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431"/>
  <workbookPr defaultThemeVersion="124226"/>
  <mc:AlternateContent xmlns:mc="http://schemas.openxmlformats.org/markup-compatibility/2006">
    <mc:Choice Requires="x15">
      <x15ac:absPath xmlns:x15ac="http://schemas.microsoft.com/office/spreadsheetml/2010/11/ac" url="C:\Users\emcqu\Documents\19thcentury stuff\"/>
    </mc:Choice>
  </mc:AlternateContent>
  <bookViews>
    <workbookView xWindow="0" yWindow="0" windowWidth="20766" windowHeight="5430" activeTab="1" xr2:uid="{00000000-000D-0000-FFFF-FFFF00000000}"/>
  </bookViews>
  <sheets>
    <sheet name="Introductory material" sheetId="47" r:id="rId1"/>
    <sheet name="just the index values" sheetId="48" r:id="rId2"/>
    <sheet name="Monthly data 1831 to 1870" sheetId="27" r:id="rId3"/>
    <sheet name="final dividend calcs" sheetId="34" r:id="rId4"/>
  </sheets>
  <definedNames>
    <definedName name="_xlnm._FilterDatabase" localSheetId="3" hidden="1">'final dividend calcs'!$I$1:$I$487</definedName>
  </definedNames>
  <calcPr calcId="171027"/>
  <fileRecoveryPr autoRecover="0"/>
</workbook>
</file>

<file path=xl/calcChain.xml><?xml version="1.0" encoding="utf-8"?>
<calcChain xmlns="http://schemas.openxmlformats.org/spreadsheetml/2006/main">
  <c r="D1" i="34" l="1"/>
  <c r="E1" i="34"/>
  <c r="HO458" i="34" l="1"/>
  <c r="RY482" i="34"/>
  <c r="RX482" i="34"/>
  <c r="RS482" i="34"/>
  <c r="RR482" i="34"/>
  <c r="RM482" i="34"/>
  <c r="RL482" i="34"/>
  <c r="PW482" i="34"/>
  <c r="PV482" i="34"/>
  <c r="PQ482" i="34"/>
  <c r="PP482" i="34"/>
  <c r="OS482" i="34"/>
  <c r="OR482" i="34"/>
  <c r="OA482" i="34"/>
  <c r="NZ482" i="34"/>
  <c r="NO482" i="34"/>
  <c r="NN482" i="34"/>
  <c r="NI482" i="34"/>
  <c r="NH482" i="34"/>
  <c r="NC482" i="34"/>
  <c r="NB482" i="34"/>
  <c r="LY482" i="34"/>
  <c r="LX482" i="34"/>
  <c r="LM482" i="34"/>
  <c r="LL482" i="34"/>
  <c r="LG482" i="34"/>
  <c r="LF482" i="34"/>
  <c r="LA482" i="34"/>
  <c r="KZ482" i="34"/>
  <c r="KU482" i="34"/>
  <c r="KT482" i="34"/>
  <c r="KO482" i="34"/>
  <c r="KN482" i="34"/>
  <c r="KI482" i="34"/>
  <c r="KH482" i="34"/>
  <c r="JQ482" i="34"/>
  <c r="JP482" i="34"/>
  <c r="JK482" i="34"/>
  <c r="JJ482" i="34"/>
  <c r="IY482" i="34"/>
  <c r="IX482" i="34"/>
  <c r="IS482" i="34"/>
  <c r="IR482" i="34"/>
  <c r="IM482" i="34"/>
  <c r="IL482" i="34"/>
  <c r="IG482" i="34"/>
  <c r="IF482" i="34"/>
  <c r="IA482" i="34"/>
  <c r="HZ482" i="34"/>
  <c r="HU482" i="34"/>
  <c r="HT482" i="34"/>
  <c r="HO482" i="34"/>
  <c r="HN482" i="34"/>
  <c r="HI482" i="34"/>
  <c r="HH482" i="34"/>
  <c r="GQ482" i="34"/>
  <c r="GP482" i="34"/>
  <c r="GK482" i="34"/>
  <c r="GJ482" i="34"/>
  <c r="GE482" i="34"/>
  <c r="GD482" i="34"/>
  <c r="FS482" i="34"/>
  <c r="FR482" i="34"/>
  <c r="FM482" i="34"/>
  <c r="FL482" i="34"/>
  <c r="FG482" i="34"/>
  <c r="FF482" i="34"/>
  <c r="EO482" i="34"/>
  <c r="EN482" i="34"/>
  <c r="DQ482" i="34"/>
  <c r="DP482" i="34"/>
  <c r="DK482" i="34"/>
  <c r="DJ482" i="34"/>
  <c r="DD482" i="34"/>
  <c r="CX482" i="34"/>
  <c r="CS482" i="34"/>
  <c r="CR482" i="34"/>
  <c r="CG482" i="34"/>
  <c r="CF482" i="34"/>
  <c r="CA482" i="34"/>
  <c r="BZ482" i="34"/>
  <c r="BU482" i="34"/>
  <c r="BT482" i="34"/>
  <c r="BO482" i="34"/>
  <c r="BN482" i="34"/>
  <c r="BI482" i="34"/>
  <c r="BH482" i="34"/>
  <c r="BC482" i="34"/>
  <c r="BB482" i="34"/>
  <c r="AW482" i="34"/>
  <c r="AV482" i="34"/>
  <c r="AQ482" i="34"/>
  <c r="AP482" i="34"/>
  <c r="AK482" i="34"/>
  <c r="AJ482" i="34"/>
  <c r="AE482" i="34"/>
  <c r="AD482" i="34"/>
  <c r="Y482" i="34"/>
  <c r="X482" i="34"/>
  <c r="S482" i="34"/>
  <c r="R482" i="34"/>
  <c r="M482" i="34"/>
  <c r="L482" i="34"/>
  <c r="RY470" i="34"/>
  <c r="RX470" i="34"/>
  <c r="RS470" i="34"/>
  <c r="RR470" i="34"/>
  <c r="RM470" i="34"/>
  <c r="RL470" i="34"/>
  <c r="PW470" i="34"/>
  <c r="PV470" i="34"/>
  <c r="PQ470" i="34"/>
  <c r="PP470" i="34"/>
  <c r="OS470" i="34"/>
  <c r="OR470" i="34"/>
  <c r="OA470" i="34"/>
  <c r="NZ470" i="34"/>
  <c r="NO470" i="34"/>
  <c r="NN470" i="34"/>
  <c r="NI470" i="34"/>
  <c r="NH470" i="34"/>
  <c r="NC470" i="34"/>
  <c r="NB470" i="34"/>
  <c r="LY470" i="34"/>
  <c r="LX470" i="34"/>
  <c r="LM470" i="34"/>
  <c r="LL470" i="34"/>
  <c r="LG470" i="34"/>
  <c r="LF470" i="34"/>
  <c r="LA470" i="34"/>
  <c r="KZ470" i="34"/>
  <c r="KU470" i="34"/>
  <c r="KT470" i="34"/>
  <c r="KO470" i="34"/>
  <c r="KN470" i="34"/>
  <c r="KI470" i="34"/>
  <c r="KH470" i="34"/>
  <c r="JQ470" i="34"/>
  <c r="JP470" i="34"/>
  <c r="JK470" i="34"/>
  <c r="JJ470" i="34"/>
  <c r="IY470" i="34"/>
  <c r="IX470" i="34"/>
  <c r="IS470" i="34"/>
  <c r="IR470" i="34"/>
  <c r="IM470" i="34"/>
  <c r="IL470" i="34"/>
  <c r="IG470" i="34"/>
  <c r="IF470" i="34"/>
  <c r="IA470" i="34"/>
  <c r="HZ470" i="34"/>
  <c r="HU470" i="34"/>
  <c r="HT470" i="34"/>
  <c r="HO470" i="34"/>
  <c r="HN470" i="34"/>
  <c r="HI470" i="34"/>
  <c r="HH470" i="34"/>
  <c r="GQ470" i="34"/>
  <c r="GP470" i="34"/>
  <c r="GK470" i="34"/>
  <c r="GJ470" i="34"/>
  <c r="GE470" i="34"/>
  <c r="GD470" i="34"/>
  <c r="FY470" i="34"/>
  <c r="FX470" i="34"/>
  <c r="FS470" i="34"/>
  <c r="FR470" i="34"/>
  <c r="FM470" i="34"/>
  <c r="FL470" i="34"/>
  <c r="FG470" i="34"/>
  <c r="FF470" i="34"/>
  <c r="EO470" i="34"/>
  <c r="EN470" i="34"/>
  <c r="EI470" i="34"/>
  <c r="EH470" i="34"/>
  <c r="DW470" i="34"/>
  <c r="DV470" i="34"/>
  <c r="DQ470" i="34"/>
  <c r="DP470" i="34"/>
  <c r="DK470" i="34"/>
  <c r="DJ470" i="34"/>
  <c r="DD470" i="34"/>
  <c r="CX470" i="34"/>
  <c r="CS470" i="34"/>
  <c r="CR470" i="34"/>
  <c r="CG470" i="34"/>
  <c r="CF470" i="34"/>
  <c r="CA470" i="34"/>
  <c r="BZ470" i="34"/>
  <c r="BU470" i="34"/>
  <c r="BT470" i="34"/>
  <c r="BO470" i="34"/>
  <c r="BN470" i="34"/>
  <c r="BI470" i="34"/>
  <c r="BH470" i="34"/>
  <c r="BC470" i="34"/>
  <c r="BB470" i="34"/>
  <c r="AW470" i="34"/>
  <c r="AV470" i="34"/>
  <c r="AQ470" i="34"/>
  <c r="AP470" i="34"/>
  <c r="AK470" i="34"/>
  <c r="AJ470" i="34"/>
  <c r="AE470" i="34"/>
  <c r="AD470" i="34"/>
  <c r="Y470" i="34"/>
  <c r="X470" i="34"/>
  <c r="S470" i="34"/>
  <c r="R470" i="34"/>
  <c r="M470" i="34"/>
  <c r="L470" i="34"/>
  <c r="RY458" i="34"/>
  <c r="RX458" i="34"/>
  <c r="RS458" i="34"/>
  <c r="RR458" i="34"/>
  <c r="RL458" i="34"/>
  <c r="PW458" i="34"/>
  <c r="PV458" i="34"/>
  <c r="PQ458" i="34"/>
  <c r="PP458" i="34"/>
  <c r="OY458" i="34"/>
  <c r="OX458" i="34"/>
  <c r="OS458" i="34"/>
  <c r="OR458" i="34"/>
  <c r="OA458" i="34"/>
  <c r="NZ458" i="34"/>
  <c r="NO458" i="34"/>
  <c r="NN458" i="34"/>
  <c r="NI458" i="34"/>
  <c r="NH458" i="34"/>
  <c r="NC458" i="34"/>
  <c r="NB458" i="34"/>
  <c r="LY458" i="34"/>
  <c r="LX458" i="34"/>
  <c r="LM458" i="34"/>
  <c r="LL458" i="34"/>
  <c r="LG458" i="34"/>
  <c r="LF458" i="34"/>
  <c r="LA458" i="34"/>
  <c r="KZ458" i="34"/>
  <c r="KU458" i="34"/>
  <c r="KT458" i="34"/>
  <c r="KO458" i="34"/>
  <c r="KN458" i="34"/>
  <c r="KI458" i="34"/>
  <c r="KH458" i="34"/>
  <c r="JQ458" i="34"/>
  <c r="JP458" i="34"/>
  <c r="JJ458" i="34"/>
  <c r="IY458" i="34"/>
  <c r="IX458" i="34"/>
  <c r="IS458" i="34"/>
  <c r="IR458" i="34"/>
  <c r="IM458" i="34"/>
  <c r="IL458" i="34"/>
  <c r="IG458" i="34"/>
  <c r="IF458" i="34"/>
  <c r="IA458" i="34"/>
  <c r="HZ458" i="34"/>
  <c r="HU458" i="34"/>
  <c r="HT458" i="34"/>
  <c r="HN458" i="34"/>
  <c r="HI458" i="34"/>
  <c r="HH458" i="34"/>
  <c r="GQ458" i="34"/>
  <c r="GP458" i="34"/>
  <c r="GK458" i="34"/>
  <c r="GJ458" i="34"/>
  <c r="GE458" i="34"/>
  <c r="GD458" i="34"/>
  <c r="FY458" i="34"/>
  <c r="FX458" i="34"/>
  <c r="FS458" i="34"/>
  <c r="FR458" i="34"/>
  <c r="FM458" i="34"/>
  <c r="FL458" i="34"/>
  <c r="FG458" i="34"/>
  <c r="FF458" i="34"/>
  <c r="FA458" i="34"/>
  <c r="EZ458" i="34"/>
  <c r="EU458" i="34"/>
  <c r="ET458" i="34"/>
  <c r="EI458" i="34"/>
  <c r="EH458" i="34"/>
  <c r="EC458" i="34"/>
  <c r="EB458" i="34"/>
  <c r="DW458" i="34"/>
  <c r="DV458" i="34"/>
  <c r="DQ458" i="34"/>
  <c r="DP458" i="34"/>
  <c r="DK458" i="34"/>
  <c r="DJ458" i="34"/>
  <c r="DD458" i="34"/>
  <c r="CY458" i="34"/>
  <c r="CX458" i="34"/>
  <c r="CS458" i="34"/>
  <c r="CR458" i="34"/>
  <c r="CG458" i="34"/>
  <c r="CF458" i="34"/>
  <c r="CA458" i="34"/>
  <c r="BZ458" i="34"/>
  <c r="BU458" i="34"/>
  <c r="BT458" i="34"/>
  <c r="BO458" i="34"/>
  <c r="BN458" i="34"/>
  <c r="BI458" i="34"/>
  <c r="BH458" i="34"/>
  <c r="BC458" i="34"/>
  <c r="BB458" i="34"/>
  <c r="AW458" i="34"/>
  <c r="AV458" i="34"/>
  <c r="AQ458" i="34"/>
  <c r="AP458" i="34"/>
  <c r="AK458" i="34"/>
  <c r="AJ458" i="34"/>
  <c r="AE458" i="34"/>
  <c r="AD458" i="34"/>
  <c r="Y458" i="34"/>
  <c r="X458" i="34"/>
  <c r="S458" i="34"/>
  <c r="R458" i="34"/>
  <c r="M458" i="34"/>
  <c r="L458" i="34"/>
  <c r="RX446" i="34"/>
  <c r="RS446" i="34"/>
  <c r="RR446" i="34"/>
  <c r="RM446" i="34"/>
  <c r="RL446" i="34"/>
  <c r="PW446" i="34"/>
  <c r="PV446" i="34"/>
  <c r="PQ446" i="34"/>
  <c r="PP446" i="34"/>
  <c r="OY446" i="34"/>
  <c r="OX446" i="34"/>
  <c r="OS446" i="34"/>
  <c r="OR446" i="34"/>
  <c r="OA446" i="34"/>
  <c r="NZ446" i="34"/>
  <c r="NO446" i="34"/>
  <c r="NN446" i="34"/>
  <c r="NI446" i="34"/>
  <c r="NH446" i="34"/>
  <c r="NC446" i="34"/>
  <c r="NB446" i="34"/>
  <c r="LY446" i="34"/>
  <c r="LX446" i="34"/>
  <c r="LM446" i="34"/>
  <c r="LL446" i="34"/>
  <c r="LG446" i="34"/>
  <c r="LF446" i="34"/>
  <c r="LA446" i="34"/>
  <c r="KZ446" i="34"/>
  <c r="KU446" i="34"/>
  <c r="KT446" i="34"/>
  <c r="KO446" i="34"/>
  <c r="KN446" i="34"/>
  <c r="KI446" i="34"/>
  <c r="KH446" i="34"/>
  <c r="JQ446" i="34"/>
  <c r="JP446" i="34"/>
  <c r="JJ446" i="34"/>
  <c r="IY446" i="34"/>
  <c r="IX446" i="34"/>
  <c r="IS446" i="34"/>
  <c r="IR446" i="34"/>
  <c r="IM446" i="34"/>
  <c r="IL446" i="34"/>
  <c r="IG446" i="34"/>
  <c r="IF446" i="34"/>
  <c r="IA446" i="34"/>
  <c r="HZ446" i="34"/>
  <c r="HU446" i="34"/>
  <c r="HT446" i="34"/>
  <c r="HN446" i="34"/>
  <c r="HI446" i="34"/>
  <c r="HH446" i="34"/>
  <c r="GQ446" i="34"/>
  <c r="GP446" i="34"/>
  <c r="GK446" i="34"/>
  <c r="GJ446" i="34"/>
  <c r="GE446" i="34"/>
  <c r="GD446" i="34"/>
  <c r="FY446" i="34"/>
  <c r="FX446" i="34"/>
  <c r="FS446" i="34"/>
  <c r="FR446" i="34"/>
  <c r="FM446" i="34"/>
  <c r="FL446" i="34"/>
  <c r="FG446" i="34"/>
  <c r="FF446" i="34"/>
  <c r="FA446" i="34"/>
  <c r="EZ446" i="34"/>
  <c r="EU446" i="34"/>
  <c r="ET446" i="34"/>
  <c r="EI446" i="34"/>
  <c r="EH446" i="34"/>
  <c r="EC446" i="34"/>
  <c r="EB446" i="34"/>
  <c r="DW446" i="34"/>
  <c r="DV446" i="34"/>
  <c r="DQ446" i="34"/>
  <c r="DP446" i="34"/>
  <c r="DK446" i="34"/>
  <c r="DJ446" i="34"/>
  <c r="DD446" i="34"/>
  <c r="CY446" i="34"/>
  <c r="CX446" i="34"/>
  <c r="CR446" i="34"/>
  <c r="CF446" i="34"/>
  <c r="CA446" i="34"/>
  <c r="BZ446" i="34"/>
  <c r="BU446" i="34"/>
  <c r="BT446" i="34"/>
  <c r="BO446" i="34"/>
  <c r="BN446" i="34"/>
  <c r="BI446" i="34"/>
  <c r="BH446" i="34"/>
  <c r="BC446" i="34"/>
  <c r="BB446" i="34"/>
  <c r="AW446" i="34"/>
  <c r="AV446" i="34"/>
  <c r="AQ446" i="34"/>
  <c r="AP446" i="34"/>
  <c r="AK446" i="34"/>
  <c r="AJ446" i="34"/>
  <c r="AE446" i="34"/>
  <c r="AD446" i="34"/>
  <c r="Y446" i="34"/>
  <c r="X446" i="34"/>
  <c r="S446" i="34"/>
  <c r="R446" i="34"/>
  <c r="M446" i="34"/>
  <c r="L446" i="34"/>
  <c r="RY434" i="34"/>
  <c r="RX434" i="34"/>
  <c r="RS434" i="34"/>
  <c r="RR434" i="34"/>
  <c r="RM434" i="34"/>
  <c r="RL434" i="34"/>
  <c r="PW434" i="34"/>
  <c r="PV434" i="34"/>
  <c r="PQ434" i="34"/>
  <c r="PP434" i="34"/>
  <c r="OY434" i="34"/>
  <c r="OX434" i="34"/>
  <c r="OS434" i="34"/>
  <c r="OR434" i="34"/>
  <c r="OA434" i="34"/>
  <c r="NZ434" i="34"/>
  <c r="NO434" i="34"/>
  <c r="NN434" i="34"/>
  <c r="NI434" i="34"/>
  <c r="NH434" i="34"/>
  <c r="NC434" i="34"/>
  <c r="NB434" i="34"/>
  <c r="LY434" i="34"/>
  <c r="LX434" i="34"/>
  <c r="LM434" i="34"/>
  <c r="LL434" i="34"/>
  <c r="LG434" i="34"/>
  <c r="LF434" i="34"/>
  <c r="LA434" i="34"/>
  <c r="KZ434" i="34"/>
  <c r="KU434" i="34"/>
  <c r="KT434" i="34"/>
  <c r="KO434" i="34"/>
  <c r="KN434" i="34"/>
  <c r="KI434" i="34"/>
  <c r="KH434" i="34"/>
  <c r="JQ434" i="34"/>
  <c r="JP434" i="34"/>
  <c r="JJ434" i="34"/>
  <c r="IY434" i="34"/>
  <c r="IX434" i="34"/>
  <c r="IS434" i="34"/>
  <c r="IR434" i="34"/>
  <c r="IM434" i="34"/>
  <c r="IL434" i="34"/>
  <c r="IG434" i="34"/>
  <c r="IF434" i="34"/>
  <c r="IA434" i="34"/>
  <c r="HZ434" i="34"/>
  <c r="HU434" i="34"/>
  <c r="HT434" i="34"/>
  <c r="HO434" i="34"/>
  <c r="HN434" i="34"/>
  <c r="HI434" i="34"/>
  <c r="HH434" i="34"/>
  <c r="HC434" i="34"/>
  <c r="HB434" i="34"/>
  <c r="GQ434" i="34"/>
  <c r="GP434" i="34"/>
  <c r="GK434" i="34"/>
  <c r="GJ434" i="34"/>
  <c r="GE434" i="34"/>
  <c r="GD434" i="34"/>
  <c r="FY434" i="34"/>
  <c r="FX434" i="34"/>
  <c r="FS434" i="34"/>
  <c r="FR434" i="34"/>
  <c r="FM434" i="34"/>
  <c r="FL434" i="34"/>
  <c r="FA434" i="34"/>
  <c r="EZ434" i="34"/>
  <c r="EU434" i="34"/>
  <c r="ET434" i="34"/>
  <c r="EC434" i="34"/>
  <c r="EB434" i="34"/>
  <c r="DW434" i="34"/>
  <c r="DV434" i="34"/>
  <c r="DQ434" i="34"/>
  <c r="DP434" i="34"/>
  <c r="DK434" i="34"/>
  <c r="DJ434" i="34"/>
  <c r="DE434" i="34"/>
  <c r="DD434" i="34"/>
  <c r="CY434" i="34"/>
  <c r="CX434" i="34"/>
  <c r="CS434" i="34"/>
  <c r="CR434" i="34"/>
  <c r="CG434" i="34"/>
  <c r="CF434" i="34"/>
  <c r="CA434" i="34"/>
  <c r="BZ434" i="34"/>
  <c r="BU434" i="34"/>
  <c r="BT434" i="34"/>
  <c r="BO434" i="34"/>
  <c r="BN434" i="34"/>
  <c r="BI434" i="34"/>
  <c r="BH434" i="34"/>
  <c r="BC434" i="34"/>
  <c r="BB434" i="34"/>
  <c r="AW434" i="34"/>
  <c r="AV434" i="34"/>
  <c r="AQ434" i="34"/>
  <c r="AP434" i="34"/>
  <c r="AK434" i="34"/>
  <c r="AJ434" i="34"/>
  <c r="AE434" i="34"/>
  <c r="AD434" i="34"/>
  <c r="Y434" i="34"/>
  <c r="X434" i="34"/>
  <c r="S434" i="34"/>
  <c r="R434" i="34"/>
  <c r="M434" i="34"/>
  <c r="L434" i="34"/>
  <c r="RY422" i="34"/>
  <c r="RX422" i="34"/>
  <c r="RM422" i="34"/>
  <c r="RL422" i="34"/>
  <c r="PW422" i="34"/>
  <c r="PV422" i="34"/>
  <c r="PQ422" i="34"/>
  <c r="PP422" i="34"/>
  <c r="OY422" i="34"/>
  <c r="OX422" i="34"/>
  <c r="OS422" i="34"/>
  <c r="OR422" i="34"/>
  <c r="OA422" i="34"/>
  <c r="NZ422" i="34"/>
  <c r="NO422" i="34"/>
  <c r="NN422" i="34"/>
  <c r="NI422" i="34"/>
  <c r="NH422" i="34"/>
  <c r="NC422" i="34"/>
  <c r="NB422" i="34"/>
  <c r="LY422" i="34"/>
  <c r="LX422" i="34"/>
  <c r="LM422" i="34"/>
  <c r="LL422" i="34"/>
  <c r="LG422" i="34"/>
  <c r="LF422" i="34"/>
  <c r="LA422" i="34"/>
  <c r="KZ422" i="34"/>
  <c r="KU422" i="34"/>
  <c r="KT422" i="34"/>
  <c r="KO422" i="34"/>
  <c r="KN422" i="34"/>
  <c r="KI422" i="34"/>
  <c r="KH422" i="34"/>
  <c r="JQ422" i="34"/>
  <c r="JP422" i="34"/>
  <c r="JJ422" i="34"/>
  <c r="IY422" i="34"/>
  <c r="IX422" i="34"/>
  <c r="IS422" i="34"/>
  <c r="IR422" i="34"/>
  <c r="IM422" i="34"/>
  <c r="IL422" i="34"/>
  <c r="IG422" i="34"/>
  <c r="IF422" i="34"/>
  <c r="IA422" i="34"/>
  <c r="HZ422" i="34"/>
  <c r="HU422" i="34"/>
  <c r="HT422" i="34"/>
  <c r="HO422" i="34"/>
  <c r="HN422" i="34"/>
  <c r="HI422" i="34"/>
  <c r="HH422" i="34"/>
  <c r="HC422" i="34"/>
  <c r="HB422" i="34"/>
  <c r="GQ422" i="34"/>
  <c r="GP422" i="34"/>
  <c r="GK422" i="34"/>
  <c r="GJ422" i="34"/>
  <c r="GE422" i="34"/>
  <c r="GD422" i="34"/>
  <c r="FY422" i="34"/>
  <c r="FX422" i="34"/>
  <c r="FS422" i="34"/>
  <c r="FR422" i="34"/>
  <c r="FM422" i="34"/>
  <c r="FL422" i="34"/>
  <c r="FA422" i="34"/>
  <c r="EZ422" i="34"/>
  <c r="EU422" i="34"/>
  <c r="ET422" i="34"/>
  <c r="EC422" i="34"/>
  <c r="EB422" i="34"/>
  <c r="DW422" i="34"/>
  <c r="DV422" i="34"/>
  <c r="DQ422" i="34"/>
  <c r="DP422" i="34"/>
  <c r="DK422" i="34"/>
  <c r="DJ422" i="34"/>
  <c r="DE422" i="34"/>
  <c r="DD422" i="34"/>
  <c r="CY422" i="34"/>
  <c r="CX422" i="34"/>
  <c r="CS422" i="34"/>
  <c r="CR422" i="34"/>
  <c r="CM422" i="34"/>
  <c r="CL422" i="34"/>
  <c r="CG422" i="34"/>
  <c r="CF422" i="34"/>
  <c r="CA422" i="34"/>
  <c r="BZ422" i="34"/>
  <c r="BU422" i="34"/>
  <c r="BT422" i="34"/>
  <c r="BO422" i="34"/>
  <c r="BN422" i="34"/>
  <c r="BI422" i="34"/>
  <c r="BH422" i="34"/>
  <c r="BC422" i="34"/>
  <c r="BB422" i="34"/>
  <c r="AW422" i="34"/>
  <c r="AV422" i="34"/>
  <c r="AQ422" i="34"/>
  <c r="AP422" i="34"/>
  <c r="AK422" i="34"/>
  <c r="AJ422" i="34"/>
  <c r="AE422" i="34"/>
  <c r="AD422" i="34"/>
  <c r="Y422" i="34"/>
  <c r="X422" i="34"/>
  <c r="S422" i="34"/>
  <c r="R422" i="34"/>
  <c r="M422" i="34"/>
  <c r="L422" i="34"/>
  <c r="RY410" i="34"/>
  <c r="RX410" i="34"/>
  <c r="RM410" i="34"/>
  <c r="RL410" i="34"/>
  <c r="PW410" i="34"/>
  <c r="PV410" i="34"/>
  <c r="OY410" i="34"/>
  <c r="OX410" i="34"/>
  <c r="OS410" i="34"/>
  <c r="OR410" i="34"/>
  <c r="OM410" i="34"/>
  <c r="OL410" i="34"/>
  <c r="OA410" i="34"/>
  <c r="NZ410" i="34"/>
  <c r="NO410" i="34"/>
  <c r="NN410" i="34"/>
  <c r="NI410" i="34"/>
  <c r="NH410" i="34"/>
  <c r="NC410" i="34"/>
  <c r="NB410" i="34"/>
  <c r="LY410" i="34"/>
  <c r="LX410" i="34"/>
  <c r="LM410" i="34"/>
  <c r="LL410" i="34"/>
  <c r="LG410" i="34"/>
  <c r="LF410" i="34"/>
  <c r="LA410" i="34"/>
  <c r="KZ410" i="34"/>
  <c r="KU410" i="34"/>
  <c r="KT410" i="34"/>
  <c r="KO410" i="34"/>
  <c r="KN410" i="34"/>
  <c r="KI410" i="34"/>
  <c r="KH410" i="34"/>
  <c r="JQ410" i="34"/>
  <c r="JP410" i="34"/>
  <c r="JK410" i="34"/>
  <c r="JJ410" i="34"/>
  <c r="IY410" i="34"/>
  <c r="IX410" i="34"/>
  <c r="IS410" i="34"/>
  <c r="IR410" i="34"/>
  <c r="IM410" i="34"/>
  <c r="IL410" i="34"/>
  <c r="IG410" i="34"/>
  <c r="IF410" i="34"/>
  <c r="IA410" i="34"/>
  <c r="HZ410" i="34"/>
  <c r="HU410" i="34"/>
  <c r="HT410" i="34"/>
  <c r="HO410" i="34"/>
  <c r="HN410" i="34"/>
  <c r="HC410" i="34"/>
  <c r="HB410" i="34"/>
  <c r="GQ410" i="34"/>
  <c r="GP410" i="34"/>
  <c r="GK410" i="34"/>
  <c r="GJ410" i="34"/>
  <c r="GE410" i="34"/>
  <c r="GD410" i="34"/>
  <c r="FY410" i="34"/>
  <c r="FX410" i="34"/>
  <c r="FS410" i="34"/>
  <c r="FR410" i="34"/>
  <c r="FM410" i="34"/>
  <c r="FL410" i="34"/>
  <c r="FA410" i="34"/>
  <c r="EZ410" i="34"/>
  <c r="EU410" i="34"/>
  <c r="ET410" i="34"/>
  <c r="EC410" i="34"/>
  <c r="EB410" i="34"/>
  <c r="DW410" i="34"/>
  <c r="DV410" i="34"/>
  <c r="DQ410" i="34"/>
  <c r="DP410" i="34"/>
  <c r="DK410" i="34"/>
  <c r="DJ410" i="34"/>
  <c r="DE410" i="34"/>
  <c r="DD410" i="34"/>
  <c r="CY410" i="34"/>
  <c r="CX410" i="34"/>
  <c r="CS410" i="34"/>
  <c r="CR410" i="34"/>
  <c r="CM410" i="34"/>
  <c r="CG410" i="34"/>
  <c r="CF410" i="34"/>
  <c r="CA410" i="34"/>
  <c r="BZ410" i="34"/>
  <c r="BU410" i="34"/>
  <c r="BT410" i="34"/>
  <c r="BO410" i="34"/>
  <c r="BN410" i="34"/>
  <c r="BI410" i="34"/>
  <c r="BH410" i="34"/>
  <c r="BC410" i="34"/>
  <c r="BB410" i="34"/>
  <c r="AW410" i="34"/>
  <c r="AV410" i="34"/>
  <c r="AQ410" i="34"/>
  <c r="AP410" i="34"/>
  <c r="AK410" i="34"/>
  <c r="AJ410" i="34"/>
  <c r="AE410" i="34"/>
  <c r="AD410" i="34"/>
  <c r="Y410" i="34"/>
  <c r="X410" i="34"/>
  <c r="S410" i="34"/>
  <c r="R410" i="34"/>
  <c r="M410" i="34"/>
  <c r="L410" i="34"/>
  <c r="RY398" i="34"/>
  <c r="RX398" i="34"/>
  <c r="RM398" i="34"/>
  <c r="RL398" i="34"/>
  <c r="PW398" i="34"/>
  <c r="PV398" i="34"/>
  <c r="OY398" i="34"/>
  <c r="OX398" i="34"/>
  <c r="OS398" i="34"/>
  <c r="OR398" i="34"/>
  <c r="OM398" i="34"/>
  <c r="OL398" i="34"/>
  <c r="OA398" i="34"/>
  <c r="NZ398" i="34"/>
  <c r="NO398" i="34"/>
  <c r="NN398" i="34"/>
  <c r="NI398" i="34"/>
  <c r="NH398" i="34"/>
  <c r="NC398" i="34"/>
  <c r="NB398" i="34"/>
  <c r="LY398" i="34"/>
  <c r="LX398" i="34"/>
  <c r="LM398" i="34"/>
  <c r="LL398" i="34"/>
  <c r="LG398" i="34"/>
  <c r="LF398" i="34"/>
  <c r="LA398" i="34"/>
  <c r="KZ398" i="34"/>
  <c r="KU398" i="34"/>
  <c r="KT398" i="34"/>
  <c r="KO398" i="34"/>
  <c r="KN398" i="34"/>
  <c r="KI398" i="34"/>
  <c r="KH398" i="34"/>
  <c r="JQ398" i="34"/>
  <c r="JP398" i="34"/>
  <c r="JK398" i="34"/>
  <c r="JJ398" i="34"/>
  <c r="IY398" i="34"/>
  <c r="IX398" i="34"/>
  <c r="IS398" i="34"/>
  <c r="IR398" i="34"/>
  <c r="IM398" i="34"/>
  <c r="IL398" i="34"/>
  <c r="IG398" i="34"/>
  <c r="IF398" i="34"/>
  <c r="IA398" i="34"/>
  <c r="HZ398" i="34"/>
  <c r="HU398" i="34"/>
  <c r="HT398" i="34"/>
  <c r="HO398" i="34"/>
  <c r="HN398" i="34"/>
  <c r="HC398" i="34"/>
  <c r="HB398" i="34"/>
  <c r="GQ398" i="34"/>
  <c r="GP398" i="34"/>
  <c r="GK398" i="34"/>
  <c r="GJ398" i="34"/>
  <c r="GE398" i="34"/>
  <c r="GD398" i="34"/>
  <c r="FY398" i="34"/>
  <c r="FX398" i="34"/>
  <c r="FS398" i="34"/>
  <c r="FR398" i="34"/>
  <c r="FM398" i="34"/>
  <c r="FL398" i="34"/>
  <c r="FA398" i="34"/>
  <c r="EZ398" i="34"/>
  <c r="EU398" i="34"/>
  <c r="ET398" i="34"/>
  <c r="EC398" i="34"/>
  <c r="EB398" i="34"/>
  <c r="DW398" i="34"/>
  <c r="DV398" i="34"/>
  <c r="DQ398" i="34"/>
  <c r="DP398" i="34"/>
  <c r="DK398" i="34"/>
  <c r="DJ398" i="34"/>
  <c r="DE398" i="34"/>
  <c r="DD398" i="34"/>
  <c r="CY398" i="34"/>
  <c r="CX398" i="34"/>
  <c r="CS398" i="34"/>
  <c r="CR398" i="34"/>
  <c r="CM398" i="34"/>
  <c r="CG398" i="34"/>
  <c r="CF398" i="34"/>
  <c r="CA398" i="34"/>
  <c r="BZ398" i="34"/>
  <c r="BU398" i="34"/>
  <c r="BT398" i="34"/>
  <c r="BO398" i="34"/>
  <c r="BN398" i="34"/>
  <c r="BI398" i="34"/>
  <c r="BH398" i="34"/>
  <c r="BC398" i="34"/>
  <c r="BB398" i="34"/>
  <c r="AW398" i="34"/>
  <c r="AV398" i="34"/>
  <c r="AQ398" i="34"/>
  <c r="AP398" i="34"/>
  <c r="AK398" i="34"/>
  <c r="AJ398" i="34"/>
  <c r="AE398" i="34"/>
  <c r="AD398" i="34"/>
  <c r="Y398" i="34"/>
  <c r="X398" i="34"/>
  <c r="S398" i="34"/>
  <c r="R398" i="34"/>
  <c r="M398" i="34"/>
  <c r="L398" i="34"/>
  <c r="RY386" i="34"/>
  <c r="RX386" i="34"/>
  <c r="RM386" i="34"/>
  <c r="RL386" i="34"/>
  <c r="PW386" i="34"/>
  <c r="PV386" i="34"/>
  <c r="OY386" i="34"/>
  <c r="OX386" i="34"/>
  <c r="OS386" i="34"/>
  <c r="OR386" i="34"/>
  <c r="OM386" i="34"/>
  <c r="OL386" i="34"/>
  <c r="OA386" i="34"/>
  <c r="NZ386" i="34"/>
  <c r="NO386" i="34"/>
  <c r="NN386" i="34"/>
  <c r="NI386" i="34"/>
  <c r="NH386" i="34"/>
  <c r="NC386" i="34"/>
  <c r="NB386" i="34"/>
  <c r="LY386" i="34"/>
  <c r="LX386" i="34"/>
  <c r="LM386" i="34"/>
  <c r="LL386" i="34"/>
  <c r="LG386" i="34"/>
  <c r="LF386" i="34"/>
  <c r="LA386" i="34"/>
  <c r="KZ386" i="34"/>
  <c r="KU386" i="34"/>
  <c r="KT386" i="34"/>
  <c r="KO386" i="34"/>
  <c r="KN386" i="34"/>
  <c r="KI386" i="34"/>
  <c r="KH386" i="34"/>
  <c r="JQ386" i="34"/>
  <c r="JP386" i="34"/>
  <c r="JK386" i="34"/>
  <c r="JJ386" i="34"/>
  <c r="IY386" i="34"/>
  <c r="IX386" i="34"/>
  <c r="IS386" i="34"/>
  <c r="IR386" i="34"/>
  <c r="IM386" i="34"/>
  <c r="IL386" i="34"/>
  <c r="IG386" i="34"/>
  <c r="IF386" i="34"/>
  <c r="IA386" i="34"/>
  <c r="HZ386" i="34"/>
  <c r="HU386" i="34"/>
  <c r="HT386" i="34"/>
  <c r="HO386" i="34"/>
  <c r="HN386" i="34"/>
  <c r="HC386" i="34"/>
  <c r="HB386" i="34"/>
  <c r="GQ386" i="34"/>
  <c r="GP386" i="34"/>
  <c r="GK386" i="34"/>
  <c r="GJ386" i="34"/>
  <c r="GE386" i="34"/>
  <c r="GD386" i="34"/>
  <c r="FY386" i="34"/>
  <c r="FX386" i="34"/>
  <c r="FS386" i="34"/>
  <c r="FR386" i="34"/>
  <c r="FM386" i="34"/>
  <c r="FL386" i="34"/>
  <c r="FA386" i="34"/>
  <c r="EZ386" i="34"/>
  <c r="EU386" i="34"/>
  <c r="ET386" i="34"/>
  <c r="EC386" i="34"/>
  <c r="EB386" i="34"/>
  <c r="DW386" i="34"/>
  <c r="DV386" i="34"/>
  <c r="DQ386" i="34"/>
  <c r="DP386" i="34"/>
  <c r="DK386" i="34"/>
  <c r="DJ386" i="34"/>
  <c r="DE386" i="34"/>
  <c r="DD386" i="34"/>
  <c r="CY386" i="34"/>
  <c r="CX386" i="34"/>
  <c r="CS386" i="34"/>
  <c r="CR386" i="34"/>
  <c r="CM386" i="34"/>
  <c r="CL386" i="34"/>
  <c r="CG386" i="34"/>
  <c r="CF386" i="34"/>
  <c r="CA386" i="34"/>
  <c r="BZ386" i="34"/>
  <c r="BU386" i="34"/>
  <c r="BT386" i="34"/>
  <c r="BO386" i="34"/>
  <c r="BN386" i="34"/>
  <c r="BI386" i="34"/>
  <c r="BH386" i="34"/>
  <c r="BC386" i="34"/>
  <c r="BB386" i="34"/>
  <c r="AW386" i="34"/>
  <c r="AV386" i="34"/>
  <c r="AQ386" i="34"/>
  <c r="AP386" i="34"/>
  <c r="AK386" i="34"/>
  <c r="AJ386" i="34"/>
  <c r="AE386" i="34"/>
  <c r="AD386" i="34"/>
  <c r="Y386" i="34"/>
  <c r="X386" i="34"/>
  <c r="M386" i="34"/>
  <c r="L386" i="34"/>
  <c r="RY374" i="34"/>
  <c r="RX374" i="34"/>
  <c r="RM374" i="34"/>
  <c r="RL374" i="34"/>
  <c r="PW374" i="34"/>
  <c r="PV374" i="34"/>
  <c r="OY374" i="34"/>
  <c r="OX374" i="34"/>
  <c r="OM374" i="34"/>
  <c r="OL374" i="34"/>
  <c r="OA374" i="34"/>
  <c r="NZ374" i="34"/>
  <c r="NO374" i="34"/>
  <c r="NN374" i="34"/>
  <c r="NI374" i="34"/>
  <c r="NH374" i="34"/>
  <c r="NC374" i="34"/>
  <c r="NB374" i="34"/>
  <c r="LY374" i="34"/>
  <c r="LX374" i="34"/>
  <c r="LM374" i="34"/>
  <c r="LL374" i="34"/>
  <c r="LG374" i="34"/>
  <c r="LF374" i="34"/>
  <c r="LA374" i="34"/>
  <c r="KZ374" i="34"/>
  <c r="KU374" i="34"/>
  <c r="KT374" i="34"/>
  <c r="KO374" i="34"/>
  <c r="KN374" i="34"/>
  <c r="KI374" i="34"/>
  <c r="KH374" i="34"/>
  <c r="JQ374" i="34"/>
  <c r="JP374" i="34"/>
  <c r="JK374" i="34"/>
  <c r="JJ374" i="34"/>
  <c r="IM374" i="34"/>
  <c r="IL374" i="34"/>
  <c r="IA374" i="34"/>
  <c r="HZ374" i="34"/>
  <c r="HU374" i="34"/>
  <c r="HT374" i="34"/>
  <c r="HO374" i="34"/>
  <c r="HN374" i="34"/>
  <c r="HC374" i="34"/>
  <c r="HB374" i="34"/>
  <c r="GQ374" i="34"/>
  <c r="GP374" i="34"/>
  <c r="GK374" i="34"/>
  <c r="GJ374" i="34"/>
  <c r="GE374" i="34"/>
  <c r="GD374" i="34"/>
  <c r="FS374" i="34"/>
  <c r="FR374" i="34"/>
  <c r="FM374" i="34"/>
  <c r="FL374" i="34"/>
  <c r="FA374" i="34"/>
  <c r="EZ374" i="34"/>
  <c r="EU374" i="34"/>
  <c r="ET374" i="34"/>
  <c r="EC374" i="34"/>
  <c r="EB374" i="34"/>
  <c r="DW374" i="34"/>
  <c r="DV374" i="34"/>
  <c r="DQ374" i="34"/>
  <c r="DP374" i="34"/>
  <c r="DK374" i="34"/>
  <c r="DJ374" i="34"/>
  <c r="DE374" i="34"/>
  <c r="DD374" i="34"/>
  <c r="CY374" i="34"/>
  <c r="CX374" i="34"/>
  <c r="CM374" i="34"/>
  <c r="CL374" i="34"/>
  <c r="CA374" i="34"/>
  <c r="BZ374" i="34"/>
  <c r="BU374" i="34"/>
  <c r="BT374" i="34"/>
  <c r="BO374" i="34"/>
  <c r="BN374" i="34"/>
  <c r="BI374" i="34"/>
  <c r="BH374" i="34"/>
  <c r="BC374" i="34"/>
  <c r="BB374" i="34"/>
  <c r="AW374" i="34"/>
  <c r="AV374" i="34"/>
  <c r="AQ374" i="34"/>
  <c r="AP374" i="34"/>
  <c r="AK374" i="34"/>
  <c r="AJ374" i="34"/>
  <c r="AE374" i="34"/>
  <c r="AD374" i="34"/>
  <c r="Y374" i="34"/>
  <c r="X374" i="34"/>
  <c r="M374" i="34"/>
  <c r="L374" i="34"/>
  <c r="RM362" i="34"/>
  <c r="RL362" i="34"/>
  <c r="PW362" i="34"/>
  <c r="PV362" i="34"/>
  <c r="OY362" i="34"/>
  <c r="OX362" i="34"/>
  <c r="OM362" i="34"/>
  <c r="OL362" i="34"/>
  <c r="OA362" i="34"/>
  <c r="NZ362" i="34"/>
  <c r="NO362" i="34"/>
  <c r="NN362" i="34"/>
  <c r="NI362" i="34"/>
  <c r="NH362" i="34"/>
  <c r="NC362" i="34"/>
  <c r="NB362" i="34"/>
  <c r="LY362" i="34"/>
  <c r="LX362" i="34"/>
  <c r="LM362" i="34"/>
  <c r="LL362" i="34"/>
  <c r="LG362" i="34"/>
  <c r="LF362" i="34"/>
  <c r="LA362" i="34"/>
  <c r="KZ362" i="34"/>
  <c r="KU362" i="34"/>
  <c r="KT362" i="34"/>
  <c r="KO362" i="34"/>
  <c r="KN362" i="34"/>
  <c r="KI362" i="34"/>
  <c r="KH362" i="34"/>
  <c r="JQ362" i="34"/>
  <c r="JP362" i="34"/>
  <c r="JK362" i="34"/>
  <c r="JJ362" i="34"/>
  <c r="IM362" i="34"/>
  <c r="IL362" i="34"/>
  <c r="IA362" i="34"/>
  <c r="HZ362" i="34"/>
  <c r="HO362" i="34"/>
  <c r="HN362" i="34"/>
  <c r="HC362" i="34"/>
  <c r="HB362" i="34"/>
  <c r="GW362" i="34"/>
  <c r="GV362" i="34"/>
  <c r="GQ362" i="34"/>
  <c r="GP362" i="34"/>
  <c r="GK362" i="34"/>
  <c r="GJ362" i="34"/>
  <c r="GE362" i="34"/>
  <c r="GD362" i="34"/>
  <c r="FS362" i="34"/>
  <c r="FR362" i="34"/>
  <c r="FM362" i="34"/>
  <c r="FL362" i="34"/>
  <c r="FA362" i="34"/>
  <c r="EZ362" i="34"/>
  <c r="EU362" i="34"/>
  <c r="ET362" i="34"/>
  <c r="EC362" i="34"/>
  <c r="EB362" i="34"/>
  <c r="DW362" i="34"/>
  <c r="DV362" i="34"/>
  <c r="DQ362" i="34"/>
  <c r="DP362" i="34"/>
  <c r="DK362" i="34"/>
  <c r="DJ362" i="34"/>
  <c r="DE362" i="34"/>
  <c r="DD362" i="34"/>
  <c r="CY362" i="34"/>
  <c r="CX362" i="34"/>
  <c r="CM362" i="34"/>
  <c r="CL362" i="34"/>
  <c r="CA362" i="34"/>
  <c r="BZ362" i="34"/>
  <c r="BU362" i="34"/>
  <c r="BT362" i="34"/>
  <c r="BO362" i="34"/>
  <c r="BN362" i="34"/>
  <c r="BI362" i="34"/>
  <c r="BH362" i="34"/>
  <c r="BC362" i="34"/>
  <c r="BB362" i="34"/>
  <c r="AW362" i="34"/>
  <c r="AV362" i="34"/>
  <c r="AQ362" i="34"/>
  <c r="AP362" i="34"/>
  <c r="AK362" i="34"/>
  <c r="AJ362" i="34"/>
  <c r="AE362" i="34"/>
  <c r="AD362" i="34"/>
  <c r="Y362" i="34"/>
  <c r="X362" i="34"/>
  <c r="M362" i="34"/>
  <c r="L362" i="34"/>
  <c r="RM350" i="34"/>
  <c r="RL350" i="34"/>
  <c r="PW350" i="34"/>
  <c r="PV350" i="34"/>
  <c r="PE350" i="34"/>
  <c r="PD350" i="34"/>
  <c r="OY350" i="34"/>
  <c r="OX350" i="34"/>
  <c r="OS350" i="34"/>
  <c r="OR350" i="34"/>
  <c r="OM350" i="34"/>
  <c r="OL350" i="34"/>
  <c r="OA350" i="34"/>
  <c r="NZ350" i="34"/>
  <c r="NO350" i="34"/>
  <c r="NN350" i="34"/>
  <c r="NI350" i="34"/>
  <c r="NH350" i="34"/>
  <c r="NC350" i="34"/>
  <c r="NB350" i="34"/>
  <c r="LY350" i="34"/>
  <c r="LX350" i="34"/>
  <c r="LM350" i="34"/>
  <c r="LL350" i="34"/>
  <c r="LG350" i="34"/>
  <c r="LF350" i="34"/>
  <c r="LA350" i="34"/>
  <c r="KZ350" i="34"/>
  <c r="KU350" i="34"/>
  <c r="KT350" i="34"/>
  <c r="KO350" i="34"/>
  <c r="KN350" i="34"/>
  <c r="KI350" i="34"/>
  <c r="KH350" i="34"/>
  <c r="JQ350" i="34"/>
  <c r="JP350" i="34"/>
  <c r="JK350" i="34"/>
  <c r="JJ350" i="34"/>
  <c r="IM350" i="34"/>
  <c r="IL350" i="34"/>
  <c r="IG350" i="34"/>
  <c r="IF350" i="34"/>
  <c r="IA350" i="34"/>
  <c r="HZ350" i="34"/>
  <c r="HO350" i="34"/>
  <c r="HN350" i="34"/>
  <c r="GW350" i="34"/>
  <c r="GV350" i="34"/>
  <c r="GQ350" i="34"/>
  <c r="GP350" i="34"/>
  <c r="GK350" i="34"/>
  <c r="GJ350" i="34"/>
  <c r="GE350" i="34"/>
  <c r="GD350" i="34"/>
  <c r="FS350" i="34"/>
  <c r="FR350" i="34"/>
  <c r="FM350" i="34"/>
  <c r="FL350" i="34"/>
  <c r="FA350" i="34"/>
  <c r="EZ350" i="34"/>
  <c r="EU350" i="34"/>
  <c r="ET350" i="34"/>
  <c r="EC350" i="34"/>
  <c r="EB350" i="34"/>
  <c r="DW350" i="34"/>
  <c r="DV350" i="34"/>
  <c r="DQ350" i="34"/>
  <c r="DP350" i="34"/>
  <c r="DK350" i="34"/>
  <c r="DJ350" i="34"/>
  <c r="DE350" i="34"/>
  <c r="DD350" i="34"/>
  <c r="CY350" i="34"/>
  <c r="CX350" i="34"/>
  <c r="CM350" i="34"/>
  <c r="CL350" i="34"/>
  <c r="CA350" i="34"/>
  <c r="BZ350" i="34"/>
  <c r="BU350" i="34"/>
  <c r="BT350" i="34"/>
  <c r="BO350" i="34"/>
  <c r="BN350" i="34"/>
  <c r="BI350" i="34"/>
  <c r="BH350" i="34"/>
  <c r="BC350" i="34"/>
  <c r="BB350" i="34"/>
  <c r="AW350" i="34"/>
  <c r="AV350" i="34"/>
  <c r="AQ350" i="34"/>
  <c r="AP350" i="34"/>
  <c r="AK350" i="34"/>
  <c r="AJ350" i="34"/>
  <c r="AE350" i="34"/>
  <c r="AD350" i="34"/>
  <c r="Y350" i="34"/>
  <c r="X350" i="34"/>
  <c r="M350" i="34"/>
  <c r="L350" i="34"/>
  <c r="RM338" i="34"/>
  <c r="RL338" i="34"/>
  <c r="PW338" i="34"/>
  <c r="PV338" i="34"/>
  <c r="PE338" i="34"/>
  <c r="PD338" i="34"/>
  <c r="OY338" i="34"/>
  <c r="OX338" i="34"/>
  <c r="OS338" i="34"/>
  <c r="OR338" i="34"/>
  <c r="OM338" i="34"/>
  <c r="OL338" i="34"/>
  <c r="OA338" i="34"/>
  <c r="NZ338" i="34"/>
  <c r="NO338" i="34"/>
  <c r="NN338" i="34"/>
  <c r="NI338" i="34"/>
  <c r="NH338" i="34"/>
  <c r="NC338" i="34"/>
  <c r="NB338" i="34"/>
  <c r="LY338" i="34"/>
  <c r="LX338" i="34"/>
  <c r="LM338" i="34"/>
  <c r="LL338" i="34"/>
  <c r="LG338" i="34"/>
  <c r="LF338" i="34"/>
  <c r="LA338" i="34"/>
  <c r="KZ338" i="34"/>
  <c r="KU338" i="34"/>
  <c r="KT338" i="34"/>
  <c r="KO338" i="34"/>
  <c r="KN338" i="34"/>
  <c r="KI338" i="34"/>
  <c r="KH338" i="34"/>
  <c r="JQ338" i="34"/>
  <c r="JP338" i="34"/>
  <c r="JK338" i="34"/>
  <c r="JJ338" i="34"/>
  <c r="IM338" i="34"/>
  <c r="IL338" i="34"/>
  <c r="IG338" i="34"/>
  <c r="IF338" i="34"/>
  <c r="IA338" i="34"/>
  <c r="HZ338" i="34"/>
  <c r="HO338" i="34"/>
  <c r="HN338" i="34"/>
  <c r="GW338" i="34"/>
  <c r="GV338" i="34"/>
  <c r="GQ338" i="34"/>
  <c r="GP338" i="34"/>
  <c r="GK338" i="34"/>
  <c r="GJ338" i="34"/>
  <c r="GE338" i="34"/>
  <c r="GD338" i="34"/>
  <c r="FS338" i="34"/>
  <c r="FR338" i="34"/>
  <c r="FM338" i="34"/>
  <c r="FL338" i="34"/>
  <c r="FA338" i="34"/>
  <c r="EZ338" i="34"/>
  <c r="EU338" i="34"/>
  <c r="ET338" i="34"/>
  <c r="EC338" i="34"/>
  <c r="EB338" i="34"/>
  <c r="DW338" i="34"/>
  <c r="DV338" i="34"/>
  <c r="DQ338" i="34"/>
  <c r="DP338" i="34"/>
  <c r="DK338" i="34"/>
  <c r="DJ338" i="34"/>
  <c r="DE338" i="34"/>
  <c r="DD338" i="34"/>
  <c r="CY338" i="34"/>
  <c r="CX338" i="34"/>
  <c r="CM338" i="34"/>
  <c r="CL338" i="34"/>
  <c r="CA338" i="34"/>
  <c r="BZ338" i="34"/>
  <c r="BU338" i="34"/>
  <c r="BT338" i="34"/>
  <c r="BO338" i="34"/>
  <c r="BN338" i="34"/>
  <c r="BI338" i="34"/>
  <c r="BH338" i="34"/>
  <c r="BC338" i="34"/>
  <c r="BB338" i="34"/>
  <c r="AQ338" i="34"/>
  <c r="AP338" i="34"/>
  <c r="AK338" i="34"/>
  <c r="AJ338" i="34"/>
  <c r="AE338" i="34"/>
  <c r="AD338" i="34"/>
  <c r="Y338" i="34"/>
  <c r="X338" i="34"/>
  <c r="M338" i="34"/>
  <c r="L338" i="34"/>
  <c r="RM326" i="34"/>
  <c r="RL326" i="34"/>
  <c r="QU326" i="34"/>
  <c r="QT326" i="34"/>
  <c r="PW326" i="34"/>
  <c r="PV326" i="34"/>
  <c r="PE326" i="34"/>
  <c r="PD326" i="34"/>
  <c r="OY326" i="34"/>
  <c r="OX326" i="34"/>
  <c r="OS326" i="34"/>
  <c r="OR326" i="34"/>
  <c r="OM326" i="34"/>
  <c r="OL326" i="34"/>
  <c r="OA326" i="34"/>
  <c r="NZ326" i="34"/>
  <c r="NO326" i="34"/>
  <c r="NN326" i="34"/>
  <c r="NI326" i="34"/>
  <c r="NH326" i="34"/>
  <c r="NC326" i="34"/>
  <c r="NB326" i="34"/>
  <c r="LY326" i="34"/>
  <c r="LX326" i="34"/>
  <c r="LM326" i="34"/>
  <c r="LL326" i="34"/>
  <c r="LG326" i="34"/>
  <c r="LF326" i="34"/>
  <c r="LA326" i="34"/>
  <c r="KZ326" i="34"/>
  <c r="KU326" i="34"/>
  <c r="KT326" i="34"/>
  <c r="KO326" i="34"/>
  <c r="KN326" i="34"/>
  <c r="KI326" i="34"/>
  <c r="KH326" i="34"/>
  <c r="KC326" i="34"/>
  <c r="KB326" i="34"/>
  <c r="JQ326" i="34"/>
  <c r="JP326" i="34"/>
  <c r="JK326" i="34"/>
  <c r="JJ326" i="34"/>
  <c r="IM326" i="34"/>
  <c r="IL326" i="34"/>
  <c r="IG326" i="34"/>
  <c r="IF326" i="34"/>
  <c r="IA326" i="34"/>
  <c r="HZ326" i="34"/>
  <c r="HO326" i="34"/>
  <c r="HN326" i="34"/>
  <c r="GW326" i="34"/>
  <c r="GV326" i="34"/>
  <c r="GQ326" i="34"/>
  <c r="GP326" i="34"/>
  <c r="GK326" i="34"/>
  <c r="GJ326" i="34"/>
  <c r="GE326" i="34"/>
  <c r="GD326" i="34"/>
  <c r="FS326" i="34"/>
  <c r="FR326" i="34"/>
  <c r="FM326" i="34"/>
  <c r="FL326" i="34"/>
  <c r="FA326" i="34"/>
  <c r="EZ326" i="34"/>
  <c r="EU326" i="34"/>
  <c r="ET326" i="34"/>
  <c r="EC326" i="34"/>
  <c r="EB326" i="34"/>
  <c r="DW326" i="34"/>
  <c r="DV326" i="34"/>
  <c r="DQ326" i="34"/>
  <c r="DP326" i="34"/>
  <c r="DK326" i="34"/>
  <c r="DJ326" i="34"/>
  <c r="DE326" i="34"/>
  <c r="DD326" i="34"/>
  <c r="CY326" i="34"/>
  <c r="CX326" i="34"/>
  <c r="CM326" i="34"/>
  <c r="CL326" i="34"/>
  <c r="CA326" i="34"/>
  <c r="BZ326" i="34"/>
  <c r="BU326" i="34"/>
  <c r="BT326" i="34"/>
  <c r="BO326" i="34"/>
  <c r="BN326" i="34"/>
  <c r="BI326" i="34"/>
  <c r="BH326" i="34"/>
  <c r="BC326" i="34"/>
  <c r="BB326" i="34"/>
  <c r="AQ326" i="34"/>
  <c r="AP326" i="34"/>
  <c r="AK326" i="34"/>
  <c r="AJ326" i="34"/>
  <c r="AE326" i="34"/>
  <c r="AD326" i="34"/>
  <c r="Y326" i="34"/>
  <c r="X326" i="34"/>
  <c r="M326" i="34"/>
  <c r="L326" i="34"/>
  <c r="RM314" i="34"/>
  <c r="RL314" i="34"/>
  <c r="RG314" i="34"/>
  <c r="RF314" i="34"/>
  <c r="QU314" i="34"/>
  <c r="QT314" i="34"/>
  <c r="PW314" i="34"/>
  <c r="PV314" i="34"/>
  <c r="PK314" i="34"/>
  <c r="PJ314" i="34"/>
  <c r="PE314" i="34"/>
  <c r="PD314" i="34"/>
  <c r="OY314" i="34"/>
  <c r="OX314" i="34"/>
  <c r="OS314" i="34"/>
  <c r="OR314" i="34"/>
  <c r="OM314" i="34"/>
  <c r="OL314" i="34"/>
  <c r="OA314" i="34"/>
  <c r="NZ314" i="34"/>
  <c r="NO314" i="34"/>
  <c r="NN314" i="34"/>
  <c r="NI314" i="34"/>
  <c r="NH314" i="34"/>
  <c r="NC314" i="34"/>
  <c r="NB314" i="34"/>
  <c r="LY314" i="34"/>
  <c r="LX314" i="34"/>
  <c r="LM314" i="34"/>
  <c r="LL314" i="34"/>
  <c r="LG314" i="34"/>
  <c r="LF314" i="34"/>
  <c r="LA314" i="34"/>
  <c r="KZ314" i="34"/>
  <c r="KU314" i="34"/>
  <c r="KT314" i="34"/>
  <c r="KO314" i="34"/>
  <c r="KN314" i="34"/>
  <c r="KI314" i="34"/>
  <c r="KH314" i="34"/>
  <c r="KC314" i="34"/>
  <c r="KB314" i="34"/>
  <c r="JQ314" i="34"/>
  <c r="JP314" i="34"/>
  <c r="JK314" i="34"/>
  <c r="JJ314" i="34"/>
  <c r="IM314" i="34"/>
  <c r="IL314" i="34"/>
  <c r="IG314" i="34"/>
  <c r="IF314" i="34"/>
  <c r="IA314" i="34"/>
  <c r="HZ314" i="34"/>
  <c r="HO314" i="34"/>
  <c r="HN314" i="34"/>
  <c r="GW314" i="34"/>
  <c r="GV314" i="34"/>
  <c r="GQ314" i="34"/>
  <c r="GP314" i="34"/>
  <c r="GK314" i="34"/>
  <c r="GJ314" i="34"/>
  <c r="GE314" i="34"/>
  <c r="GD314" i="34"/>
  <c r="FS314" i="34"/>
  <c r="FR314" i="34"/>
  <c r="FM314" i="34"/>
  <c r="FL314" i="34"/>
  <c r="FA314" i="34"/>
  <c r="EZ314" i="34"/>
  <c r="EU314" i="34"/>
  <c r="ET314" i="34"/>
  <c r="EC314" i="34"/>
  <c r="EB314" i="34"/>
  <c r="DW314" i="34"/>
  <c r="DV314" i="34"/>
  <c r="DQ314" i="34"/>
  <c r="DP314" i="34"/>
  <c r="DK314" i="34"/>
  <c r="DJ314" i="34"/>
  <c r="DE314" i="34"/>
  <c r="DD314" i="34"/>
  <c r="CY314" i="34"/>
  <c r="CX314" i="34"/>
  <c r="CM314" i="34"/>
  <c r="CL314" i="34"/>
  <c r="CA314" i="34"/>
  <c r="BZ314" i="34"/>
  <c r="BU314" i="34"/>
  <c r="BT314" i="34"/>
  <c r="BO314" i="34"/>
  <c r="BN314" i="34"/>
  <c r="BI314" i="34"/>
  <c r="BH314" i="34"/>
  <c r="BC314" i="34"/>
  <c r="BB314" i="34"/>
  <c r="AQ314" i="34"/>
  <c r="AP314" i="34"/>
  <c r="AK314" i="34"/>
  <c r="AJ314" i="34"/>
  <c r="AE314" i="34"/>
  <c r="AD314" i="34"/>
  <c r="Y314" i="34"/>
  <c r="X314" i="34"/>
  <c r="M314" i="34"/>
  <c r="L314" i="34"/>
  <c r="RM302" i="34"/>
  <c r="RL302" i="34"/>
  <c r="RG302" i="34"/>
  <c r="RF302" i="34"/>
  <c r="QU302" i="34"/>
  <c r="QT302" i="34"/>
  <c r="QO302" i="34"/>
  <c r="QN302" i="34"/>
  <c r="PW302" i="34"/>
  <c r="PV302" i="34"/>
  <c r="PK302" i="34"/>
  <c r="PJ302" i="34"/>
  <c r="OY302" i="34"/>
  <c r="OX302" i="34"/>
  <c r="OS302" i="34"/>
  <c r="OR302" i="34"/>
  <c r="OM302" i="34"/>
  <c r="OL302" i="34"/>
  <c r="OA302" i="34"/>
  <c r="NZ302" i="34"/>
  <c r="NU302" i="34"/>
  <c r="NT302" i="34"/>
  <c r="NO302" i="34"/>
  <c r="NN302" i="34"/>
  <c r="NI302" i="34"/>
  <c r="NH302" i="34"/>
  <c r="NC302" i="34"/>
  <c r="NB302" i="34"/>
  <c r="LY302" i="34"/>
  <c r="LX302" i="34"/>
  <c r="LM302" i="34"/>
  <c r="LL302" i="34"/>
  <c r="LG302" i="34"/>
  <c r="LF302" i="34"/>
  <c r="LA302" i="34"/>
  <c r="KZ302" i="34"/>
  <c r="KU302" i="34"/>
  <c r="KT302" i="34"/>
  <c r="KO302" i="34"/>
  <c r="KN302" i="34"/>
  <c r="KI302" i="34"/>
  <c r="KH302" i="34"/>
  <c r="KC302" i="34"/>
  <c r="KB302" i="34"/>
  <c r="JQ302" i="34"/>
  <c r="JP302" i="34"/>
  <c r="JK302" i="34"/>
  <c r="JJ302" i="34"/>
  <c r="IL302" i="34"/>
  <c r="IG302" i="34"/>
  <c r="IF302" i="34"/>
  <c r="IA302" i="34"/>
  <c r="HZ302" i="34"/>
  <c r="GW302" i="34"/>
  <c r="GV302" i="34"/>
  <c r="GK302" i="34"/>
  <c r="GJ302" i="34"/>
  <c r="GE302" i="34"/>
  <c r="GD302" i="34"/>
  <c r="FS302" i="34"/>
  <c r="FR302" i="34"/>
  <c r="FM302" i="34"/>
  <c r="FL302" i="34"/>
  <c r="FA302" i="34"/>
  <c r="EZ302" i="34"/>
  <c r="EU302" i="34"/>
  <c r="ET302" i="34"/>
  <c r="EC302" i="34"/>
  <c r="EB302" i="34"/>
  <c r="DW302" i="34"/>
  <c r="DV302" i="34"/>
  <c r="DQ302" i="34"/>
  <c r="DP302" i="34"/>
  <c r="DK302" i="34"/>
  <c r="DJ302" i="34"/>
  <c r="DE302" i="34"/>
  <c r="DD302" i="34"/>
  <c r="CY302" i="34"/>
  <c r="CX302" i="34"/>
  <c r="CM302" i="34"/>
  <c r="CL302" i="34"/>
  <c r="CA302" i="34"/>
  <c r="BZ302" i="34"/>
  <c r="BU302" i="34"/>
  <c r="BT302" i="34"/>
  <c r="BO302" i="34"/>
  <c r="BN302" i="34"/>
  <c r="BI302" i="34"/>
  <c r="BH302" i="34"/>
  <c r="BC302" i="34"/>
  <c r="BB302" i="34"/>
  <c r="AK302" i="34"/>
  <c r="AJ302" i="34"/>
  <c r="Y302" i="34"/>
  <c r="X302" i="34"/>
  <c r="M302" i="34"/>
  <c r="L302" i="34"/>
  <c r="RM290" i="34"/>
  <c r="RL290" i="34"/>
  <c r="RG290" i="34"/>
  <c r="RF290" i="34"/>
  <c r="RA290" i="34"/>
  <c r="QZ290" i="34"/>
  <c r="QU290" i="34"/>
  <c r="QT290" i="34"/>
  <c r="QO290" i="34"/>
  <c r="QN290" i="34"/>
  <c r="PW290" i="34"/>
  <c r="PV290" i="34"/>
  <c r="PK290" i="34"/>
  <c r="PJ290" i="34"/>
  <c r="OY290" i="34"/>
  <c r="OX290" i="34"/>
  <c r="OS290" i="34"/>
  <c r="OR290" i="34"/>
  <c r="OM290" i="34"/>
  <c r="OL290" i="34"/>
  <c r="OG290" i="34"/>
  <c r="OF290" i="34"/>
  <c r="OA290" i="34"/>
  <c r="NZ290" i="34"/>
  <c r="NU290" i="34"/>
  <c r="NT290" i="34"/>
  <c r="NO290" i="34"/>
  <c r="NN290" i="34"/>
  <c r="NI290" i="34"/>
  <c r="NH290" i="34"/>
  <c r="NC290" i="34"/>
  <c r="NB290" i="34"/>
  <c r="MQ290" i="34"/>
  <c r="MP290" i="34"/>
  <c r="MK290" i="34"/>
  <c r="MJ290" i="34"/>
  <c r="LY290" i="34"/>
  <c r="LX290" i="34"/>
  <c r="LM290" i="34"/>
  <c r="LL290" i="34"/>
  <c r="LG290" i="34"/>
  <c r="LF290" i="34"/>
  <c r="LA290" i="34"/>
  <c r="KZ290" i="34"/>
  <c r="KU290" i="34"/>
  <c r="KT290" i="34"/>
  <c r="KO290" i="34"/>
  <c r="KN290" i="34"/>
  <c r="KI290" i="34"/>
  <c r="KH290" i="34"/>
  <c r="KC290" i="34"/>
  <c r="KB290" i="34"/>
  <c r="JW290" i="34"/>
  <c r="JV290" i="34"/>
  <c r="JQ290" i="34"/>
  <c r="JP290" i="34"/>
  <c r="JK290" i="34"/>
  <c r="JJ290" i="34"/>
  <c r="JE290" i="34"/>
  <c r="JD290" i="34"/>
  <c r="IL290" i="34"/>
  <c r="IG290" i="34"/>
  <c r="IF290" i="34"/>
  <c r="IA290" i="34"/>
  <c r="HZ290" i="34"/>
  <c r="GK290" i="34"/>
  <c r="GJ290" i="34"/>
  <c r="GE290" i="34"/>
  <c r="GD290" i="34"/>
  <c r="FS290" i="34"/>
  <c r="FR290" i="34"/>
  <c r="FM290" i="34"/>
  <c r="FL290" i="34"/>
  <c r="FA290" i="34"/>
  <c r="EZ290" i="34"/>
  <c r="EU290" i="34"/>
  <c r="ET290" i="34"/>
  <c r="EC290" i="34"/>
  <c r="EB290" i="34"/>
  <c r="DW290" i="34"/>
  <c r="DV290" i="34"/>
  <c r="DQ290" i="34"/>
  <c r="DP290" i="34"/>
  <c r="DK290" i="34"/>
  <c r="DJ290" i="34"/>
  <c r="DE290" i="34"/>
  <c r="DD290" i="34"/>
  <c r="CY290" i="34"/>
  <c r="CX290" i="34"/>
  <c r="CM290" i="34"/>
  <c r="CL290" i="34"/>
  <c r="CA290" i="34"/>
  <c r="BZ290" i="34"/>
  <c r="BU290" i="34"/>
  <c r="BT290" i="34"/>
  <c r="BO290" i="34"/>
  <c r="BN290" i="34"/>
  <c r="BI290" i="34"/>
  <c r="BH290" i="34"/>
  <c r="BC290" i="34"/>
  <c r="BB290" i="34"/>
  <c r="AK290" i="34"/>
  <c r="AJ290" i="34"/>
  <c r="Y290" i="34"/>
  <c r="X290" i="34"/>
  <c r="M290" i="34"/>
  <c r="L290" i="34"/>
  <c r="RM278" i="34"/>
  <c r="RL278" i="34"/>
  <c r="RG278" i="34"/>
  <c r="RF278" i="34"/>
  <c r="RA278" i="34"/>
  <c r="QZ278" i="34"/>
  <c r="QU278" i="34"/>
  <c r="QT278" i="34"/>
  <c r="QO278" i="34"/>
  <c r="QN278" i="34"/>
  <c r="PW278" i="34"/>
  <c r="PV278" i="34"/>
  <c r="PK278" i="34"/>
  <c r="PJ278" i="34"/>
  <c r="OY278" i="34"/>
  <c r="OX278" i="34"/>
  <c r="OS278" i="34"/>
  <c r="OR278" i="34"/>
  <c r="OM278" i="34"/>
  <c r="OL278" i="34"/>
  <c r="OG278" i="34"/>
  <c r="OF278" i="34"/>
  <c r="OA278" i="34"/>
  <c r="NZ278" i="34"/>
  <c r="NU278" i="34"/>
  <c r="NT278" i="34"/>
  <c r="NO278" i="34"/>
  <c r="NN278" i="34"/>
  <c r="NI278" i="34"/>
  <c r="NH278" i="34"/>
  <c r="NC278" i="34"/>
  <c r="NB278" i="34"/>
  <c r="MQ278" i="34"/>
  <c r="MP278" i="34"/>
  <c r="MK278" i="34"/>
  <c r="MJ278" i="34"/>
  <c r="LY278" i="34"/>
  <c r="LX278" i="34"/>
  <c r="LS278" i="34"/>
  <c r="LR278" i="34"/>
  <c r="LM278" i="34"/>
  <c r="LL278" i="34"/>
  <c r="LG278" i="34"/>
  <c r="LF278" i="34"/>
  <c r="LA278" i="34"/>
  <c r="KZ278" i="34"/>
  <c r="KU278" i="34"/>
  <c r="KT278" i="34"/>
  <c r="KO278" i="34"/>
  <c r="KN278" i="34"/>
  <c r="KI278" i="34"/>
  <c r="KH278" i="34"/>
  <c r="KC278" i="34"/>
  <c r="KB278" i="34"/>
  <c r="JW278" i="34"/>
  <c r="JV278" i="34"/>
  <c r="JQ278" i="34"/>
  <c r="JP278" i="34"/>
  <c r="JK278" i="34"/>
  <c r="JJ278" i="34"/>
  <c r="JE278" i="34"/>
  <c r="JD278" i="34"/>
  <c r="IM278" i="34"/>
  <c r="IL278" i="34"/>
  <c r="IG278" i="34"/>
  <c r="IF278" i="34"/>
  <c r="IA278" i="34"/>
  <c r="HZ278" i="34"/>
  <c r="GE278" i="34"/>
  <c r="GD278" i="34"/>
  <c r="FS278" i="34"/>
  <c r="FR278" i="34"/>
  <c r="FM278" i="34"/>
  <c r="FL278" i="34"/>
  <c r="FA278" i="34"/>
  <c r="EZ278" i="34"/>
  <c r="EU278" i="34"/>
  <c r="ET278" i="34"/>
  <c r="EC278" i="34"/>
  <c r="EB278" i="34"/>
  <c r="DW278" i="34"/>
  <c r="DV278" i="34"/>
  <c r="DQ278" i="34"/>
  <c r="DP278" i="34"/>
  <c r="DK278" i="34"/>
  <c r="DJ278" i="34"/>
  <c r="DE278" i="34"/>
  <c r="DD278" i="34"/>
  <c r="CY278" i="34"/>
  <c r="CX278" i="34"/>
  <c r="CM278" i="34"/>
  <c r="CL278" i="34"/>
  <c r="CA278" i="34"/>
  <c r="BZ278" i="34"/>
  <c r="BO278" i="34"/>
  <c r="BN278" i="34"/>
  <c r="BI278" i="34"/>
  <c r="BH278" i="34"/>
  <c r="BC278" i="34"/>
  <c r="BB278" i="34"/>
  <c r="AK278" i="34"/>
  <c r="AJ278" i="34"/>
  <c r="Y278" i="34"/>
  <c r="X278" i="34"/>
  <c r="M278" i="34"/>
  <c r="L278" i="34"/>
  <c r="RM266" i="34"/>
  <c r="RL266" i="34"/>
  <c r="RG266" i="34"/>
  <c r="RF266" i="34"/>
  <c r="RA266" i="34"/>
  <c r="QZ266" i="34"/>
  <c r="QU266" i="34"/>
  <c r="QT266" i="34"/>
  <c r="QO266" i="34"/>
  <c r="QN266" i="34"/>
  <c r="PW266" i="34"/>
  <c r="PV266" i="34"/>
  <c r="PK266" i="34"/>
  <c r="PJ266" i="34"/>
  <c r="OY266" i="34"/>
  <c r="OX266" i="34"/>
  <c r="OS266" i="34"/>
  <c r="OR266" i="34"/>
  <c r="OM266" i="34"/>
  <c r="OL266" i="34"/>
  <c r="OG266" i="34"/>
  <c r="OF266" i="34"/>
  <c r="OA266" i="34"/>
  <c r="NZ266" i="34"/>
  <c r="NU266" i="34"/>
  <c r="NT266" i="34"/>
  <c r="NO266" i="34"/>
  <c r="NN266" i="34"/>
  <c r="NI266" i="34"/>
  <c r="NH266" i="34"/>
  <c r="NC266" i="34"/>
  <c r="NB266" i="34"/>
  <c r="MQ266" i="34"/>
  <c r="MP266" i="34"/>
  <c r="MK266" i="34"/>
  <c r="MJ266" i="34"/>
  <c r="LY266" i="34"/>
  <c r="LX266" i="34"/>
  <c r="LS266" i="34"/>
  <c r="LR266" i="34"/>
  <c r="LM266" i="34"/>
  <c r="LL266" i="34"/>
  <c r="LG266" i="34"/>
  <c r="LF266" i="34"/>
  <c r="LA266" i="34"/>
  <c r="KZ266" i="34"/>
  <c r="KU266" i="34"/>
  <c r="KT266" i="34"/>
  <c r="KO266" i="34"/>
  <c r="KN266" i="34"/>
  <c r="KI266" i="34"/>
  <c r="KH266" i="34"/>
  <c r="KC266" i="34"/>
  <c r="KB266" i="34"/>
  <c r="JW266" i="34"/>
  <c r="JV266" i="34"/>
  <c r="JQ266" i="34"/>
  <c r="JP266" i="34"/>
  <c r="JK266" i="34"/>
  <c r="JJ266" i="34"/>
  <c r="JE266" i="34"/>
  <c r="JD266" i="34"/>
  <c r="IM266" i="34"/>
  <c r="IL266" i="34"/>
  <c r="IG266" i="34"/>
  <c r="IF266" i="34"/>
  <c r="IA266" i="34"/>
  <c r="HZ266" i="34"/>
  <c r="GE266" i="34"/>
  <c r="GD266" i="34"/>
  <c r="FS266" i="34"/>
  <c r="FR266" i="34"/>
  <c r="FM266" i="34"/>
  <c r="FL266" i="34"/>
  <c r="FA266" i="34"/>
  <c r="EZ266" i="34"/>
  <c r="EU266" i="34"/>
  <c r="ET266" i="34"/>
  <c r="DW266" i="34"/>
  <c r="DV266" i="34"/>
  <c r="DQ266" i="34"/>
  <c r="DP266" i="34"/>
  <c r="DK266" i="34"/>
  <c r="DJ266" i="34"/>
  <c r="DE266" i="34"/>
  <c r="DD266" i="34"/>
  <c r="CM266" i="34"/>
  <c r="CL266" i="34"/>
  <c r="BO266" i="34"/>
  <c r="BN266" i="34"/>
  <c r="BI266" i="34"/>
  <c r="BH266" i="34"/>
  <c r="BC266" i="34"/>
  <c r="BB266" i="34"/>
  <c r="AK266" i="34"/>
  <c r="AJ266" i="34"/>
  <c r="Y266" i="34"/>
  <c r="X266" i="34"/>
  <c r="M266" i="34"/>
  <c r="L266" i="34"/>
  <c r="SQ254" i="34"/>
  <c r="SP254" i="34"/>
  <c r="RM254" i="34"/>
  <c r="RL254" i="34"/>
  <c r="RG254" i="34"/>
  <c r="RF254" i="34"/>
  <c r="RA254" i="34"/>
  <c r="QZ254" i="34"/>
  <c r="QU254" i="34"/>
  <c r="QT254" i="34"/>
  <c r="QO254" i="34"/>
  <c r="QN254" i="34"/>
  <c r="QC254" i="34"/>
  <c r="QB254" i="34"/>
  <c r="PW254" i="34"/>
  <c r="PV254" i="34"/>
  <c r="PK254" i="34"/>
  <c r="PJ254" i="34"/>
  <c r="OG254" i="34"/>
  <c r="OF254" i="34"/>
  <c r="OA254" i="34"/>
  <c r="NZ254" i="34"/>
  <c r="NU254" i="34"/>
  <c r="NT254" i="34"/>
  <c r="NO254" i="34"/>
  <c r="NN254" i="34"/>
  <c r="NI254" i="34"/>
  <c r="NH254" i="34"/>
  <c r="NC254" i="34"/>
  <c r="NB254" i="34"/>
  <c r="MW254" i="34"/>
  <c r="MV254" i="34"/>
  <c r="MQ254" i="34"/>
  <c r="MP254" i="34"/>
  <c r="MK254" i="34"/>
  <c r="MJ254" i="34"/>
  <c r="ME254" i="34"/>
  <c r="MD254" i="34"/>
  <c r="LY254" i="34"/>
  <c r="LX254" i="34"/>
  <c r="LR254" i="34"/>
  <c r="LM254" i="34"/>
  <c r="LL254" i="34"/>
  <c r="LG254" i="34"/>
  <c r="LF254" i="34"/>
  <c r="LA254" i="34"/>
  <c r="KZ254" i="34"/>
  <c r="KU254" i="34"/>
  <c r="KT254" i="34"/>
  <c r="KO254" i="34"/>
  <c r="KN254" i="34"/>
  <c r="KI254" i="34"/>
  <c r="KH254" i="34"/>
  <c r="KC254" i="34"/>
  <c r="KB254" i="34"/>
  <c r="JW254" i="34"/>
  <c r="JV254" i="34"/>
  <c r="JQ254" i="34"/>
  <c r="JP254" i="34"/>
  <c r="JK254" i="34"/>
  <c r="JJ254" i="34"/>
  <c r="JE254" i="34"/>
  <c r="JD254" i="34"/>
  <c r="IM254" i="34"/>
  <c r="IL254" i="34"/>
  <c r="IG254" i="34"/>
  <c r="IF254" i="34"/>
  <c r="IA254" i="34"/>
  <c r="HZ254" i="34"/>
  <c r="FS254" i="34"/>
  <c r="FR254" i="34"/>
  <c r="FA254" i="34"/>
  <c r="EZ254" i="34"/>
  <c r="EU254" i="34"/>
  <c r="ET254" i="34"/>
  <c r="DW254" i="34"/>
  <c r="DV254" i="34"/>
  <c r="DQ254" i="34"/>
  <c r="DP254" i="34"/>
  <c r="DK254" i="34"/>
  <c r="DJ254" i="34"/>
  <c r="DE254" i="34"/>
  <c r="DD254" i="34"/>
  <c r="BO254" i="34"/>
  <c r="BN254" i="34"/>
  <c r="BI254" i="34"/>
  <c r="BH254" i="34"/>
  <c r="BC254" i="34"/>
  <c r="BB254" i="34"/>
  <c r="AK254" i="34"/>
  <c r="AJ254" i="34"/>
  <c r="Y254" i="34"/>
  <c r="X254" i="34"/>
  <c r="M254" i="34"/>
  <c r="L254" i="34"/>
  <c r="SQ242" i="34"/>
  <c r="SP242" i="34"/>
  <c r="RM242" i="34"/>
  <c r="RL242" i="34"/>
  <c r="RG242" i="34"/>
  <c r="RF242" i="34"/>
  <c r="RA242" i="34"/>
  <c r="QZ242" i="34"/>
  <c r="QU242" i="34"/>
  <c r="QT242" i="34"/>
  <c r="QO242" i="34"/>
  <c r="QN242" i="34"/>
  <c r="QI242" i="34"/>
  <c r="QH242" i="34"/>
  <c r="QC242" i="34"/>
  <c r="QB242" i="34"/>
  <c r="PW242" i="34"/>
  <c r="PV242" i="34"/>
  <c r="PK242" i="34"/>
  <c r="PJ242" i="34"/>
  <c r="OG242" i="34"/>
  <c r="OF242" i="34"/>
  <c r="OA242" i="34"/>
  <c r="NZ242" i="34"/>
  <c r="NU242" i="34"/>
  <c r="NT242" i="34"/>
  <c r="NO242" i="34"/>
  <c r="NN242" i="34"/>
  <c r="NI242" i="34"/>
  <c r="NH242" i="34"/>
  <c r="NC242" i="34"/>
  <c r="NB242" i="34"/>
  <c r="MW242" i="34"/>
  <c r="MV242" i="34"/>
  <c r="MQ242" i="34"/>
  <c r="MP242" i="34"/>
  <c r="MK242" i="34"/>
  <c r="MJ242" i="34"/>
  <c r="ME242" i="34"/>
  <c r="MD242" i="34"/>
  <c r="LY242" i="34"/>
  <c r="LX242" i="34"/>
  <c r="LS242" i="34"/>
  <c r="LR242" i="34"/>
  <c r="LM242" i="34"/>
  <c r="LL242" i="34"/>
  <c r="LG242" i="34"/>
  <c r="LF242" i="34"/>
  <c r="LA242" i="34"/>
  <c r="KZ242" i="34"/>
  <c r="KU242" i="34"/>
  <c r="KT242" i="34"/>
  <c r="KO242" i="34"/>
  <c r="KN242" i="34"/>
  <c r="KI242" i="34"/>
  <c r="KH242" i="34"/>
  <c r="KC242" i="34"/>
  <c r="KB242" i="34"/>
  <c r="JW242" i="34"/>
  <c r="JV242" i="34"/>
  <c r="JQ242" i="34"/>
  <c r="JP242" i="34"/>
  <c r="JK242" i="34"/>
  <c r="JJ242" i="34"/>
  <c r="JE242" i="34"/>
  <c r="JD242" i="34"/>
  <c r="IM242" i="34"/>
  <c r="IL242" i="34"/>
  <c r="IG242" i="34"/>
  <c r="IF242" i="34"/>
  <c r="IA242" i="34"/>
  <c r="HZ242" i="34"/>
  <c r="FA242" i="34"/>
  <c r="EZ242" i="34"/>
  <c r="EU242" i="34"/>
  <c r="ET242" i="34"/>
  <c r="DQ242" i="34"/>
  <c r="DP242" i="34"/>
  <c r="DK242" i="34"/>
  <c r="DJ242" i="34"/>
  <c r="DE242" i="34"/>
  <c r="DD242" i="34"/>
  <c r="BO242" i="34"/>
  <c r="BN242" i="34"/>
  <c r="BI242" i="34"/>
  <c r="BH242" i="34"/>
  <c r="BC242" i="34"/>
  <c r="BB242" i="34"/>
  <c r="AK242" i="34"/>
  <c r="AJ242" i="34"/>
  <c r="Y242" i="34"/>
  <c r="X242" i="34"/>
  <c r="M242" i="34"/>
  <c r="L242" i="34"/>
  <c r="SQ230" i="34"/>
  <c r="SP230" i="34"/>
  <c r="RM230" i="34"/>
  <c r="RL230" i="34"/>
  <c r="RA230" i="34"/>
  <c r="QZ230" i="34"/>
  <c r="QU230" i="34"/>
  <c r="QT230" i="34"/>
  <c r="QO230" i="34"/>
  <c r="QN230" i="34"/>
  <c r="QI230" i="34"/>
  <c r="QH230" i="34"/>
  <c r="QC230" i="34"/>
  <c r="QB230" i="34"/>
  <c r="PW230" i="34"/>
  <c r="PV230" i="34"/>
  <c r="PK230" i="34"/>
  <c r="PJ230" i="34"/>
  <c r="OG230" i="34"/>
  <c r="OF230" i="34"/>
  <c r="OA230" i="34"/>
  <c r="NZ230" i="34"/>
  <c r="NU230" i="34"/>
  <c r="NT230" i="34"/>
  <c r="NO230" i="34"/>
  <c r="NN230" i="34"/>
  <c r="NI230" i="34"/>
  <c r="NH230" i="34"/>
  <c r="NC230" i="34"/>
  <c r="NB230" i="34"/>
  <c r="MW230" i="34"/>
  <c r="MV230" i="34"/>
  <c r="MQ230" i="34"/>
  <c r="MP230" i="34"/>
  <c r="ME230" i="34"/>
  <c r="MD230" i="34"/>
  <c r="LY230" i="34"/>
  <c r="LX230" i="34"/>
  <c r="LR230" i="34"/>
  <c r="LM230" i="34"/>
  <c r="LL230" i="34"/>
  <c r="LG230" i="34"/>
  <c r="LF230" i="34"/>
  <c r="LA230" i="34"/>
  <c r="KZ230" i="34"/>
  <c r="KU230" i="34"/>
  <c r="KT230" i="34"/>
  <c r="KO230" i="34"/>
  <c r="KN230" i="34"/>
  <c r="KI230" i="34"/>
  <c r="KH230" i="34"/>
  <c r="KC230" i="34"/>
  <c r="KB230" i="34"/>
  <c r="JW230" i="34"/>
  <c r="JV230" i="34"/>
  <c r="JQ230" i="34"/>
  <c r="JP230" i="34"/>
  <c r="JK230" i="34"/>
  <c r="JJ230" i="34"/>
  <c r="JE230" i="34"/>
  <c r="JD230" i="34"/>
  <c r="IM230" i="34"/>
  <c r="IL230" i="34"/>
  <c r="IG230" i="34"/>
  <c r="IF230" i="34"/>
  <c r="IA230" i="34"/>
  <c r="HZ230" i="34"/>
  <c r="FA230" i="34"/>
  <c r="EZ230" i="34"/>
  <c r="EU230" i="34"/>
  <c r="ET230" i="34"/>
  <c r="DQ230" i="34"/>
  <c r="DP230" i="34"/>
  <c r="DK230" i="34"/>
  <c r="DJ230" i="34"/>
  <c r="DE230" i="34"/>
  <c r="DD230" i="34"/>
  <c r="BO230" i="34"/>
  <c r="BN230" i="34"/>
  <c r="BI230" i="34"/>
  <c r="BH230" i="34"/>
  <c r="BC230" i="34"/>
  <c r="BB230" i="34"/>
  <c r="AK230" i="34"/>
  <c r="AJ230" i="34"/>
  <c r="Y230" i="34"/>
  <c r="X230" i="34"/>
  <c r="M230" i="34"/>
  <c r="L230" i="34"/>
  <c r="SQ218" i="34"/>
  <c r="SP218" i="34"/>
  <c r="QU218" i="34"/>
  <c r="QT218" i="34"/>
  <c r="QO218" i="34"/>
  <c r="QN218" i="34"/>
  <c r="QI218" i="34"/>
  <c r="QH218" i="34"/>
  <c r="QC218" i="34"/>
  <c r="QB218" i="34"/>
  <c r="PW218" i="34"/>
  <c r="PV218" i="34"/>
  <c r="PK218" i="34"/>
  <c r="PJ218" i="34"/>
  <c r="OG218" i="34"/>
  <c r="OF218" i="34"/>
  <c r="OA218" i="34"/>
  <c r="NZ218" i="34"/>
  <c r="NU218" i="34"/>
  <c r="NT218" i="34"/>
  <c r="NO218" i="34"/>
  <c r="NN218" i="34"/>
  <c r="NI218" i="34"/>
  <c r="NH218" i="34"/>
  <c r="NC218" i="34"/>
  <c r="NB218" i="34"/>
  <c r="MW218" i="34"/>
  <c r="MV218" i="34"/>
  <c r="MQ218" i="34"/>
  <c r="MP218" i="34"/>
  <c r="ME218" i="34"/>
  <c r="MD218" i="34"/>
  <c r="LY218" i="34"/>
  <c r="LX218" i="34"/>
  <c r="LS218" i="34"/>
  <c r="LR218" i="34"/>
  <c r="LG218" i="34"/>
  <c r="LF218" i="34"/>
  <c r="LA218" i="34"/>
  <c r="KZ218" i="34"/>
  <c r="KU218" i="34"/>
  <c r="KT218" i="34"/>
  <c r="KO218" i="34"/>
  <c r="KN218" i="34"/>
  <c r="KI218" i="34"/>
  <c r="KH218" i="34"/>
  <c r="KC218" i="34"/>
  <c r="KB218" i="34"/>
  <c r="JW218" i="34"/>
  <c r="JV218" i="34"/>
  <c r="JQ218" i="34"/>
  <c r="JP218" i="34"/>
  <c r="JK218" i="34"/>
  <c r="JJ218" i="34"/>
  <c r="JE218" i="34"/>
  <c r="JD218" i="34"/>
  <c r="IM218" i="34"/>
  <c r="IL218" i="34"/>
  <c r="IG218" i="34"/>
  <c r="IF218" i="34"/>
  <c r="IA218" i="34"/>
  <c r="HZ218" i="34"/>
  <c r="FA218" i="34"/>
  <c r="EZ218" i="34"/>
  <c r="EU218" i="34"/>
  <c r="ET218" i="34"/>
  <c r="DQ218" i="34"/>
  <c r="DP218" i="34"/>
  <c r="DK218" i="34"/>
  <c r="DJ218" i="34"/>
  <c r="DE218" i="34"/>
  <c r="DD218" i="34"/>
  <c r="BO218" i="34"/>
  <c r="BN218" i="34"/>
  <c r="BI218" i="34"/>
  <c r="BH218" i="34"/>
  <c r="BC218" i="34"/>
  <c r="BB218" i="34"/>
  <c r="AK218" i="34"/>
  <c r="AJ218" i="34"/>
  <c r="Y218" i="34"/>
  <c r="X218" i="34"/>
  <c r="M218" i="34"/>
  <c r="L218" i="34"/>
  <c r="SQ206" i="34"/>
  <c r="SP206" i="34"/>
  <c r="QO206" i="34"/>
  <c r="QN206" i="34"/>
  <c r="QI206" i="34"/>
  <c r="QH206" i="34"/>
  <c r="QC206" i="34"/>
  <c r="QB206" i="34"/>
  <c r="PW206" i="34"/>
  <c r="PV206" i="34"/>
  <c r="OG206" i="34"/>
  <c r="OF206" i="34"/>
  <c r="OA206" i="34"/>
  <c r="NZ206" i="34"/>
  <c r="NU206" i="34"/>
  <c r="NT206" i="34"/>
  <c r="NO206" i="34"/>
  <c r="NN206" i="34"/>
  <c r="NI206" i="34"/>
  <c r="NH206" i="34"/>
  <c r="NC206" i="34"/>
  <c r="NB206" i="34"/>
  <c r="MW206" i="34"/>
  <c r="MV206" i="34"/>
  <c r="MQ206" i="34"/>
  <c r="MP206" i="34"/>
  <c r="ME206" i="34"/>
  <c r="MD206" i="34"/>
  <c r="LY206" i="34"/>
  <c r="LX206" i="34"/>
  <c r="LS206" i="34"/>
  <c r="LR206" i="34"/>
  <c r="LG206" i="34"/>
  <c r="LF206" i="34"/>
  <c r="LA206" i="34"/>
  <c r="KZ206" i="34"/>
  <c r="KU206" i="34"/>
  <c r="KT206" i="34"/>
  <c r="KO206" i="34"/>
  <c r="KN206" i="34"/>
  <c r="KI206" i="34"/>
  <c r="KH206" i="34"/>
  <c r="KC206" i="34"/>
  <c r="KB206" i="34"/>
  <c r="JW206" i="34"/>
  <c r="JV206" i="34"/>
  <c r="JQ206" i="34"/>
  <c r="JP206" i="34"/>
  <c r="JK206" i="34"/>
  <c r="JJ206" i="34"/>
  <c r="JE206" i="34"/>
  <c r="JD206" i="34"/>
  <c r="IM206" i="34"/>
  <c r="IL206" i="34"/>
  <c r="IG206" i="34"/>
  <c r="IF206" i="34"/>
  <c r="IA206" i="34"/>
  <c r="HZ206" i="34"/>
  <c r="FA206" i="34"/>
  <c r="EZ206" i="34"/>
  <c r="EU206" i="34"/>
  <c r="ET206" i="34"/>
  <c r="DK206" i="34"/>
  <c r="DJ206" i="34"/>
  <c r="DE206" i="34"/>
  <c r="DD206" i="34"/>
  <c r="BO206" i="34"/>
  <c r="BN206" i="34"/>
  <c r="BI206" i="34"/>
  <c r="BH206" i="34"/>
  <c r="BC206" i="34"/>
  <c r="BB206" i="34"/>
  <c r="AK206" i="34"/>
  <c r="AJ206" i="34"/>
  <c r="Y206" i="34"/>
  <c r="X206" i="34"/>
  <c r="M206" i="34"/>
  <c r="L206" i="34"/>
  <c r="SQ194" i="34"/>
  <c r="SP194" i="34"/>
  <c r="QI194" i="34"/>
  <c r="QH194" i="34"/>
  <c r="QC194" i="34"/>
  <c r="QB194" i="34"/>
  <c r="PW194" i="34"/>
  <c r="PV194" i="34"/>
  <c r="OA194" i="34"/>
  <c r="NZ194" i="34"/>
  <c r="NU194" i="34"/>
  <c r="NT194" i="34"/>
  <c r="NO194" i="34"/>
  <c r="NN194" i="34"/>
  <c r="NI194" i="34"/>
  <c r="NH194" i="34"/>
  <c r="NC194" i="34"/>
  <c r="NB194" i="34"/>
  <c r="MW194" i="34"/>
  <c r="MV194" i="34"/>
  <c r="MQ194" i="34"/>
  <c r="MP194" i="34"/>
  <c r="ME194" i="34"/>
  <c r="MD194" i="34"/>
  <c r="LY194" i="34"/>
  <c r="LX194" i="34"/>
  <c r="LS194" i="34"/>
  <c r="LR194" i="34"/>
  <c r="LG194" i="34"/>
  <c r="LF194" i="34"/>
  <c r="LA194" i="34"/>
  <c r="KZ194" i="34"/>
  <c r="KU194" i="34"/>
  <c r="KT194" i="34"/>
  <c r="KO194" i="34"/>
  <c r="KN194" i="34"/>
  <c r="KI194" i="34"/>
  <c r="KH194" i="34"/>
  <c r="KC194" i="34"/>
  <c r="KB194" i="34"/>
  <c r="JW194" i="34"/>
  <c r="JV194" i="34"/>
  <c r="JQ194" i="34"/>
  <c r="JP194" i="34"/>
  <c r="JK194" i="34"/>
  <c r="JJ194" i="34"/>
  <c r="JE194" i="34"/>
  <c r="JD194" i="34"/>
  <c r="IM194" i="34"/>
  <c r="IL194" i="34"/>
  <c r="IA194" i="34"/>
  <c r="HZ194" i="34"/>
  <c r="FA194" i="34"/>
  <c r="EZ194" i="34"/>
  <c r="EU194" i="34"/>
  <c r="ET194" i="34"/>
  <c r="DK194" i="34"/>
  <c r="DJ194" i="34"/>
  <c r="BO194" i="34"/>
  <c r="BN194" i="34"/>
  <c r="BI194" i="34"/>
  <c r="BH194" i="34"/>
  <c r="BC194" i="34"/>
  <c r="BB194" i="34"/>
  <c r="AK194" i="34"/>
  <c r="AJ194" i="34"/>
  <c r="Y194" i="34"/>
  <c r="X194" i="34"/>
  <c r="M194" i="34"/>
  <c r="L194" i="34"/>
  <c r="SQ182" i="34"/>
  <c r="SP182" i="34"/>
  <c r="QI182" i="34"/>
  <c r="QH182" i="34"/>
  <c r="QC182" i="34"/>
  <c r="QB182" i="34"/>
  <c r="PW182" i="34"/>
  <c r="PV182" i="34"/>
  <c r="NO182" i="34"/>
  <c r="NN182" i="34"/>
  <c r="NI182" i="34"/>
  <c r="NH182" i="34"/>
  <c r="NC182" i="34"/>
  <c r="NB182" i="34"/>
  <c r="MW182" i="34"/>
  <c r="MV182" i="34"/>
  <c r="MQ182" i="34"/>
  <c r="MP182" i="34"/>
  <c r="ME182" i="34"/>
  <c r="MD182" i="34"/>
  <c r="LY182" i="34"/>
  <c r="LX182" i="34"/>
  <c r="LS182" i="34"/>
  <c r="LR182" i="34"/>
  <c r="LA182" i="34"/>
  <c r="KZ182" i="34"/>
  <c r="KU182" i="34"/>
  <c r="KT182" i="34"/>
  <c r="KO182" i="34"/>
  <c r="KN182" i="34"/>
  <c r="KI182" i="34"/>
  <c r="KH182" i="34"/>
  <c r="KC182" i="34"/>
  <c r="KB182" i="34"/>
  <c r="JW182" i="34"/>
  <c r="JV182" i="34"/>
  <c r="JQ182" i="34"/>
  <c r="JP182" i="34"/>
  <c r="JK182" i="34"/>
  <c r="JJ182" i="34"/>
  <c r="JE182" i="34"/>
  <c r="JD182" i="34"/>
  <c r="IM182" i="34"/>
  <c r="IL182" i="34"/>
  <c r="IA182" i="34"/>
  <c r="HZ182" i="34"/>
  <c r="FA182" i="34"/>
  <c r="EZ182" i="34"/>
  <c r="EU182" i="34"/>
  <c r="ET182" i="34"/>
  <c r="DK182" i="34"/>
  <c r="DJ182" i="34"/>
  <c r="BO182" i="34"/>
  <c r="BN182" i="34"/>
  <c r="BC182" i="34"/>
  <c r="BB182" i="34"/>
  <c r="AK182" i="34"/>
  <c r="AJ182" i="34"/>
  <c r="Y182" i="34"/>
  <c r="X182" i="34"/>
  <c r="M182" i="34"/>
  <c r="L182" i="34"/>
  <c r="SQ170" i="34"/>
  <c r="SP170" i="34"/>
  <c r="QI170" i="34"/>
  <c r="QH170" i="34"/>
  <c r="QC170" i="34"/>
  <c r="QB170" i="34"/>
  <c r="PW170" i="34"/>
  <c r="PV170" i="34"/>
  <c r="NI170" i="34"/>
  <c r="NH170" i="34"/>
  <c r="NC170" i="34"/>
  <c r="NB170" i="34"/>
  <c r="MW170" i="34"/>
  <c r="MV170" i="34"/>
  <c r="MQ170" i="34"/>
  <c r="MP170" i="34"/>
  <c r="ME170" i="34"/>
  <c r="MD170" i="34"/>
  <c r="LY170" i="34"/>
  <c r="LX170" i="34"/>
  <c r="LS170" i="34"/>
  <c r="LR170" i="34"/>
  <c r="LA170" i="34"/>
  <c r="KZ170" i="34"/>
  <c r="KU170" i="34"/>
  <c r="KT170" i="34"/>
  <c r="KO170" i="34"/>
  <c r="KN170" i="34"/>
  <c r="KI170" i="34"/>
  <c r="KH170" i="34"/>
  <c r="KC170" i="34"/>
  <c r="KB170" i="34"/>
  <c r="JW170" i="34"/>
  <c r="JV170" i="34"/>
  <c r="JQ170" i="34"/>
  <c r="JP170" i="34"/>
  <c r="JK170" i="34"/>
  <c r="JJ170" i="34"/>
  <c r="JE170" i="34"/>
  <c r="JD170" i="34"/>
  <c r="IM170" i="34"/>
  <c r="IL170" i="34"/>
  <c r="IA170" i="34"/>
  <c r="HZ170" i="34"/>
  <c r="FA170" i="34"/>
  <c r="EZ170" i="34"/>
  <c r="EU170" i="34"/>
  <c r="ET170" i="34"/>
  <c r="DK170" i="34"/>
  <c r="DJ170" i="34"/>
  <c r="BO170" i="34"/>
  <c r="BN170" i="34"/>
  <c r="BC170" i="34"/>
  <c r="BB170" i="34"/>
  <c r="AK170" i="34"/>
  <c r="AJ170" i="34"/>
  <c r="Y170" i="34"/>
  <c r="X170" i="34"/>
  <c r="M170" i="34"/>
  <c r="L170" i="34"/>
  <c r="SQ158" i="34"/>
  <c r="SP158" i="34"/>
  <c r="QI158" i="34"/>
  <c r="QH158" i="34"/>
  <c r="QC158" i="34"/>
  <c r="QB158" i="34"/>
  <c r="PW158" i="34"/>
  <c r="PV158" i="34"/>
  <c r="NI158" i="34"/>
  <c r="NH158" i="34"/>
  <c r="NC158" i="34"/>
  <c r="NB158" i="34"/>
  <c r="MW158" i="34"/>
  <c r="MV158" i="34"/>
  <c r="MQ158" i="34"/>
  <c r="MP158" i="34"/>
  <c r="ME158" i="34"/>
  <c r="MD158" i="34"/>
  <c r="LY158" i="34"/>
  <c r="LX158" i="34"/>
  <c r="LS158" i="34"/>
  <c r="LR158" i="34"/>
  <c r="LA158" i="34"/>
  <c r="KZ158" i="34"/>
  <c r="KU158" i="34"/>
  <c r="KT158" i="34"/>
  <c r="KO158" i="34"/>
  <c r="KN158" i="34"/>
  <c r="KI158" i="34"/>
  <c r="KH158" i="34"/>
  <c r="KC158" i="34"/>
  <c r="KB158" i="34"/>
  <c r="JW158" i="34"/>
  <c r="JV158" i="34"/>
  <c r="JQ158" i="34"/>
  <c r="JP158" i="34"/>
  <c r="JK158" i="34"/>
  <c r="JJ158" i="34"/>
  <c r="JE158" i="34"/>
  <c r="JD158" i="34"/>
  <c r="IA158" i="34"/>
  <c r="HZ158" i="34"/>
  <c r="FA158" i="34"/>
  <c r="EZ158" i="34"/>
  <c r="EU158" i="34"/>
  <c r="ET158" i="34"/>
  <c r="DK158" i="34"/>
  <c r="DJ158" i="34"/>
  <c r="BO158" i="34"/>
  <c r="BN158" i="34"/>
  <c r="BC158" i="34"/>
  <c r="BB158" i="34"/>
  <c r="AK158" i="34"/>
  <c r="AJ158" i="34"/>
  <c r="Y158" i="34"/>
  <c r="X158" i="34"/>
  <c r="M158" i="34"/>
  <c r="L158" i="34"/>
  <c r="SQ146" i="34"/>
  <c r="SP146" i="34"/>
  <c r="QI146" i="34"/>
  <c r="QH146" i="34"/>
  <c r="QC146" i="34"/>
  <c r="QB146" i="34"/>
  <c r="MW146" i="34"/>
  <c r="MV146" i="34"/>
  <c r="MQ146" i="34"/>
  <c r="MP146" i="34"/>
  <c r="ME146" i="34"/>
  <c r="MD146" i="34"/>
  <c r="LY146" i="34"/>
  <c r="LX146" i="34"/>
  <c r="LS146" i="34"/>
  <c r="LR146" i="34"/>
  <c r="LA146" i="34"/>
  <c r="KZ146" i="34"/>
  <c r="KU146" i="34"/>
  <c r="KT146" i="34"/>
  <c r="KO146" i="34"/>
  <c r="KN146" i="34"/>
  <c r="KI146" i="34"/>
  <c r="KH146" i="34"/>
  <c r="KC146" i="34"/>
  <c r="KB146" i="34"/>
  <c r="JW146" i="34"/>
  <c r="JV146" i="34"/>
  <c r="JQ146" i="34"/>
  <c r="JP146" i="34"/>
  <c r="JK146" i="34"/>
  <c r="JJ146" i="34"/>
  <c r="JE146" i="34"/>
  <c r="JD146" i="34"/>
  <c r="IA146" i="34"/>
  <c r="HZ146" i="34"/>
  <c r="FA146" i="34"/>
  <c r="EZ146" i="34"/>
  <c r="EU146" i="34"/>
  <c r="ET146" i="34"/>
  <c r="DK146" i="34"/>
  <c r="DJ146" i="34"/>
  <c r="BO146" i="34"/>
  <c r="BN146" i="34"/>
  <c r="AK146" i="34"/>
  <c r="AJ146" i="34"/>
  <c r="Y146" i="34"/>
  <c r="X146" i="34"/>
  <c r="M146" i="34"/>
  <c r="L146" i="34"/>
  <c r="SQ134" i="34"/>
  <c r="SP134" i="34"/>
  <c r="SE134" i="34"/>
  <c r="SD134" i="34"/>
  <c r="QI134" i="34"/>
  <c r="QH134" i="34"/>
  <c r="QC134" i="34"/>
  <c r="QB134" i="34"/>
  <c r="MW134" i="34"/>
  <c r="MV134" i="34"/>
  <c r="MQ134" i="34"/>
  <c r="MP134" i="34"/>
  <c r="ME134" i="34"/>
  <c r="MD134" i="34"/>
  <c r="LY134" i="34"/>
  <c r="LX134" i="34"/>
  <c r="LS134" i="34"/>
  <c r="LR134" i="34"/>
  <c r="LA134" i="34"/>
  <c r="KZ134" i="34"/>
  <c r="KU134" i="34"/>
  <c r="KT134" i="34"/>
  <c r="KO134" i="34"/>
  <c r="KN134" i="34"/>
  <c r="KI134" i="34"/>
  <c r="KH134" i="34"/>
  <c r="KC134" i="34"/>
  <c r="KB134" i="34"/>
  <c r="JW134" i="34"/>
  <c r="JV134" i="34"/>
  <c r="JQ134" i="34"/>
  <c r="JP134" i="34"/>
  <c r="JK134" i="34"/>
  <c r="JJ134" i="34"/>
  <c r="JE134" i="34"/>
  <c r="JD134" i="34"/>
  <c r="IA134" i="34"/>
  <c r="HZ134" i="34"/>
  <c r="FA134" i="34"/>
  <c r="EZ134" i="34"/>
  <c r="EU134" i="34"/>
  <c r="ET134" i="34"/>
  <c r="DK134" i="34"/>
  <c r="DJ134" i="34"/>
  <c r="BO134" i="34"/>
  <c r="BN134" i="34"/>
  <c r="AK134" i="34"/>
  <c r="AJ134" i="34"/>
  <c r="Y134" i="34"/>
  <c r="X134" i="34"/>
  <c r="M134" i="34"/>
  <c r="L134" i="34"/>
  <c r="SQ122" i="34"/>
  <c r="SP122" i="34"/>
  <c r="SE122" i="34"/>
  <c r="SD122" i="34"/>
  <c r="QI122" i="34"/>
  <c r="QH122" i="34"/>
  <c r="QC122" i="34"/>
  <c r="QB122" i="34"/>
  <c r="MQ122" i="34"/>
  <c r="MP122" i="34"/>
  <c r="ME122" i="34"/>
  <c r="MD122" i="34"/>
  <c r="LY122" i="34"/>
  <c r="LX122" i="34"/>
  <c r="LS122" i="34"/>
  <c r="LR122" i="34"/>
  <c r="LA122" i="34"/>
  <c r="KZ122" i="34"/>
  <c r="KU122" i="34"/>
  <c r="KT122" i="34"/>
  <c r="KO122" i="34"/>
  <c r="KN122" i="34"/>
  <c r="KI122" i="34"/>
  <c r="KH122" i="34"/>
  <c r="KC122" i="34"/>
  <c r="KB122" i="34"/>
  <c r="JW122" i="34"/>
  <c r="JV122" i="34"/>
  <c r="JQ122" i="34"/>
  <c r="JP122" i="34"/>
  <c r="JK122" i="34"/>
  <c r="JJ122" i="34"/>
  <c r="JE122" i="34"/>
  <c r="JD122" i="34"/>
  <c r="IA122" i="34"/>
  <c r="HZ122" i="34"/>
  <c r="FA122" i="34"/>
  <c r="EZ122" i="34"/>
  <c r="EU122" i="34"/>
  <c r="ET122" i="34"/>
  <c r="DK122" i="34"/>
  <c r="DJ122" i="34"/>
  <c r="BO122" i="34"/>
  <c r="BN122" i="34"/>
  <c r="AK122" i="34"/>
  <c r="AJ122" i="34"/>
  <c r="Y122" i="34"/>
  <c r="X122" i="34"/>
  <c r="M122" i="34"/>
  <c r="L122" i="34"/>
  <c r="SQ110" i="34"/>
  <c r="SP110" i="34"/>
  <c r="SE110" i="34"/>
  <c r="SD110" i="34"/>
  <c r="QI110" i="34"/>
  <c r="QH110" i="34"/>
  <c r="QC110" i="34"/>
  <c r="QB110" i="34"/>
  <c r="MQ110" i="34"/>
  <c r="MP110" i="34"/>
  <c r="ME110" i="34"/>
  <c r="MD110" i="34"/>
  <c r="LY110" i="34"/>
  <c r="LX110" i="34"/>
  <c r="LS110" i="34"/>
  <c r="LR110" i="34"/>
  <c r="LA110" i="34"/>
  <c r="KZ110" i="34"/>
  <c r="KU110" i="34"/>
  <c r="KT110" i="34"/>
  <c r="KO110" i="34"/>
  <c r="KN110" i="34"/>
  <c r="KI110" i="34"/>
  <c r="KH110" i="34"/>
  <c r="KC110" i="34"/>
  <c r="KB110" i="34"/>
  <c r="JW110" i="34"/>
  <c r="JV110" i="34"/>
  <c r="JQ110" i="34"/>
  <c r="JP110" i="34"/>
  <c r="JK110" i="34"/>
  <c r="JJ110" i="34"/>
  <c r="JE110" i="34"/>
  <c r="JD110" i="34"/>
  <c r="FA110" i="34"/>
  <c r="EZ110" i="34"/>
  <c r="EU110" i="34"/>
  <c r="ET110" i="34"/>
  <c r="DK110" i="34"/>
  <c r="DJ110" i="34"/>
  <c r="BO110" i="34"/>
  <c r="BN110" i="34"/>
  <c r="AK110" i="34"/>
  <c r="AJ110" i="34"/>
  <c r="Y110" i="34"/>
  <c r="X110" i="34"/>
  <c r="M110" i="34"/>
  <c r="L110" i="34"/>
  <c r="SQ98" i="34"/>
  <c r="SP98" i="34"/>
  <c r="SE98" i="34"/>
  <c r="SD98" i="34"/>
  <c r="QI98" i="34"/>
  <c r="QH98" i="34"/>
  <c r="QC98" i="34"/>
  <c r="QB98" i="34"/>
  <c r="MQ98" i="34"/>
  <c r="MP98" i="34"/>
  <c r="ME98" i="34"/>
  <c r="MD98" i="34"/>
  <c r="LY98" i="34"/>
  <c r="LX98" i="34"/>
  <c r="LS98" i="34"/>
  <c r="LR98" i="34"/>
  <c r="KU98" i="34"/>
  <c r="KT98" i="34"/>
  <c r="KO98" i="34"/>
  <c r="KN98" i="34"/>
  <c r="KI98" i="34"/>
  <c r="KH98" i="34"/>
  <c r="KC98" i="34"/>
  <c r="KB98" i="34"/>
  <c r="JW98" i="34"/>
  <c r="JV98" i="34"/>
  <c r="JQ98" i="34"/>
  <c r="JP98" i="34"/>
  <c r="JK98" i="34"/>
  <c r="JJ98" i="34"/>
  <c r="JE98" i="34"/>
  <c r="JD98" i="34"/>
  <c r="FA98" i="34"/>
  <c r="EZ98" i="34"/>
  <c r="EU98" i="34"/>
  <c r="ET98" i="34"/>
  <c r="DK98" i="34"/>
  <c r="DJ98" i="34"/>
  <c r="BO98" i="34"/>
  <c r="BN98" i="34"/>
  <c r="AK98" i="34"/>
  <c r="AJ98" i="34"/>
  <c r="Y98" i="34"/>
  <c r="X98" i="34"/>
  <c r="M98" i="34"/>
  <c r="L98" i="34"/>
  <c r="SQ86" i="34"/>
  <c r="SP86" i="34"/>
  <c r="SK86" i="34"/>
  <c r="SJ86" i="34"/>
  <c r="SE86" i="34"/>
  <c r="SD86" i="34"/>
  <c r="QI86" i="34"/>
  <c r="QH86" i="34"/>
  <c r="QC86" i="34"/>
  <c r="QB86" i="34"/>
  <c r="LY86" i="34"/>
  <c r="LX86" i="34"/>
  <c r="LS86" i="34"/>
  <c r="LR86" i="34"/>
  <c r="KO86" i="34"/>
  <c r="KN86" i="34"/>
  <c r="KI86" i="34"/>
  <c r="KH86" i="34"/>
  <c r="KC86" i="34"/>
  <c r="KB86" i="34"/>
  <c r="JW86" i="34"/>
  <c r="JV86" i="34"/>
  <c r="JQ86" i="34"/>
  <c r="JP86" i="34"/>
  <c r="JK86" i="34"/>
  <c r="JJ86" i="34"/>
  <c r="JE86" i="34"/>
  <c r="JD86" i="34"/>
  <c r="EU86" i="34"/>
  <c r="ET86" i="34"/>
  <c r="DK86" i="34"/>
  <c r="DJ86" i="34"/>
  <c r="Y86" i="34"/>
  <c r="X86" i="34"/>
  <c r="M86" i="34"/>
  <c r="L86" i="34"/>
  <c r="SQ74" i="34"/>
  <c r="SP74" i="34"/>
  <c r="SK74" i="34"/>
  <c r="SJ74" i="34"/>
  <c r="SE74" i="34"/>
  <c r="SD74" i="34"/>
  <c r="QI74" i="34"/>
  <c r="QH74" i="34"/>
  <c r="QC74" i="34"/>
  <c r="QB74" i="34"/>
  <c r="LY74" i="34"/>
  <c r="LX74" i="34"/>
  <c r="LS74" i="34"/>
  <c r="LR74" i="34"/>
  <c r="KO74" i="34"/>
  <c r="KN74" i="34"/>
  <c r="KI74" i="34"/>
  <c r="KH74" i="34"/>
  <c r="KC74" i="34"/>
  <c r="KB74" i="34"/>
  <c r="JW74" i="34"/>
  <c r="JV74" i="34"/>
  <c r="JQ74" i="34"/>
  <c r="JP74" i="34"/>
  <c r="JK74" i="34"/>
  <c r="JJ74" i="34"/>
  <c r="JE74" i="34"/>
  <c r="JD74" i="34"/>
  <c r="EU74" i="34"/>
  <c r="ET74" i="34"/>
  <c r="DK74" i="34"/>
  <c r="DJ74" i="34"/>
  <c r="Y74" i="34"/>
  <c r="X74" i="34"/>
  <c r="M74" i="34"/>
  <c r="L74" i="34"/>
  <c r="SQ62" i="34"/>
  <c r="SP62" i="34"/>
  <c r="SJ62" i="34"/>
  <c r="SE62" i="34"/>
  <c r="SD62" i="34"/>
  <c r="QI62" i="34"/>
  <c r="QH62" i="34"/>
  <c r="QC62" i="34"/>
  <c r="QB62" i="34"/>
  <c r="LY62" i="34"/>
  <c r="LX62" i="34"/>
  <c r="LS62" i="34"/>
  <c r="LR62" i="34"/>
  <c r="KI62" i="34"/>
  <c r="KH62" i="34"/>
  <c r="KC62" i="34"/>
  <c r="KB62" i="34"/>
  <c r="JW62" i="34"/>
  <c r="JV62" i="34"/>
  <c r="JQ62" i="34"/>
  <c r="JP62" i="34"/>
  <c r="JK62" i="34"/>
  <c r="JJ62" i="34"/>
  <c r="JE62" i="34"/>
  <c r="JD62" i="34"/>
  <c r="EU62" i="34"/>
  <c r="ET62" i="34"/>
  <c r="DK62" i="34"/>
  <c r="DJ62" i="34"/>
  <c r="Y62" i="34"/>
  <c r="X62" i="34"/>
  <c r="M62" i="34"/>
  <c r="L62" i="34"/>
  <c r="SQ50" i="34"/>
  <c r="SP50" i="34"/>
  <c r="SK50" i="34"/>
  <c r="SJ50" i="34"/>
  <c r="SE50" i="34"/>
  <c r="SD50" i="34"/>
  <c r="QI50" i="34"/>
  <c r="QH50" i="34"/>
  <c r="QC50" i="34"/>
  <c r="QB50" i="34"/>
  <c r="LY50" i="34"/>
  <c r="LX50" i="34"/>
  <c r="LS50" i="34"/>
  <c r="LR50" i="34"/>
  <c r="KC50" i="34"/>
  <c r="KB50" i="34"/>
  <c r="JW50" i="34"/>
  <c r="JV50" i="34"/>
  <c r="JQ50" i="34"/>
  <c r="JP50" i="34"/>
  <c r="JK50" i="34"/>
  <c r="JJ50" i="34"/>
  <c r="JE50" i="34"/>
  <c r="JD50" i="34"/>
  <c r="EU50" i="34"/>
  <c r="ET50" i="34"/>
  <c r="DK50" i="34"/>
  <c r="DJ50" i="34"/>
  <c r="Y50" i="34"/>
  <c r="X50" i="34"/>
  <c r="M50" i="34"/>
  <c r="L50" i="34"/>
  <c r="SQ38" i="34"/>
  <c r="SP38" i="34"/>
  <c r="SK38" i="34"/>
  <c r="SJ38" i="34"/>
  <c r="SE38" i="34"/>
  <c r="SD38" i="34"/>
  <c r="QI38" i="34"/>
  <c r="QH38" i="34"/>
  <c r="QC38" i="34"/>
  <c r="QB38" i="34"/>
  <c r="LY38" i="34"/>
  <c r="LX38" i="34"/>
  <c r="LS38" i="34"/>
  <c r="LR38" i="34"/>
  <c r="KC38" i="34"/>
  <c r="KB38" i="34"/>
  <c r="JW38" i="34"/>
  <c r="JV38" i="34"/>
  <c r="JQ38" i="34"/>
  <c r="JP38" i="34"/>
  <c r="JK38" i="34"/>
  <c r="JJ38" i="34"/>
  <c r="JE38" i="34"/>
  <c r="JD38" i="34"/>
  <c r="EU38" i="34"/>
  <c r="ET38" i="34"/>
  <c r="DK38" i="34"/>
  <c r="DJ38" i="34"/>
  <c r="Y38" i="34"/>
  <c r="X38" i="34"/>
  <c r="M38" i="34"/>
  <c r="L38" i="34"/>
  <c r="SQ26" i="34"/>
  <c r="SP26" i="34"/>
  <c r="SK26" i="34"/>
  <c r="SJ26" i="34"/>
  <c r="SE26" i="34"/>
  <c r="SD26" i="34"/>
  <c r="QI26" i="34"/>
  <c r="QH26" i="34"/>
  <c r="QC26" i="34"/>
  <c r="QB26" i="34"/>
  <c r="LS26" i="34"/>
  <c r="LR26" i="34"/>
  <c r="KC26" i="34"/>
  <c r="KB26" i="34"/>
  <c r="JQ26" i="34"/>
  <c r="JP26" i="34"/>
  <c r="JK26" i="34"/>
  <c r="JJ26" i="34"/>
  <c r="JE26" i="34"/>
  <c r="JD26" i="34"/>
  <c r="EU26" i="34"/>
  <c r="ET26" i="34"/>
  <c r="DK26" i="34"/>
  <c r="DJ26" i="34"/>
  <c r="Y26" i="34"/>
  <c r="X26" i="34"/>
  <c r="M26" i="34"/>
  <c r="L26" i="34"/>
  <c r="TO14" i="34"/>
  <c r="TN14" i="34"/>
  <c r="TI14" i="34"/>
  <c r="TH14" i="34"/>
  <c r="TC14" i="34"/>
  <c r="TB14" i="34"/>
  <c r="SQ14" i="34"/>
  <c r="SP14" i="34"/>
  <c r="SK14" i="34"/>
  <c r="SJ14" i="34"/>
  <c r="SE14" i="34"/>
  <c r="SD14" i="34"/>
  <c r="QI14" i="34"/>
  <c r="QH14" i="34"/>
  <c r="LS14" i="34"/>
  <c r="LR14" i="34"/>
  <c r="JQ14" i="34"/>
  <c r="JP14" i="34"/>
  <c r="JK14" i="34"/>
  <c r="JJ14" i="34"/>
  <c r="JE14" i="34"/>
  <c r="JD14" i="34"/>
  <c r="DK14" i="34"/>
  <c r="DJ14" i="34"/>
  <c r="Y14" i="34"/>
  <c r="X14" i="34"/>
  <c r="M14" i="34"/>
  <c r="L14" i="34"/>
  <c r="B4" i="34"/>
  <c r="B5" i="34"/>
  <c r="B6" i="34"/>
  <c r="B7" i="34"/>
  <c r="B8" i="34"/>
  <c r="B9" i="34"/>
  <c r="B10" i="34"/>
  <c r="B11" i="34"/>
  <c r="B12" i="34"/>
  <c r="B13" i="34"/>
  <c r="B14" i="34"/>
  <c r="B15" i="34"/>
  <c r="B16" i="34"/>
  <c r="B17" i="34"/>
  <c r="B18" i="34"/>
  <c r="B19" i="34"/>
  <c r="B20" i="34"/>
  <c r="B21" i="34"/>
  <c r="B22" i="34"/>
  <c r="B23" i="34"/>
  <c r="B24" i="34"/>
  <c r="B25" i="34"/>
  <c r="B26" i="34"/>
  <c r="B27" i="34"/>
  <c r="B28" i="34"/>
  <c r="B29" i="34"/>
  <c r="B30" i="34"/>
  <c r="B31" i="34"/>
  <c r="B32" i="34"/>
  <c r="B33" i="34"/>
  <c r="B34" i="34"/>
  <c r="B35" i="34"/>
  <c r="B36" i="34"/>
  <c r="B37" i="34"/>
  <c r="B38" i="34"/>
  <c r="B39" i="34"/>
  <c r="B40" i="34"/>
  <c r="B41" i="34"/>
  <c r="B42" i="34"/>
  <c r="B43" i="34"/>
  <c r="B44" i="34"/>
  <c r="B45" i="34"/>
  <c r="B46" i="34"/>
  <c r="B47" i="34"/>
  <c r="B48" i="34"/>
  <c r="B49" i="34"/>
  <c r="B50" i="34"/>
  <c r="B51" i="34"/>
  <c r="B52" i="34"/>
  <c r="B53" i="34"/>
  <c r="B54" i="34"/>
  <c r="B55" i="34"/>
  <c r="B56" i="34"/>
  <c r="B57" i="34"/>
  <c r="B58" i="34"/>
  <c r="B59" i="34"/>
  <c r="B60" i="34"/>
  <c r="B61" i="34"/>
  <c r="B62" i="34"/>
  <c r="B63" i="34"/>
  <c r="B64" i="34"/>
  <c r="B65" i="34"/>
  <c r="B66" i="34"/>
  <c r="B67" i="34"/>
  <c r="B68" i="34"/>
  <c r="B69" i="34"/>
  <c r="B70" i="34"/>
  <c r="B71" i="34"/>
  <c r="B72" i="34"/>
  <c r="B73" i="34"/>
  <c r="B74" i="34"/>
  <c r="B75" i="34"/>
  <c r="B76" i="34"/>
  <c r="B77" i="34"/>
  <c r="B78" i="34"/>
  <c r="B79" i="34"/>
  <c r="B80" i="34"/>
  <c r="B81" i="34"/>
  <c r="B82" i="34"/>
  <c r="B83" i="34"/>
  <c r="B84" i="34"/>
  <c r="B85" i="34"/>
  <c r="B86" i="34"/>
  <c r="B87" i="34"/>
  <c r="B88" i="34"/>
  <c r="B89" i="34"/>
  <c r="B90" i="34"/>
  <c r="B91" i="34"/>
  <c r="B92" i="34"/>
  <c r="B93" i="34"/>
  <c r="B94" i="34"/>
  <c r="B95" i="34"/>
  <c r="B96" i="34"/>
  <c r="B97" i="34"/>
  <c r="B98" i="34"/>
  <c r="B99" i="34"/>
  <c r="B100" i="34"/>
  <c r="B101" i="34"/>
  <c r="B102" i="34"/>
  <c r="B103" i="34"/>
  <c r="B104" i="34"/>
  <c r="B105" i="34"/>
  <c r="B106" i="34"/>
  <c r="B107" i="34"/>
  <c r="B108" i="34"/>
  <c r="B109" i="34"/>
  <c r="B110" i="34"/>
  <c r="B111" i="34"/>
  <c r="B112" i="34"/>
  <c r="B113" i="34"/>
  <c r="B114" i="34"/>
  <c r="B115" i="34"/>
  <c r="B116" i="34"/>
  <c r="B117" i="34"/>
  <c r="B118" i="34"/>
  <c r="B119" i="34"/>
  <c r="B120" i="34"/>
  <c r="B121" i="34"/>
  <c r="B122" i="34"/>
  <c r="B123" i="34"/>
  <c r="B124" i="34"/>
  <c r="B125" i="34"/>
  <c r="B126" i="34"/>
  <c r="B127" i="34"/>
  <c r="B128" i="34"/>
  <c r="B129" i="34"/>
  <c r="B130" i="34"/>
  <c r="B131" i="34"/>
  <c r="B132" i="34"/>
  <c r="B133" i="34"/>
  <c r="B134" i="34"/>
  <c r="B135" i="34"/>
  <c r="B136" i="34"/>
  <c r="B137" i="34"/>
  <c r="B138" i="34"/>
  <c r="B139" i="34"/>
  <c r="B140" i="34"/>
  <c r="B141" i="34"/>
  <c r="B142" i="34"/>
  <c r="B143" i="34"/>
  <c r="B144" i="34"/>
  <c r="B145" i="34"/>
  <c r="B146" i="34"/>
  <c r="B147" i="34"/>
  <c r="B148" i="34"/>
  <c r="B149" i="34"/>
  <c r="B150" i="34"/>
  <c r="B151" i="34"/>
  <c r="B152" i="34"/>
  <c r="B153" i="34"/>
  <c r="B154" i="34"/>
  <c r="B155" i="34"/>
  <c r="B156" i="34"/>
  <c r="B157" i="34"/>
  <c r="B158" i="34"/>
  <c r="B159" i="34"/>
  <c r="B160" i="34"/>
  <c r="B161" i="34"/>
  <c r="B162" i="34"/>
  <c r="B163" i="34"/>
  <c r="B164" i="34"/>
  <c r="B165" i="34"/>
  <c r="B166" i="34"/>
  <c r="B167" i="34"/>
  <c r="B168" i="34"/>
  <c r="B169" i="34"/>
  <c r="B170" i="34"/>
  <c r="B171" i="34"/>
  <c r="B172" i="34"/>
  <c r="B173" i="34"/>
  <c r="B174" i="34"/>
  <c r="B175" i="34"/>
  <c r="B176" i="34"/>
  <c r="B177" i="34"/>
  <c r="B178" i="34"/>
  <c r="B179" i="34"/>
  <c r="B180" i="34"/>
  <c r="B181" i="34"/>
  <c r="B182" i="34"/>
  <c r="B183" i="34"/>
  <c r="B184" i="34"/>
  <c r="B185" i="34"/>
  <c r="B186" i="34"/>
  <c r="B187" i="34"/>
  <c r="B188" i="34"/>
  <c r="B189" i="34"/>
  <c r="B190" i="34"/>
  <c r="B191" i="34"/>
  <c r="B192" i="34"/>
  <c r="B193" i="34"/>
  <c r="B194" i="34"/>
  <c r="B195" i="34"/>
  <c r="B196" i="34"/>
  <c r="B197" i="34"/>
  <c r="B198" i="34"/>
  <c r="B199" i="34"/>
  <c r="B200" i="34"/>
  <c r="B201" i="34"/>
  <c r="B202" i="34"/>
  <c r="B203" i="34"/>
  <c r="B204" i="34"/>
  <c r="B205" i="34"/>
  <c r="B206" i="34"/>
  <c r="B207" i="34"/>
  <c r="B208" i="34"/>
  <c r="B209" i="34"/>
  <c r="B210" i="34"/>
  <c r="B211" i="34"/>
  <c r="B212" i="34"/>
  <c r="B213" i="34"/>
  <c r="B214" i="34"/>
  <c r="B215" i="34"/>
  <c r="B216" i="34"/>
  <c r="B217" i="34"/>
  <c r="B218" i="34"/>
  <c r="B219" i="34"/>
  <c r="B220" i="34"/>
  <c r="B221" i="34"/>
  <c r="B222" i="34"/>
  <c r="B223" i="34"/>
  <c r="B224" i="34"/>
  <c r="B225" i="34"/>
  <c r="B226" i="34"/>
  <c r="B227" i="34"/>
  <c r="B228" i="34"/>
  <c r="B229" i="34"/>
  <c r="B230" i="34"/>
  <c r="B231" i="34"/>
  <c r="B232" i="34"/>
  <c r="B233" i="34"/>
  <c r="B234" i="34"/>
  <c r="B235" i="34"/>
  <c r="B236" i="34"/>
  <c r="B237" i="34"/>
  <c r="B238" i="34"/>
  <c r="B239" i="34"/>
  <c r="B240" i="34"/>
  <c r="B241" i="34"/>
  <c r="B242" i="34"/>
  <c r="B243" i="34"/>
  <c r="B244" i="34"/>
  <c r="B245" i="34"/>
  <c r="B246" i="34"/>
  <c r="B247" i="34"/>
  <c r="B248" i="34"/>
  <c r="B249" i="34"/>
  <c r="B250" i="34"/>
  <c r="B251" i="34"/>
  <c r="B252" i="34"/>
  <c r="B253" i="34"/>
  <c r="B254" i="34"/>
  <c r="B255" i="34"/>
  <c r="B256" i="34"/>
  <c r="B257" i="34"/>
  <c r="B258" i="34"/>
  <c r="B259" i="34"/>
  <c r="B260" i="34"/>
  <c r="B261" i="34"/>
  <c r="B262" i="34"/>
  <c r="B263" i="34"/>
  <c r="B264" i="34"/>
  <c r="B265" i="34"/>
  <c r="B266" i="34"/>
  <c r="B267" i="34"/>
  <c r="B268" i="34"/>
  <c r="B269" i="34"/>
  <c r="B270" i="34"/>
  <c r="B271" i="34"/>
  <c r="B272" i="34"/>
  <c r="B273" i="34"/>
  <c r="B274" i="34"/>
  <c r="B275" i="34"/>
  <c r="B276" i="34"/>
  <c r="B277" i="34"/>
  <c r="B278" i="34"/>
  <c r="B279" i="34"/>
  <c r="B280" i="34"/>
  <c r="B281" i="34"/>
  <c r="B282" i="34"/>
  <c r="B283" i="34"/>
  <c r="B284" i="34"/>
  <c r="B285" i="34"/>
  <c r="B286" i="34"/>
  <c r="B287" i="34"/>
  <c r="B288" i="34"/>
  <c r="B289" i="34"/>
  <c r="B290" i="34"/>
  <c r="B291" i="34"/>
  <c r="B292" i="34"/>
  <c r="B293" i="34"/>
  <c r="B294" i="34"/>
  <c r="B295" i="34"/>
  <c r="B296" i="34"/>
  <c r="B297" i="34"/>
  <c r="B298" i="34"/>
  <c r="B299" i="34"/>
  <c r="B300" i="34"/>
  <c r="B301" i="34"/>
  <c r="B302" i="34"/>
  <c r="B303" i="34"/>
  <c r="B304" i="34"/>
  <c r="B305" i="34"/>
  <c r="B306" i="34"/>
  <c r="B307" i="34"/>
  <c r="B308" i="34"/>
  <c r="B309" i="34"/>
  <c r="B310" i="34"/>
  <c r="B311" i="34"/>
  <c r="B312" i="34"/>
  <c r="B313" i="34"/>
  <c r="B314" i="34"/>
  <c r="B315" i="34"/>
  <c r="B316" i="34"/>
  <c r="B317" i="34"/>
  <c r="B318" i="34"/>
  <c r="B319" i="34"/>
  <c r="B320" i="34"/>
  <c r="B321" i="34"/>
  <c r="B322" i="34"/>
  <c r="B323" i="34"/>
  <c r="B324" i="34"/>
  <c r="B325" i="34"/>
  <c r="B326" i="34"/>
  <c r="B327" i="34"/>
  <c r="B328" i="34"/>
  <c r="B329" i="34"/>
  <c r="B330" i="34"/>
  <c r="B331" i="34"/>
  <c r="B332" i="34"/>
  <c r="B333" i="34"/>
  <c r="B334" i="34"/>
  <c r="B335" i="34"/>
  <c r="B336" i="34"/>
  <c r="B337" i="34"/>
  <c r="B338" i="34"/>
  <c r="B339" i="34"/>
  <c r="B340" i="34"/>
  <c r="B341" i="34"/>
  <c r="B342" i="34"/>
  <c r="B343" i="34"/>
  <c r="B344" i="34"/>
  <c r="B345" i="34"/>
  <c r="B346" i="34"/>
  <c r="B347" i="34"/>
  <c r="B348" i="34"/>
  <c r="B349" i="34"/>
  <c r="B350" i="34"/>
  <c r="B351" i="34"/>
  <c r="B352" i="34"/>
  <c r="B353" i="34"/>
  <c r="B354" i="34"/>
  <c r="B355" i="34"/>
  <c r="B356" i="34"/>
  <c r="B357" i="34"/>
  <c r="B358" i="34"/>
  <c r="B359" i="34"/>
  <c r="B360" i="34"/>
  <c r="B361" i="34"/>
  <c r="B362" i="34"/>
  <c r="B363" i="34"/>
  <c r="B364" i="34"/>
  <c r="B365" i="34"/>
  <c r="B366" i="34"/>
  <c r="B367" i="34"/>
  <c r="B368" i="34"/>
  <c r="B369" i="34"/>
  <c r="B370" i="34"/>
  <c r="B371" i="34"/>
  <c r="B372" i="34"/>
  <c r="B373" i="34"/>
  <c r="B374" i="34"/>
  <c r="B375" i="34"/>
  <c r="B376" i="34"/>
  <c r="B377" i="34"/>
  <c r="B378" i="34"/>
  <c r="B379" i="34"/>
  <c r="B380" i="34"/>
  <c r="B381" i="34"/>
  <c r="B382" i="34"/>
  <c r="B383" i="34"/>
  <c r="B384" i="34"/>
  <c r="B385" i="34"/>
  <c r="B386" i="34"/>
  <c r="B387" i="34"/>
  <c r="B388" i="34"/>
  <c r="B389" i="34"/>
  <c r="B390" i="34"/>
  <c r="B391" i="34"/>
  <c r="B392" i="34"/>
  <c r="B393" i="34"/>
  <c r="B394" i="34"/>
  <c r="B395" i="34"/>
  <c r="B396" i="34"/>
  <c r="B397" i="34"/>
  <c r="B398" i="34"/>
  <c r="B399" i="34"/>
  <c r="B400" i="34"/>
  <c r="B401" i="34"/>
  <c r="B402" i="34"/>
  <c r="B403" i="34"/>
  <c r="B404" i="34"/>
  <c r="B405" i="34"/>
  <c r="B406" i="34"/>
  <c r="B407" i="34"/>
  <c r="B408" i="34"/>
  <c r="B409" i="34"/>
  <c r="B410" i="34"/>
  <c r="B411" i="34"/>
  <c r="B412" i="34"/>
  <c r="B413" i="34"/>
  <c r="B414" i="34"/>
  <c r="B415" i="34"/>
  <c r="B416" i="34"/>
  <c r="B417" i="34"/>
  <c r="B418" i="34"/>
  <c r="B419" i="34"/>
  <c r="B420" i="34"/>
  <c r="B421" i="34"/>
  <c r="B422" i="34"/>
  <c r="B423" i="34"/>
  <c r="B424" i="34"/>
  <c r="B425" i="34"/>
  <c r="B426" i="34"/>
  <c r="B427" i="34"/>
  <c r="B428" i="34"/>
  <c r="B429" i="34"/>
  <c r="B430" i="34"/>
  <c r="B431" i="34"/>
  <c r="B432" i="34"/>
  <c r="B433" i="34"/>
  <c r="B434" i="34"/>
  <c r="B435" i="34"/>
  <c r="B436" i="34"/>
  <c r="B437" i="34"/>
  <c r="B438" i="34"/>
  <c r="B439" i="34"/>
  <c r="B440" i="34"/>
  <c r="B441" i="34"/>
  <c r="B442" i="34"/>
  <c r="B443" i="34"/>
  <c r="B444" i="34"/>
  <c r="B445" i="34"/>
  <c r="B446" i="34"/>
  <c r="B447" i="34"/>
  <c r="B448" i="34"/>
  <c r="B449" i="34"/>
  <c r="B450" i="34"/>
  <c r="B451" i="34"/>
  <c r="B452" i="34"/>
  <c r="B453" i="34"/>
  <c r="B454" i="34"/>
  <c r="B455" i="34"/>
  <c r="B456" i="34"/>
  <c r="B457" i="34"/>
  <c r="B458" i="34"/>
  <c r="B459" i="34"/>
  <c r="B460" i="34"/>
  <c r="B461" i="34"/>
  <c r="B462" i="34"/>
  <c r="B463" i="34"/>
  <c r="B464" i="34"/>
  <c r="B465" i="34"/>
  <c r="B466" i="34"/>
  <c r="B467" i="34"/>
  <c r="B468" i="34"/>
  <c r="B469" i="34"/>
  <c r="B470" i="34"/>
  <c r="B471" i="34"/>
  <c r="B472" i="34"/>
  <c r="B473" i="34"/>
  <c r="B474" i="34"/>
  <c r="B475" i="34"/>
  <c r="B476" i="34"/>
  <c r="B477" i="34"/>
  <c r="B478" i="34"/>
  <c r="B479" i="34"/>
  <c r="B480" i="34"/>
  <c r="B481" i="34"/>
  <c r="B482" i="34"/>
  <c r="B483" i="34"/>
  <c r="B3" i="34"/>
  <c r="SU2" i="34"/>
  <c r="L2" i="34"/>
  <c r="M2" i="34"/>
  <c r="N2" i="34"/>
  <c r="O2" i="34"/>
  <c r="P2" i="34"/>
  <c r="Q2" i="34"/>
  <c r="R2" i="34"/>
  <c r="S2" i="34"/>
  <c r="T2" i="34"/>
  <c r="U2" i="34"/>
  <c r="V2" i="34"/>
  <c r="W2" i="34"/>
  <c r="X2" i="34"/>
  <c r="Y2" i="34"/>
  <c r="Z2" i="34"/>
  <c r="AA2" i="34"/>
  <c r="AB2" i="34"/>
  <c r="AC2" i="34"/>
  <c r="AD2" i="34"/>
  <c r="AE2" i="34"/>
  <c r="AF2" i="34"/>
  <c r="AG2" i="34"/>
  <c r="AH2" i="34"/>
  <c r="AI2" i="34"/>
  <c r="AJ2" i="34"/>
  <c r="AK2" i="34"/>
  <c r="AL2" i="34"/>
  <c r="AM2" i="34"/>
  <c r="AN2" i="34"/>
  <c r="AO2" i="34"/>
  <c r="AP2" i="34"/>
  <c r="AQ2" i="34"/>
  <c r="AR2" i="34"/>
  <c r="AS2" i="34"/>
  <c r="AT2" i="34"/>
  <c r="AU2" i="34"/>
  <c r="AV2" i="34"/>
  <c r="AW2" i="34"/>
  <c r="AX2" i="34"/>
  <c r="AY2" i="34"/>
  <c r="AZ2" i="34"/>
  <c r="BA2" i="34"/>
  <c r="BB2" i="34"/>
  <c r="BC2" i="34"/>
  <c r="BD2" i="34"/>
  <c r="BE2" i="34"/>
  <c r="BF2" i="34"/>
  <c r="BG2" i="34"/>
  <c r="BH2" i="34"/>
  <c r="BI2" i="34"/>
  <c r="BJ2" i="34"/>
  <c r="BK2" i="34"/>
  <c r="BL2" i="34"/>
  <c r="BM2" i="34"/>
  <c r="BN2" i="34"/>
  <c r="BO2" i="34"/>
  <c r="BP2" i="34"/>
  <c r="BQ2" i="34"/>
  <c r="BR2" i="34"/>
  <c r="BS2" i="34"/>
  <c r="BT2" i="34"/>
  <c r="BU2" i="34"/>
  <c r="BV2" i="34"/>
  <c r="BW2" i="34"/>
  <c r="BX2" i="34"/>
  <c r="BY2" i="34"/>
  <c r="BZ2" i="34"/>
  <c r="CA2" i="34"/>
  <c r="CB2" i="34"/>
  <c r="CC2" i="34"/>
  <c r="CD2" i="34"/>
  <c r="CE2" i="34"/>
  <c r="CF2" i="34"/>
  <c r="CG2" i="34"/>
  <c r="CH2" i="34"/>
  <c r="CI2" i="34"/>
  <c r="CJ2" i="34"/>
  <c r="CK2" i="34"/>
  <c r="CL2" i="34"/>
  <c r="CM2" i="34"/>
  <c r="CN2" i="34"/>
  <c r="CO2" i="34"/>
  <c r="CP2" i="34"/>
  <c r="CQ2" i="34"/>
  <c r="CR2" i="34"/>
  <c r="CS2" i="34"/>
  <c r="CT2" i="34"/>
  <c r="CU2" i="34"/>
  <c r="CV2" i="34"/>
  <c r="CW2" i="34"/>
  <c r="CX2" i="34"/>
  <c r="CY2" i="34"/>
  <c r="CZ2" i="34"/>
  <c r="DA2" i="34"/>
  <c r="DB2" i="34"/>
  <c r="DC2" i="34"/>
  <c r="DD2" i="34"/>
  <c r="DE2" i="34"/>
  <c r="DF2" i="34"/>
  <c r="DG2" i="34"/>
  <c r="DH2" i="34"/>
  <c r="DI2" i="34"/>
  <c r="DJ2" i="34"/>
  <c r="DK2" i="34"/>
  <c r="DL2" i="34"/>
  <c r="DM2" i="34"/>
  <c r="DN2" i="34"/>
  <c r="DO2" i="34"/>
  <c r="DP2" i="34"/>
  <c r="DQ2" i="34"/>
  <c r="DR2" i="34"/>
  <c r="DS2" i="34"/>
  <c r="DT2" i="34"/>
  <c r="DU2" i="34"/>
  <c r="DV2" i="34"/>
  <c r="DW2" i="34"/>
  <c r="DX2" i="34"/>
  <c r="DY2" i="34"/>
  <c r="DZ2" i="34"/>
  <c r="EA2" i="34"/>
  <c r="EB2" i="34"/>
  <c r="EC2" i="34"/>
  <c r="ED2" i="34"/>
  <c r="EE2" i="34"/>
  <c r="EF2" i="34"/>
  <c r="EG2" i="34"/>
  <c r="EH2" i="34"/>
  <c r="EI2" i="34"/>
  <c r="EJ2" i="34"/>
  <c r="EK2" i="34"/>
  <c r="EL2" i="34"/>
  <c r="EM2" i="34"/>
  <c r="EN2" i="34"/>
  <c r="EO2" i="34"/>
  <c r="EP2" i="34"/>
  <c r="EQ2" i="34"/>
  <c r="ER2" i="34"/>
  <c r="ES2" i="34"/>
  <c r="ET2" i="34"/>
  <c r="EU2" i="34"/>
  <c r="EV2" i="34"/>
  <c r="EW2" i="34"/>
  <c r="EX2" i="34"/>
  <c r="EY2" i="34"/>
  <c r="EZ2" i="34"/>
  <c r="FA2" i="34"/>
  <c r="FB2" i="34"/>
  <c r="FB486" i="34" s="1"/>
  <c r="FC2" i="34"/>
  <c r="FD2" i="34"/>
  <c r="FE2" i="34"/>
  <c r="FF2" i="34"/>
  <c r="FG2" i="34"/>
  <c r="FH2" i="34"/>
  <c r="FI2" i="34"/>
  <c r="FJ2" i="34"/>
  <c r="FK2" i="34"/>
  <c r="FL2" i="34"/>
  <c r="FM2" i="34"/>
  <c r="FN2" i="34"/>
  <c r="FN486" i="34" s="1"/>
  <c r="FO2" i="34"/>
  <c r="FP2" i="34"/>
  <c r="FQ2" i="34"/>
  <c r="FR2" i="34"/>
  <c r="FS2" i="34"/>
  <c r="FT2" i="34"/>
  <c r="FU2" i="34"/>
  <c r="FV2" i="34"/>
  <c r="FW2" i="34"/>
  <c r="FX2" i="34"/>
  <c r="FY2" i="34"/>
  <c r="FZ2" i="34"/>
  <c r="FZ485" i="34" s="1"/>
  <c r="GA2" i="34"/>
  <c r="GB2" i="34"/>
  <c r="GC2" i="34"/>
  <c r="GD2" i="34"/>
  <c r="GE2" i="34"/>
  <c r="GF2" i="34"/>
  <c r="GG2" i="34"/>
  <c r="GH2" i="34"/>
  <c r="GI2" i="34"/>
  <c r="GJ2" i="34"/>
  <c r="GK2" i="34"/>
  <c r="GL2" i="34"/>
  <c r="GL485" i="34" s="1"/>
  <c r="GM2" i="34"/>
  <c r="GN2" i="34"/>
  <c r="GO2" i="34"/>
  <c r="GP2" i="34"/>
  <c r="GQ2" i="34"/>
  <c r="GR2" i="34"/>
  <c r="GS2" i="34"/>
  <c r="GT2" i="34"/>
  <c r="GU2" i="34"/>
  <c r="GV2" i="34"/>
  <c r="GW2" i="34"/>
  <c r="GX2" i="34"/>
  <c r="GX486" i="34" s="1"/>
  <c r="GY2" i="34"/>
  <c r="GZ2" i="34"/>
  <c r="HA2" i="34"/>
  <c r="HB2" i="34"/>
  <c r="HC2" i="34"/>
  <c r="HD2" i="34"/>
  <c r="HE2" i="34"/>
  <c r="HF2" i="34"/>
  <c r="HG2" i="34"/>
  <c r="HH2" i="34"/>
  <c r="HI2" i="34"/>
  <c r="HJ2" i="34"/>
  <c r="HJ486" i="34" s="1"/>
  <c r="HK2" i="34"/>
  <c r="HL2" i="34"/>
  <c r="HM2" i="34"/>
  <c r="HN2" i="34"/>
  <c r="HO2" i="34"/>
  <c r="HP2" i="34"/>
  <c r="HQ2" i="34"/>
  <c r="HR2" i="34"/>
  <c r="HS2" i="34"/>
  <c r="HT2" i="34"/>
  <c r="HU2" i="34"/>
  <c r="HV2" i="34"/>
  <c r="HW2" i="34"/>
  <c r="HX2" i="34"/>
  <c r="HY2" i="34"/>
  <c r="HZ2" i="34"/>
  <c r="IA2" i="34"/>
  <c r="IB2" i="34"/>
  <c r="IC2" i="34"/>
  <c r="ID2" i="34"/>
  <c r="IE2" i="34"/>
  <c r="IF2" i="34"/>
  <c r="IG2" i="34"/>
  <c r="IH2" i="34"/>
  <c r="II2" i="34"/>
  <c r="IJ2" i="34"/>
  <c r="IK2" i="34"/>
  <c r="IL2" i="34"/>
  <c r="IM2" i="34"/>
  <c r="IN2" i="34"/>
  <c r="IO2" i="34"/>
  <c r="IP2" i="34"/>
  <c r="IQ2" i="34"/>
  <c r="IR2" i="34"/>
  <c r="IS2" i="34"/>
  <c r="IT2" i="34"/>
  <c r="IU2" i="34"/>
  <c r="IV2" i="34"/>
  <c r="IW2" i="34"/>
  <c r="IX2" i="34"/>
  <c r="IY2" i="34"/>
  <c r="IZ2" i="34"/>
  <c r="JA2" i="34"/>
  <c r="JB2" i="34"/>
  <c r="JC2" i="34"/>
  <c r="JD2" i="34"/>
  <c r="JE2" i="34"/>
  <c r="JF2" i="34"/>
  <c r="JG2" i="34"/>
  <c r="JH2" i="34"/>
  <c r="JI2" i="34"/>
  <c r="JJ2" i="34"/>
  <c r="JK2" i="34"/>
  <c r="JL2" i="34"/>
  <c r="JM2" i="34"/>
  <c r="JN2" i="34"/>
  <c r="JO2" i="34"/>
  <c r="JP2" i="34"/>
  <c r="JQ2" i="34"/>
  <c r="JR2" i="34"/>
  <c r="JS2" i="34"/>
  <c r="JT2" i="34"/>
  <c r="JU2" i="34"/>
  <c r="JV2" i="34"/>
  <c r="JW2" i="34"/>
  <c r="JX2" i="34"/>
  <c r="JY2" i="34"/>
  <c r="JZ2" i="34"/>
  <c r="KA2" i="34"/>
  <c r="KB2" i="34"/>
  <c r="KC2" i="34"/>
  <c r="KD2" i="34"/>
  <c r="KE2" i="34"/>
  <c r="KF2" i="34"/>
  <c r="KG2" i="34"/>
  <c r="KH2" i="34"/>
  <c r="KI2" i="34"/>
  <c r="KJ2" i="34"/>
  <c r="KK2" i="34"/>
  <c r="KL2" i="34"/>
  <c r="KM2" i="34"/>
  <c r="KN2" i="34"/>
  <c r="KO2" i="34"/>
  <c r="KP2" i="34"/>
  <c r="KQ2" i="34"/>
  <c r="KR2" i="34"/>
  <c r="KS2" i="34"/>
  <c r="KT2" i="34"/>
  <c r="KU2" i="34"/>
  <c r="KV2" i="34"/>
  <c r="KW2" i="34"/>
  <c r="KX2" i="34"/>
  <c r="KY2" i="34"/>
  <c r="KZ2" i="34"/>
  <c r="LA2" i="34"/>
  <c r="LB2" i="34"/>
  <c r="LC2" i="34"/>
  <c r="LD2" i="34"/>
  <c r="LE2" i="34"/>
  <c r="LF2" i="34"/>
  <c r="LG2" i="34"/>
  <c r="LH2" i="34"/>
  <c r="LI2" i="34"/>
  <c r="LJ2" i="34"/>
  <c r="LK2" i="34"/>
  <c r="LL2" i="34"/>
  <c r="LM2" i="34"/>
  <c r="LN2" i="34"/>
  <c r="LO2" i="34"/>
  <c r="LP2" i="34"/>
  <c r="LQ2" i="34"/>
  <c r="LR2" i="34"/>
  <c r="LS2" i="34"/>
  <c r="LT2" i="34"/>
  <c r="LU2" i="34"/>
  <c r="LV2" i="34"/>
  <c r="LW2" i="34"/>
  <c r="LX2" i="34"/>
  <c r="LY2" i="34"/>
  <c r="LZ2" i="34"/>
  <c r="MA2" i="34"/>
  <c r="MB2" i="34"/>
  <c r="MC2" i="34"/>
  <c r="MD2" i="34"/>
  <c r="ME2" i="34"/>
  <c r="MF2" i="34"/>
  <c r="MG2" i="34"/>
  <c r="MH2" i="34"/>
  <c r="MI2" i="34"/>
  <c r="MJ2" i="34"/>
  <c r="MK2" i="34"/>
  <c r="ML2" i="34"/>
  <c r="MM2" i="34"/>
  <c r="MN2" i="34"/>
  <c r="MO2" i="34"/>
  <c r="MP2" i="34"/>
  <c r="MQ2" i="34"/>
  <c r="MR2" i="34"/>
  <c r="MS2" i="34"/>
  <c r="MT2" i="34"/>
  <c r="MU2" i="34"/>
  <c r="MV2" i="34"/>
  <c r="MW2" i="34"/>
  <c r="MX2" i="34"/>
  <c r="MY2" i="34"/>
  <c r="MZ2" i="34"/>
  <c r="NA2" i="34"/>
  <c r="NB2" i="34"/>
  <c r="NC2" i="34"/>
  <c r="ND2" i="34"/>
  <c r="NE2" i="34"/>
  <c r="NF2" i="34"/>
  <c r="NG2" i="34"/>
  <c r="NH2" i="34"/>
  <c r="NI2" i="34"/>
  <c r="NJ2" i="34"/>
  <c r="NK2" i="34"/>
  <c r="NL2" i="34"/>
  <c r="NM2" i="34"/>
  <c r="NN2" i="34"/>
  <c r="NO2" i="34"/>
  <c r="NP2" i="34"/>
  <c r="NQ2" i="34"/>
  <c r="NR2" i="34"/>
  <c r="NS2" i="34"/>
  <c r="NT2" i="34"/>
  <c r="NU2" i="34"/>
  <c r="NV2" i="34"/>
  <c r="NW2" i="34"/>
  <c r="NX2" i="34"/>
  <c r="NY2" i="34"/>
  <c r="NZ2" i="34"/>
  <c r="OA2" i="34"/>
  <c r="OB2" i="34"/>
  <c r="OC2" i="34"/>
  <c r="OD2" i="34"/>
  <c r="OE2" i="34"/>
  <c r="OF2" i="34"/>
  <c r="OG2" i="34"/>
  <c r="OH2" i="34"/>
  <c r="OI2" i="34"/>
  <c r="OJ2" i="34"/>
  <c r="OK2" i="34"/>
  <c r="OL2" i="34"/>
  <c r="OM2" i="34"/>
  <c r="ON2" i="34"/>
  <c r="OO2" i="34"/>
  <c r="OP2" i="34"/>
  <c r="OQ2" i="34"/>
  <c r="OR2" i="34"/>
  <c r="OS2" i="34"/>
  <c r="OT2" i="34"/>
  <c r="OU2" i="34"/>
  <c r="OV2" i="34"/>
  <c r="OW2" i="34"/>
  <c r="OX2" i="34"/>
  <c r="OY2" i="34"/>
  <c r="OZ2" i="34"/>
  <c r="PA2" i="34"/>
  <c r="PB2" i="34"/>
  <c r="PC2" i="34"/>
  <c r="PD2" i="34"/>
  <c r="PE2" i="34"/>
  <c r="PF2" i="34"/>
  <c r="PG2" i="34"/>
  <c r="PH2" i="34"/>
  <c r="PI2" i="34"/>
  <c r="PJ2" i="34"/>
  <c r="PK2" i="34"/>
  <c r="PL2" i="34"/>
  <c r="PM2" i="34"/>
  <c r="PN2" i="34"/>
  <c r="PO2" i="34"/>
  <c r="PP2" i="34"/>
  <c r="PQ2" i="34"/>
  <c r="PR2" i="34"/>
  <c r="PS2" i="34"/>
  <c r="PT2" i="34"/>
  <c r="PU2" i="34"/>
  <c r="PV2" i="34"/>
  <c r="PW2" i="34"/>
  <c r="PX2" i="34"/>
  <c r="PY2" i="34"/>
  <c r="PZ2" i="34"/>
  <c r="QA2" i="34"/>
  <c r="QB2" i="34"/>
  <c r="QC2" i="34"/>
  <c r="QD2" i="34"/>
  <c r="QE2" i="34"/>
  <c r="QF2" i="34"/>
  <c r="QG2" i="34"/>
  <c r="QH2" i="34"/>
  <c r="QI2" i="34"/>
  <c r="QJ2" i="34"/>
  <c r="QK2" i="34"/>
  <c r="QL2" i="34"/>
  <c r="QM2" i="34"/>
  <c r="QN2" i="34"/>
  <c r="QO2" i="34"/>
  <c r="QP2" i="34"/>
  <c r="QQ2" i="34"/>
  <c r="QR2" i="34"/>
  <c r="QS2" i="34"/>
  <c r="QT2" i="34"/>
  <c r="QU2" i="34"/>
  <c r="QV2" i="34"/>
  <c r="QW2" i="34"/>
  <c r="QX2" i="34"/>
  <c r="QY2" i="34"/>
  <c r="QZ2" i="34"/>
  <c r="RA2" i="34"/>
  <c r="RB2" i="34"/>
  <c r="RC2" i="34"/>
  <c r="RD2" i="34"/>
  <c r="RE2" i="34"/>
  <c r="RF2" i="34"/>
  <c r="RG2" i="34"/>
  <c r="RH2" i="34"/>
  <c r="RI2" i="34"/>
  <c r="RJ2" i="34"/>
  <c r="RK2" i="34"/>
  <c r="RL2" i="34"/>
  <c r="RM2" i="34"/>
  <c r="RN2" i="34"/>
  <c r="RO2" i="34"/>
  <c r="RP2" i="34"/>
  <c r="RQ2" i="34"/>
  <c r="RR2" i="34"/>
  <c r="RS2" i="34"/>
  <c r="RT2" i="34"/>
  <c r="RU2" i="34"/>
  <c r="RV2" i="34"/>
  <c r="RW2" i="34"/>
  <c r="RX2" i="34"/>
  <c r="RY2" i="34"/>
  <c r="RZ2" i="34"/>
  <c r="SA2" i="34"/>
  <c r="SB2" i="34"/>
  <c r="SC2" i="34"/>
  <c r="SD2" i="34"/>
  <c r="SE2" i="34"/>
  <c r="SF2" i="34"/>
  <c r="SG2" i="34"/>
  <c r="SH2" i="34"/>
  <c r="SI2" i="34"/>
  <c r="SJ2" i="34"/>
  <c r="SK2" i="34"/>
  <c r="SL2" i="34"/>
  <c r="SM2" i="34"/>
  <c r="SN2" i="34"/>
  <c r="SO2" i="34"/>
  <c r="SP2" i="34"/>
  <c r="SQ2" i="34"/>
  <c r="SR2" i="34"/>
  <c r="SS2" i="34"/>
  <c r="ST2" i="34"/>
  <c r="B1" i="34"/>
  <c r="C1" i="34"/>
  <c r="F1" i="34"/>
  <c r="D483" i="27"/>
  <c r="D471" i="27"/>
  <c r="D459" i="27"/>
  <c r="D447" i="27"/>
  <c r="D435" i="27"/>
  <c r="D423" i="27"/>
  <c r="D411" i="27"/>
  <c r="D399" i="27"/>
  <c r="D387" i="27"/>
  <c r="D375" i="27"/>
  <c r="D363" i="27"/>
  <c r="D351" i="27"/>
  <c r="D339" i="27"/>
  <c r="D327" i="27"/>
  <c r="D315" i="27"/>
  <c r="D303" i="27"/>
  <c r="D291" i="27"/>
  <c r="D279" i="27"/>
  <c r="D267" i="27"/>
  <c r="D255" i="27"/>
  <c r="D243" i="27"/>
  <c r="D231" i="27"/>
  <c r="D219" i="27"/>
  <c r="D207" i="27"/>
  <c r="D195" i="27"/>
  <c r="D183" i="27"/>
  <c r="D171" i="27"/>
  <c r="D159" i="27"/>
  <c r="D147" i="27"/>
  <c r="D135" i="27"/>
  <c r="D123" i="27"/>
  <c r="D111" i="27"/>
  <c r="D99" i="27"/>
  <c r="D87" i="27"/>
  <c r="D75" i="27"/>
  <c r="D63" i="27"/>
  <c r="D51" i="27"/>
  <c r="D39" i="27"/>
  <c r="D27" i="27"/>
  <c r="D15" i="27"/>
  <c r="D3" i="27"/>
  <c r="JJ447" i="27"/>
  <c r="JJ423" i="27"/>
  <c r="JK446" i="34" l="1"/>
  <c r="JK458" i="34"/>
  <c r="JK434" i="34"/>
  <c r="JK422" i="34"/>
  <c r="RF486" i="34"/>
  <c r="PV485" i="34"/>
  <c r="OX486" i="34"/>
  <c r="NZ486" i="34"/>
  <c r="NN485" i="34"/>
  <c r="NB486" i="34"/>
  <c r="IX486" i="34"/>
  <c r="EH486" i="34"/>
  <c r="J38" i="34"/>
  <c r="J50" i="34"/>
  <c r="J62" i="34"/>
  <c r="J110" i="34"/>
  <c r="J122" i="34"/>
  <c r="J158" i="34"/>
  <c r="J194" i="34"/>
  <c r="J218" i="34"/>
  <c r="J230" i="34"/>
  <c r="J254" i="34"/>
  <c r="J266" i="34"/>
  <c r="J278" i="34"/>
  <c r="J314" i="34"/>
  <c r="J326" i="34"/>
  <c r="J338" i="34"/>
  <c r="J350" i="34"/>
  <c r="RR485" i="34"/>
  <c r="J14" i="34"/>
  <c r="J26" i="34"/>
  <c r="PP486" i="34"/>
  <c r="OF486" i="34"/>
  <c r="NT485" i="34"/>
  <c r="MV485" i="34"/>
  <c r="MJ486" i="34"/>
  <c r="LL485" i="34"/>
  <c r="KZ485" i="34"/>
  <c r="KN486" i="34"/>
  <c r="IR485" i="34"/>
  <c r="IF485" i="34"/>
  <c r="HT486" i="34"/>
  <c r="EN485" i="34"/>
  <c r="CF486" i="34"/>
  <c r="BT485" i="34"/>
  <c r="BH486" i="34"/>
  <c r="AV485" i="34"/>
  <c r="AJ485" i="34"/>
  <c r="X485" i="34"/>
  <c r="GL486" i="34"/>
  <c r="EO486" i="34"/>
  <c r="DJ485" i="34"/>
  <c r="BN486" i="34"/>
  <c r="AP486" i="34"/>
  <c r="EB486" i="34"/>
  <c r="CR485" i="34"/>
  <c r="K14" i="34"/>
  <c r="K38" i="34"/>
  <c r="K50" i="34"/>
  <c r="K86" i="34"/>
  <c r="K326" i="34"/>
  <c r="DP486" i="34"/>
  <c r="DD485" i="34"/>
  <c r="QO485" i="34"/>
  <c r="QC486" i="34"/>
  <c r="OS486" i="34"/>
  <c r="OG485" i="34"/>
  <c r="NU486" i="34"/>
  <c r="MW486" i="34"/>
  <c r="LY485" i="34"/>
  <c r="LA486" i="34"/>
  <c r="KC486" i="34"/>
  <c r="JE485" i="34"/>
  <c r="IG486" i="34"/>
  <c r="GW486" i="34"/>
  <c r="FY485" i="34"/>
  <c r="FA486" i="34"/>
  <c r="DQ485" i="34"/>
  <c r="BU486" i="34"/>
  <c r="AW486" i="34"/>
  <c r="AK486" i="34"/>
  <c r="Y486" i="34"/>
  <c r="LR485" i="34"/>
  <c r="SP485" i="34"/>
  <c r="JP485" i="34"/>
  <c r="JV486" i="34"/>
  <c r="KN485" i="34"/>
  <c r="KT486" i="34"/>
  <c r="MP486" i="34"/>
  <c r="HZ486" i="34"/>
  <c r="NH485" i="34"/>
  <c r="NN486" i="34"/>
  <c r="DD486" i="34"/>
  <c r="PJ486" i="34"/>
  <c r="MJ485" i="34"/>
  <c r="EB485" i="34"/>
  <c r="CF485" i="34"/>
  <c r="HJ485" i="34"/>
  <c r="IR486" i="34"/>
  <c r="LL486" i="34"/>
  <c r="SE485" i="34"/>
  <c r="RS486" i="34"/>
  <c r="QU486" i="34"/>
  <c r="OM486" i="34"/>
  <c r="HC485" i="34"/>
  <c r="GE486" i="34"/>
  <c r="FG485" i="34"/>
  <c r="AE486" i="34"/>
  <c r="S486" i="34"/>
  <c r="J422" i="34"/>
  <c r="J482" i="34"/>
  <c r="AE485" i="34"/>
  <c r="HC486" i="34"/>
  <c r="RS485" i="34"/>
  <c r="EH485" i="34"/>
  <c r="R485" i="34"/>
  <c r="K74" i="34"/>
  <c r="K98" i="34"/>
  <c r="K134" i="34"/>
  <c r="K146" i="34"/>
  <c r="K170" i="34"/>
  <c r="K182" i="34"/>
  <c r="K206" i="34"/>
  <c r="K242" i="34"/>
  <c r="K398" i="34"/>
  <c r="K410" i="34"/>
  <c r="S485" i="34"/>
  <c r="IX485" i="34"/>
  <c r="BH485" i="34"/>
  <c r="FN485" i="34"/>
  <c r="HT485" i="34"/>
  <c r="SE486" i="34"/>
  <c r="Y485" i="34"/>
  <c r="EO485" i="34"/>
  <c r="GW485" i="34"/>
  <c r="LA485" i="34"/>
  <c r="QU485" i="34"/>
  <c r="RA485" i="34"/>
  <c r="RA486" i="34"/>
  <c r="PE486" i="34"/>
  <c r="PE485" i="34"/>
  <c r="LM485" i="34"/>
  <c r="LM486" i="34"/>
  <c r="HU486" i="34"/>
  <c r="HU485" i="34"/>
  <c r="HI485" i="34"/>
  <c r="HI486" i="34"/>
  <c r="EC486" i="34"/>
  <c r="EC485" i="34"/>
  <c r="BI486" i="34"/>
  <c r="BI485" i="34"/>
  <c r="M485" i="34"/>
  <c r="M486" i="34"/>
  <c r="PD486" i="34"/>
  <c r="PD485" i="34"/>
  <c r="LX486" i="34"/>
  <c r="L485" i="34"/>
  <c r="FA485" i="34"/>
  <c r="MK486" i="34"/>
  <c r="MK485" i="34"/>
  <c r="KO486" i="34"/>
  <c r="KO485" i="34"/>
  <c r="JQ486" i="34"/>
  <c r="JQ485" i="34"/>
  <c r="FM485" i="34"/>
  <c r="FM486" i="34"/>
  <c r="RX486" i="34"/>
  <c r="RX485" i="34"/>
  <c r="QZ486" i="34"/>
  <c r="QZ485" i="34"/>
  <c r="QB486" i="34"/>
  <c r="QB485" i="34"/>
  <c r="JE486" i="34"/>
  <c r="NU485" i="34"/>
  <c r="SQ486" i="34"/>
  <c r="SQ485" i="34"/>
  <c r="RG486" i="34"/>
  <c r="RG485" i="34"/>
  <c r="QI485" i="34"/>
  <c r="QI486" i="34"/>
  <c r="PW485" i="34"/>
  <c r="PW486" i="34"/>
  <c r="PK485" i="34"/>
  <c r="PK486" i="34"/>
  <c r="OY485" i="34"/>
  <c r="OY486" i="34"/>
  <c r="OA486" i="34"/>
  <c r="OA485" i="34"/>
  <c r="NO486" i="34"/>
  <c r="NO485" i="34"/>
  <c r="NC486" i="34"/>
  <c r="NC485" i="34"/>
  <c r="MQ486" i="34"/>
  <c r="MQ485" i="34"/>
  <c r="ME486" i="34"/>
  <c r="ME485" i="34"/>
  <c r="LG486" i="34"/>
  <c r="LG485" i="34"/>
  <c r="KU486" i="34"/>
  <c r="KU485" i="34"/>
  <c r="KI486" i="34"/>
  <c r="KI485" i="34"/>
  <c r="JW486" i="34"/>
  <c r="JW485" i="34"/>
  <c r="IY486" i="34"/>
  <c r="IY485" i="34"/>
  <c r="IA486" i="34"/>
  <c r="IA485" i="34"/>
  <c r="GQ485" i="34"/>
  <c r="GQ486" i="34"/>
  <c r="FS486" i="34"/>
  <c r="FS485" i="34"/>
  <c r="EU486" i="34"/>
  <c r="EU485" i="34"/>
  <c r="L486" i="34"/>
  <c r="AK485" i="34"/>
  <c r="BU485" i="34"/>
  <c r="FG486" i="34"/>
  <c r="KC485" i="34"/>
  <c r="LY486" i="34"/>
  <c r="OM485" i="34"/>
  <c r="PQ486" i="34"/>
  <c r="PQ485" i="34"/>
  <c r="NI486" i="34"/>
  <c r="NI485" i="34"/>
  <c r="IS485" i="34"/>
  <c r="IS486" i="34"/>
  <c r="GK486" i="34"/>
  <c r="GK485" i="34"/>
  <c r="SJ486" i="34"/>
  <c r="SJ485" i="34"/>
  <c r="RL486" i="34"/>
  <c r="RL485" i="34"/>
  <c r="QN486" i="34"/>
  <c r="QN485" i="34"/>
  <c r="KB485" i="34"/>
  <c r="JP486" i="34"/>
  <c r="JD486" i="34"/>
  <c r="OG486" i="34"/>
  <c r="SD486" i="34"/>
  <c r="QH486" i="34"/>
  <c r="MP485" i="34"/>
  <c r="MD485" i="34"/>
  <c r="LR486" i="34"/>
  <c r="LF486" i="34"/>
  <c r="KT485" i="34"/>
  <c r="KH486" i="34"/>
  <c r="JV485" i="34"/>
  <c r="JJ485" i="34"/>
  <c r="IL486" i="34"/>
  <c r="HZ485" i="34"/>
  <c r="ET486" i="34"/>
  <c r="DV485" i="34"/>
  <c r="DJ486" i="34"/>
  <c r="CX486" i="34"/>
  <c r="BZ486" i="34"/>
  <c r="BN485" i="34"/>
  <c r="BB486" i="34"/>
  <c r="AP485" i="34"/>
  <c r="AD485" i="34"/>
  <c r="AW485" i="34"/>
  <c r="DQ486" i="34"/>
  <c r="GE485" i="34"/>
  <c r="FY486" i="34"/>
  <c r="IG485" i="34"/>
  <c r="MW485" i="34"/>
  <c r="PP485" i="34"/>
  <c r="QC485" i="34"/>
  <c r="QO486" i="34"/>
  <c r="OR485" i="34"/>
  <c r="NH486" i="34"/>
  <c r="HP486" i="34"/>
  <c r="HP485" i="34"/>
  <c r="HD486" i="34"/>
  <c r="HD485" i="34"/>
  <c r="GR486" i="34"/>
  <c r="GR485" i="34"/>
  <c r="GF486" i="34"/>
  <c r="GF485" i="34"/>
  <c r="FT486" i="34"/>
  <c r="FT485" i="34"/>
  <c r="FH486" i="34"/>
  <c r="FH485" i="34"/>
  <c r="K26" i="34"/>
  <c r="K110" i="34"/>
  <c r="K122" i="34"/>
  <c r="K158" i="34"/>
  <c r="K194" i="34"/>
  <c r="K218" i="34"/>
  <c r="K266" i="34"/>
  <c r="K278" i="34"/>
  <c r="K314" i="34"/>
  <c r="K338" i="34"/>
  <c r="K350" i="34"/>
  <c r="J374" i="34"/>
  <c r="J386" i="34"/>
  <c r="J434" i="34"/>
  <c r="J470" i="34"/>
  <c r="R486" i="34"/>
  <c r="X486" i="34"/>
  <c r="AD486" i="34"/>
  <c r="BB485" i="34"/>
  <c r="AV486" i="34"/>
  <c r="BZ485" i="34"/>
  <c r="BT486" i="34"/>
  <c r="CX485" i="34"/>
  <c r="DP485" i="34"/>
  <c r="ET485" i="34"/>
  <c r="CR486" i="34"/>
  <c r="DV486" i="34"/>
  <c r="EN486" i="34"/>
  <c r="FB485" i="34"/>
  <c r="GX485" i="34"/>
  <c r="FZ486" i="34"/>
  <c r="IL485" i="34"/>
  <c r="JD485" i="34"/>
  <c r="KH485" i="34"/>
  <c r="IF486" i="34"/>
  <c r="JJ486" i="34"/>
  <c r="KB486" i="34"/>
  <c r="LF485" i="34"/>
  <c r="LX485" i="34"/>
  <c r="NB485" i="34"/>
  <c r="KZ486" i="34"/>
  <c r="MD486" i="34"/>
  <c r="MV486" i="34"/>
  <c r="NZ485" i="34"/>
  <c r="OX485" i="34"/>
  <c r="NT486" i="34"/>
  <c r="OR486" i="34"/>
  <c r="QH485" i="34"/>
  <c r="RF485" i="34"/>
  <c r="RR486" i="34"/>
  <c r="EI486" i="34"/>
  <c r="EI485" i="34"/>
  <c r="DW486" i="34"/>
  <c r="DW485" i="34"/>
  <c r="DK486" i="34"/>
  <c r="DK485" i="34"/>
  <c r="CM486" i="34"/>
  <c r="CM485" i="34"/>
  <c r="CA486" i="34"/>
  <c r="CA485" i="34"/>
  <c r="BO486" i="34"/>
  <c r="BO485" i="34"/>
  <c r="BC486" i="34"/>
  <c r="BC485" i="34"/>
  <c r="AQ486" i="34"/>
  <c r="J74" i="34"/>
  <c r="J86" i="34"/>
  <c r="J98" i="34"/>
  <c r="J134" i="34"/>
  <c r="J146" i="34"/>
  <c r="J170" i="34"/>
  <c r="J182" i="34"/>
  <c r="J206" i="34"/>
  <c r="J242" i="34"/>
  <c r="J290" i="34"/>
  <c r="J302" i="34"/>
  <c r="J362" i="34"/>
  <c r="K374" i="34"/>
  <c r="K386" i="34"/>
  <c r="K434" i="34"/>
  <c r="J458" i="34"/>
  <c r="AQ485" i="34"/>
  <c r="AJ486" i="34"/>
  <c r="OF485" i="34"/>
  <c r="SD485" i="34"/>
  <c r="SP486" i="34"/>
  <c r="QT486" i="34"/>
  <c r="PV486" i="34"/>
  <c r="PJ485" i="34"/>
  <c r="OL485" i="34"/>
  <c r="OL486" i="34"/>
  <c r="K362" i="34"/>
  <c r="J446" i="34"/>
  <c r="QT485" i="34"/>
  <c r="OS485" i="34"/>
  <c r="HO446" i="34"/>
  <c r="HO486" i="34" s="1"/>
  <c r="JK486" i="34" l="1"/>
  <c r="JK485" i="34"/>
  <c r="K422" i="34"/>
  <c r="HO485" i="34"/>
  <c r="ST231" i="27" l="1"/>
  <c r="ST232" i="27" s="1"/>
  <c r="ST219" i="27"/>
  <c r="ST220" i="27" s="1"/>
  <c r="ST207" i="27"/>
  <c r="ST208" i="27" s="1"/>
  <c r="ST195" i="27"/>
  <c r="ST196" i="27" s="1"/>
  <c r="ST183" i="27"/>
  <c r="ST184" i="27" s="1"/>
  <c r="ST171" i="27"/>
  <c r="ST172" i="27" s="1"/>
  <c r="ST159" i="27"/>
  <c r="ST160" i="27" s="1"/>
  <c r="ST147" i="27"/>
  <c r="ST148" i="27" s="1"/>
  <c r="ST135" i="27"/>
  <c r="ST136" i="27" s="1"/>
  <c r="ST123" i="27"/>
  <c r="ST124" i="27" s="1"/>
  <c r="ST111" i="27"/>
  <c r="ST112" i="27" s="1"/>
  <c r="ST99" i="27"/>
  <c r="ST100" i="27" s="1"/>
  <c r="ST87" i="27"/>
  <c r="ST88" i="27" s="1"/>
  <c r="ST75" i="27"/>
  <c r="ST76" i="27" s="1"/>
  <c r="ST63" i="27"/>
  <c r="ST64" i="27" s="1"/>
  <c r="ST51" i="27"/>
  <c r="ST52" i="27" s="1"/>
  <c r="ST39" i="27"/>
  <c r="ST40" i="27" s="1"/>
  <c r="ST27" i="27"/>
  <c r="ST28" i="27" s="1"/>
  <c r="ST15" i="27"/>
  <c r="ST16" i="27" s="1"/>
  <c r="SS243" i="27"/>
  <c r="SS242" i="27"/>
  <c r="SS241" i="27"/>
  <c r="SS240" i="27"/>
  <c r="SS239" i="27"/>
  <c r="SS238" i="27"/>
  <c r="SS237" i="27"/>
  <c r="SS236" i="27"/>
  <c r="SS235" i="27"/>
  <c r="SS234" i="27"/>
  <c r="SS233" i="27"/>
  <c r="SS232" i="27"/>
  <c r="SS231" i="27"/>
  <c r="SS230" i="27"/>
  <c r="SS229" i="27"/>
  <c r="SS228" i="27"/>
  <c r="SS227" i="27"/>
  <c r="SS226" i="27"/>
  <c r="SS225" i="27"/>
  <c r="SS224" i="27"/>
  <c r="SS223" i="27"/>
  <c r="SS222" i="27"/>
  <c r="SS221" i="27"/>
  <c r="SS220" i="27"/>
  <c r="SS219" i="27"/>
  <c r="SS218" i="27"/>
  <c r="SS217" i="27"/>
  <c r="SS216" i="27"/>
  <c r="SS215" i="27"/>
  <c r="SS214" i="27"/>
  <c r="SS213" i="27"/>
  <c r="SS212" i="27"/>
  <c r="SS211" i="27"/>
  <c r="SS210" i="27"/>
  <c r="SS209" i="27"/>
  <c r="SS208" i="27"/>
  <c r="SS207" i="27"/>
  <c r="SS206" i="27"/>
  <c r="SS205" i="27"/>
  <c r="SS204" i="27"/>
  <c r="SS203" i="27"/>
  <c r="SS202" i="27"/>
  <c r="SS201" i="27"/>
  <c r="SS200" i="27"/>
  <c r="SS199" i="27"/>
  <c r="SS198" i="27"/>
  <c r="SS197" i="27"/>
  <c r="SS196" i="27"/>
  <c r="SS195" i="27"/>
  <c r="SS194" i="27"/>
  <c r="SS193" i="27"/>
  <c r="SS192" i="27"/>
  <c r="SS191" i="27"/>
  <c r="SS190" i="27"/>
  <c r="SS189" i="27"/>
  <c r="SS188" i="27"/>
  <c r="SS187" i="27"/>
  <c r="SS186" i="27"/>
  <c r="SS185" i="27"/>
  <c r="SS184" i="27"/>
  <c r="SS183" i="27"/>
  <c r="SS182" i="27"/>
  <c r="SS181" i="27"/>
  <c r="SS180" i="27"/>
  <c r="SS179" i="27"/>
  <c r="SS178" i="27"/>
  <c r="SS177" i="27"/>
  <c r="SS176" i="27"/>
  <c r="SS175" i="27"/>
  <c r="SS174" i="27"/>
  <c r="SS173" i="27"/>
  <c r="SS172" i="27"/>
  <c r="SS171" i="27"/>
  <c r="SS170" i="27"/>
  <c r="SS169" i="27"/>
  <c r="SS168" i="27"/>
  <c r="SS167" i="27"/>
  <c r="SS166" i="27"/>
  <c r="SS165" i="27"/>
  <c r="SS164" i="27"/>
  <c r="SS163" i="27"/>
  <c r="SS162" i="27"/>
  <c r="SS161" i="27"/>
  <c r="SS160" i="27"/>
  <c r="SS159" i="27"/>
  <c r="SS158" i="27"/>
  <c r="SS157" i="27"/>
  <c r="SS156" i="27"/>
  <c r="SS155" i="27"/>
  <c r="SS154" i="27"/>
  <c r="SS153" i="27"/>
  <c r="SS152" i="27"/>
  <c r="SS151" i="27"/>
  <c r="SS150" i="27"/>
  <c r="SS149" i="27"/>
  <c r="SS148" i="27"/>
  <c r="SS147" i="27"/>
  <c r="SS146" i="27"/>
  <c r="SS145" i="27"/>
  <c r="SS144" i="27"/>
  <c r="SS143" i="27"/>
  <c r="SS142" i="27"/>
  <c r="SS141" i="27"/>
  <c r="SS140" i="27"/>
  <c r="SS139" i="27"/>
  <c r="SS138" i="27"/>
  <c r="SS137" i="27"/>
  <c r="SS136" i="27"/>
  <c r="SS135" i="27"/>
  <c r="SS134" i="27"/>
  <c r="SS133" i="27"/>
  <c r="SS132" i="27"/>
  <c r="SS131" i="27"/>
  <c r="SS130" i="27"/>
  <c r="SS129" i="27"/>
  <c r="SS128" i="27"/>
  <c r="SS127" i="27"/>
  <c r="SS126" i="27"/>
  <c r="SS125" i="27"/>
  <c r="SS124" i="27"/>
  <c r="SS123" i="27"/>
  <c r="SS122" i="27"/>
  <c r="SS121" i="27"/>
  <c r="SS120" i="27"/>
  <c r="SS119" i="27"/>
  <c r="SS118" i="27"/>
  <c r="SS117" i="27"/>
  <c r="SS116" i="27"/>
  <c r="SS115" i="27"/>
  <c r="SS114" i="27"/>
  <c r="SS113" i="27"/>
  <c r="SS112" i="27"/>
  <c r="SS111" i="27"/>
  <c r="SS110" i="27"/>
  <c r="SS109" i="27"/>
  <c r="SS108" i="27"/>
  <c r="SS107" i="27"/>
  <c r="SS106" i="27"/>
  <c r="SS105" i="27"/>
  <c r="SS104" i="27"/>
  <c r="SS103" i="27"/>
  <c r="SS102" i="27"/>
  <c r="SS101" i="27"/>
  <c r="SS100" i="27"/>
  <c r="SS99" i="27"/>
  <c r="SS98" i="27"/>
  <c r="SS97" i="27"/>
  <c r="SS96" i="27"/>
  <c r="SS95" i="27"/>
  <c r="SS94" i="27"/>
  <c r="SS93" i="27"/>
  <c r="SS92" i="27"/>
  <c r="SS91" i="27"/>
  <c r="SS90" i="27"/>
  <c r="SS89" i="27"/>
  <c r="SS88" i="27"/>
  <c r="SS87" i="27"/>
  <c r="SS86" i="27"/>
  <c r="SS85" i="27"/>
  <c r="SS84" i="27"/>
  <c r="SS83" i="27"/>
  <c r="SS82" i="27"/>
  <c r="SS81" i="27"/>
  <c r="SS80" i="27"/>
  <c r="SS79" i="27"/>
  <c r="SS78" i="27"/>
  <c r="SS77" i="27"/>
  <c r="SS76" i="27"/>
  <c r="SS75" i="27"/>
  <c r="SS74" i="27"/>
  <c r="SS73" i="27"/>
  <c r="SS72" i="27"/>
  <c r="SS71" i="27"/>
  <c r="SS70" i="27"/>
  <c r="SS69" i="27"/>
  <c r="SS68" i="27"/>
  <c r="SS67" i="27"/>
  <c r="SS66" i="27"/>
  <c r="SS65" i="27"/>
  <c r="SS64" i="27"/>
  <c r="SS63" i="27"/>
  <c r="SS62" i="27"/>
  <c r="SS61" i="27"/>
  <c r="SS60" i="27"/>
  <c r="SS59" i="27"/>
  <c r="SS58" i="27"/>
  <c r="SS57" i="27"/>
  <c r="SS56" i="27"/>
  <c r="SS55" i="27"/>
  <c r="SS54" i="27"/>
  <c r="SS53" i="27"/>
  <c r="SS52" i="27"/>
  <c r="SS51" i="27"/>
  <c r="SS50" i="27"/>
  <c r="SS49" i="27"/>
  <c r="SS48" i="27"/>
  <c r="SS47" i="27"/>
  <c r="SS46" i="27"/>
  <c r="SS45" i="27"/>
  <c r="SS44" i="27"/>
  <c r="SS43" i="27"/>
  <c r="SS42" i="27"/>
  <c r="SS41" i="27"/>
  <c r="SS40" i="27"/>
  <c r="SS39" i="27"/>
  <c r="SS38" i="27"/>
  <c r="SS37" i="27"/>
  <c r="SS36" i="27"/>
  <c r="SS35" i="27"/>
  <c r="SS34" i="27"/>
  <c r="SS33" i="27"/>
  <c r="SS32" i="27"/>
  <c r="SS31" i="27"/>
  <c r="SS30" i="27"/>
  <c r="SS29" i="27"/>
  <c r="SS28" i="27"/>
  <c r="SS27" i="27"/>
  <c r="SS26" i="27"/>
  <c r="SS25" i="27"/>
  <c r="SS24" i="27"/>
  <c r="SS23" i="27"/>
  <c r="SS22" i="27"/>
  <c r="SS21" i="27"/>
  <c r="SS20" i="27"/>
  <c r="SS19" i="27"/>
  <c r="SS18" i="27"/>
  <c r="SS17" i="27"/>
  <c r="SS16" i="27"/>
  <c r="SS15" i="27"/>
  <c r="SS14" i="27"/>
  <c r="SS13" i="27"/>
  <c r="SS12" i="27"/>
  <c r="SS11" i="27"/>
  <c r="SS10" i="27"/>
  <c r="SS9" i="27"/>
  <c r="SS8" i="27"/>
  <c r="SS7" i="27"/>
  <c r="SS6" i="27"/>
  <c r="SS5" i="27"/>
  <c r="SS4" i="27"/>
  <c r="GM380" i="27" l="1"/>
  <c r="QQ208" i="27"/>
  <c r="QQ209" i="27"/>
  <c r="QQ210" i="27"/>
  <c r="QQ211" i="27"/>
  <c r="QQ212" i="27"/>
  <c r="QQ213" i="27"/>
  <c r="QQ214" i="27"/>
  <c r="QQ215" i="27"/>
  <c r="QQ216" i="27"/>
  <c r="QQ217" i="27"/>
  <c r="QQ218" i="27"/>
  <c r="FO293" i="27" l="1"/>
  <c r="FO294" i="27"/>
  <c r="FO295" i="27"/>
  <c r="FO296" i="27"/>
  <c r="FO297" i="27"/>
  <c r="FO298" i="27"/>
  <c r="FO299" i="27"/>
  <c r="FO300" i="27"/>
  <c r="FO301" i="27"/>
  <c r="FO302" i="27"/>
  <c r="FO303" i="27"/>
  <c r="FO292" i="27"/>
  <c r="FO281" i="27"/>
  <c r="FO282" i="27"/>
  <c r="FO283" i="27"/>
  <c r="FO284" i="27"/>
  <c r="FO285" i="27"/>
  <c r="FO286" i="27"/>
  <c r="FO287" i="27"/>
  <c r="FO288" i="27"/>
  <c r="FO289" i="27"/>
  <c r="FO290" i="27"/>
  <c r="FO291" i="27"/>
  <c r="FO280" i="27"/>
  <c r="FO269" i="27"/>
  <c r="FO270" i="27"/>
  <c r="FO271" i="27"/>
  <c r="FO272" i="27"/>
  <c r="FO273" i="27"/>
  <c r="FO274" i="27"/>
  <c r="FO275" i="27"/>
  <c r="FO276" i="27"/>
  <c r="FO277" i="27"/>
  <c r="FO278" i="27"/>
  <c r="FO279" i="27"/>
  <c r="FO268" i="27"/>
  <c r="LV267" i="27" l="1"/>
  <c r="LU267" i="27"/>
  <c r="LU266" i="27"/>
  <c r="LU265" i="27"/>
  <c r="LU264" i="27"/>
  <c r="LU263" i="27"/>
  <c r="LU262" i="27"/>
  <c r="LU261" i="27"/>
  <c r="LU260" i="27"/>
  <c r="LU259" i="27"/>
  <c r="LU258" i="27"/>
  <c r="LU257" i="27"/>
  <c r="LU256" i="27"/>
  <c r="LV255" i="27"/>
  <c r="LU253" i="27"/>
  <c r="LU252" i="27"/>
  <c r="LU247" i="27"/>
  <c r="LU245" i="27"/>
  <c r="LU244" i="27"/>
  <c r="LV243" i="27"/>
  <c r="LV244" i="27" s="1"/>
  <c r="LU243" i="27"/>
  <c r="LU242" i="27"/>
  <c r="LU241" i="27"/>
  <c r="LU240" i="27"/>
  <c r="LU236" i="27"/>
  <c r="LU234" i="27"/>
  <c r="LU233" i="27"/>
  <c r="LU232" i="27"/>
  <c r="LV231" i="27"/>
  <c r="LU227" i="27"/>
  <c r="LU226" i="27"/>
  <c r="LU221" i="27"/>
  <c r="LV219" i="27"/>
  <c r="LU219" i="27"/>
  <c r="LU218" i="27"/>
  <c r="LU216" i="27"/>
  <c r="LU215" i="27"/>
  <c r="LU214" i="27"/>
  <c r="LU213" i="27"/>
  <c r="LU212" i="27"/>
  <c r="LU211" i="27"/>
  <c r="LU210" i="27"/>
  <c r="LU209" i="27"/>
  <c r="LU208" i="27"/>
  <c r="LV207" i="27"/>
  <c r="LV208" i="27" s="1"/>
  <c r="LU207" i="27"/>
  <c r="LU206" i="27"/>
  <c r="LU205" i="27"/>
  <c r="LU204" i="27"/>
  <c r="LU203" i="27"/>
  <c r="LU202" i="27"/>
  <c r="LU201" i="27"/>
  <c r="LU200" i="27"/>
  <c r="LU199" i="27"/>
  <c r="LU198" i="27"/>
  <c r="LU197" i="27"/>
  <c r="LU196" i="27"/>
  <c r="LV195" i="27"/>
  <c r="LV196" i="27" s="1"/>
  <c r="LU195" i="27"/>
  <c r="LU194" i="27"/>
  <c r="LU193" i="27"/>
  <c r="LU191" i="27"/>
  <c r="LU189" i="27"/>
  <c r="LU188" i="27"/>
  <c r="LU187" i="27"/>
  <c r="LU186" i="27"/>
  <c r="LU185" i="27"/>
  <c r="LU184" i="27"/>
  <c r="LV183" i="27"/>
  <c r="LV184" i="27" s="1"/>
  <c r="LU183" i="27"/>
  <c r="LU182" i="27"/>
  <c r="LU181" i="27"/>
  <c r="LU180" i="27"/>
  <c r="LU179" i="27"/>
  <c r="LU178" i="27"/>
  <c r="LU177" i="27"/>
  <c r="LU176" i="27"/>
  <c r="LU175" i="27"/>
  <c r="LU174" i="27"/>
  <c r="LU173" i="27"/>
  <c r="LU172" i="27"/>
  <c r="LV171" i="27"/>
  <c r="LV172" i="27" s="1"/>
  <c r="LU171" i="27"/>
  <c r="LU170" i="27"/>
  <c r="LU169" i="27"/>
  <c r="LU168" i="27"/>
  <c r="LU167" i="27"/>
  <c r="LU166" i="27"/>
  <c r="LU165" i="27"/>
  <c r="LU164" i="27"/>
  <c r="LU163" i="27"/>
  <c r="LU162" i="27"/>
  <c r="LU161" i="27"/>
  <c r="LU160" i="27"/>
  <c r="LV159" i="27"/>
  <c r="LV160" i="27" s="1"/>
  <c r="LU159" i="27"/>
  <c r="LU158" i="27"/>
  <c r="LU157" i="27"/>
  <c r="LU156" i="27"/>
  <c r="LU155" i="27"/>
  <c r="LU154" i="27"/>
  <c r="LU153" i="27"/>
  <c r="LU152" i="27"/>
  <c r="LU151" i="27"/>
  <c r="LU150" i="27"/>
  <c r="LU149" i="27"/>
  <c r="LU148" i="27"/>
  <c r="LV147" i="27"/>
  <c r="LV148" i="27" s="1"/>
  <c r="LU147" i="27"/>
  <c r="LU146" i="27"/>
  <c r="LU145" i="27"/>
  <c r="LU144" i="27"/>
  <c r="LU143" i="27"/>
  <c r="LU142" i="27"/>
  <c r="LU141" i="27"/>
  <c r="LU140" i="27"/>
  <c r="LU139" i="27"/>
  <c r="LU138" i="27"/>
  <c r="LU137" i="27"/>
  <c r="LU136" i="27"/>
  <c r="LV135" i="27"/>
  <c r="LV136" i="27" s="1"/>
  <c r="LU135" i="27"/>
  <c r="LU134" i="27"/>
  <c r="LU133" i="27"/>
  <c r="LU132" i="27"/>
  <c r="LU131" i="27"/>
  <c r="LU130" i="27"/>
  <c r="LU129" i="27"/>
  <c r="LU128" i="27"/>
  <c r="LU127" i="27"/>
  <c r="LU126" i="27"/>
  <c r="LU125" i="27"/>
  <c r="LU124" i="27"/>
  <c r="LV123" i="27"/>
  <c r="LV124" i="27" s="1"/>
  <c r="LU123" i="27"/>
  <c r="LU122" i="27"/>
  <c r="LU121" i="27"/>
  <c r="LU120" i="27"/>
  <c r="LU119" i="27"/>
  <c r="LU118" i="27"/>
  <c r="LU117" i="27"/>
  <c r="LU116" i="27"/>
  <c r="LU115" i="27"/>
  <c r="LU114" i="27"/>
  <c r="LU113" i="27"/>
  <c r="LU112" i="27"/>
  <c r="LV111" i="27"/>
  <c r="LV112" i="27" s="1"/>
  <c r="LU111" i="27"/>
  <c r="LU110" i="27"/>
  <c r="LU109" i="27"/>
  <c r="LU108" i="27"/>
  <c r="LU107" i="27"/>
  <c r="LU106" i="27"/>
  <c r="LU105" i="27"/>
  <c r="LU104" i="27"/>
  <c r="LU103" i="27"/>
  <c r="LU102" i="27"/>
  <c r="LU101" i="27"/>
  <c r="LU100" i="27"/>
  <c r="LV99" i="27"/>
  <c r="LV100" i="27" s="1"/>
  <c r="LU99" i="27"/>
  <c r="LU98" i="27"/>
  <c r="LU97" i="27"/>
  <c r="LU96" i="27"/>
  <c r="LU95" i="27"/>
  <c r="LU94" i="27"/>
  <c r="LU93" i="27"/>
  <c r="LU92" i="27"/>
  <c r="LU91" i="27"/>
  <c r="LU90" i="27"/>
  <c r="LU89" i="27"/>
  <c r="LU88" i="27"/>
  <c r="LV87" i="27"/>
  <c r="LV88" i="27" s="1"/>
  <c r="LU87" i="27"/>
  <c r="LU86" i="27"/>
  <c r="LU85" i="27"/>
  <c r="LU84" i="27"/>
  <c r="LU83" i="27"/>
  <c r="LU82" i="27"/>
  <c r="LU81" i="27"/>
  <c r="LU80" i="27"/>
  <c r="LU79" i="27"/>
  <c r="LU78" i="27"/>
  <c r="LU77" i="27"/>
  <c r="LU76" i="27"/>
  <c r="LV75" i="27"/>
  <c r="LV76" i="27" s="1"/>
  <c r="LU75" i="27"/>
  <c r="LU74" i="27"/>
  <c r="LU73" i="27"/>
  <c r="LU72" i="27"/>
  <c r="LU71" i="27"/>
  <c r="LU70" i="27"/>
  <c r="LU69" i="27"/>
  <c r="LU68" i="27"/>
  <c r="LU67" i="27"/>
  <c r="LU66" i="27"/>
  <c r="LU65" i="27"/>
  <c r="LU64" i="27"/>
  <c r="LV63" i="27"/>
  <c r="LV64" i="27" s="1"/>
  <c r="LU63" i="27"/>
  <c r="LU62" i="27"/>
  <c r="LU61" i="27"/>
  <c r="LU60" i="27"/>
  <c r="LU59" i="27"/>
  <c r="LU58" i="27"/>
  <c r="LU57" i="27"/>
  <c r="LU56" i="27"/>
  <c r="LU55" i="27"/>
  <c r="LU54" i="27"/>
  <c r="LU53" i="27"/>
  <c r="QK194" i="27"/>
  <c r="QK185" i="27"/>
  <c r="QK120" i="27"/>
  <c r="RO484" i="27"/>
  <c r="RP483" i="27"/>
  <c r="RP484" i="27" s="1"/>
  <c r="RO483" i="27"/>
  <c r="RO482" i="27"/>
  <c r="RO481" i="27"/>
  <c r="RO480" i="27"/>
  <c r="RO479" i="27"/>
  <c r="RO478" i="27"/>
  <c r="RO477" i="27"/>
  <c r="RO476" i="27"/>
  <c r="RO475" i="27"/>
  <c r="RO474" i="27"/>
  <c r="RO473" i="27"/>
  <c r="RO472" i="27"/>
  <c r="RP471" i="27"/>
  <c r="RP472" i="27" s="1"/>
  <c r="RO471" i="27"/>
  <c r="RO470" i="27"/>
  <c r="RO468" i="27"/>
  <c r="RO466" i="27"/>
  <c r="RO465" i="27"/>
  <c r="RO464" i="27"/>
  <c r="RO463" i="27"/>
  <c r="RO462" i="27"/>
  <c r="RO461" i="27"/>
  <c r="RP459" i="27"/>
  <c r="RO454" i="27"/>
  <c r="RO453" i="27"/>
  <c r="RO452" i="27"/>
  <c r="RO451" i="27"/>
  <c r="RO450" i="27"/>
  <c r="RO449" i="27"/>
  <c r="RO448" i="27"/>
  <c r="RP447" i="27"/>
  <c r="RP448" i="27" s="1"/>
  <c r="RO447" i="27"/>
  <c r="RO445" i="27"/>
  <c r="RO444" i="27"/>
  <c r="RO443" i="27"/>
  <c r="RO442" i="27"/>
  <c r="RO441" i="27"/>
  <c r="RO440" i="27"/>
  <c r="RO439" i="27"/>
  <c r="RO438" i="27"/>
  <c r="RO437" i="27"/>
  <c r="RO436" i="27"/>
  <c r="RP435" i="27"/>
  <c r="RP436" i="27" s="1"/>
  <c r="RO435" i="27"/>
  <c r="RO433" i="27"/>
  <c r="RO432" i="27"/>
  <c r="RO431" i="27"/>
  <c r="RO430" i="27"/>
  <c r="RO429" i="27"/>
  <c r="RO428" i="27"/>
  <c r="RO427" i="27"/>
  <c r="RO426" i="27"/>
  <c r="RO425" i="27"/>
  <c r="RO424" i="27"/>
  <c r="RP423" i="27"/>
  <c r="RP424" i="27" s="1"/>
  <c r="RO423" i="27"/>
  <c r="RO422" i="27"/>
  <c r="RO421" i="27"/>
  <c r="RO420" i="27"/>
  <c r="RO419" i="27"/>
  <c r="RO418" i="27"/>
  <c r="RO417" i="27"/>
  <c r="RO416" i="27"/>
  <c r="RO415" i="27"/>
  <c r="RO414" i="27"/>
  <c r="RO413" i="27"/>
  <c r="RO412" i="27"/>
  <c r="RP411" i="27"/>
  <c r="RP412" i="27" s="1"/>
  <c r="RO411" i="27"/>
  <c r="RO410" i="27"/>
  <c r="RO409" i="27"/>
  <c r="RO408" i="27"/>
  <c r="RO407" i="27"/>
  <c r="RO406" i="27"/>
  <c r="RO405" i="27"/>
  <c r="RO404" i="27"/>
  <c r="RO403" i="27"/>
  <c r="RO402" i="27"/>
  <c r="RO401" i="27"/>
  <c r="RO400" i="27"/>
  <c r="RP399" i="27"/>
  <c r="RP400" i="27" s="1"/>
  <c r="RO399" i="27"/>
  <c r="RO398" i="27"/>
  <c r="RO397" i="27"/>
  <c r="RO396" i="27"/>
  <c r="RO395" i="27"/>
  <c r="RO394" i="27"/>
  <c r="RO393" i="27"/>
  <c r="RO392" i="27"/>
  <c r="RO391" i="27"/>
  <c r="RO390" i="27"/>
  <c r="RO389" i="27"/>
  <c r="RP387" i="27"/>
  <c r="RO387" i="27"/>
  <c r="RO386" i="27"/>
  <c r="RO385" i="27"/>
  <c r="RO384" i="27"/>
  <c r="RO383" i="27"/>
  <c r="RO382" i="27"/>
  <c r="RO381" i="27"/>
  <c r="RO380" i="27"/>
  <c r="RO379" i="27"/>
  <c r="RO378" i="27"/>
  <c r="RO376" i="27"/>
  <c r="RP375" i="27"/>
  <c r="RP376" i="27" s="1"/>
  <c r="RO375" i="27"/>
  <c r="RO374" i="27"/>
  <c r="RO373" i="27"/>
  <c r="RO372" i="27"/>
  <c r="RO371" i="27"/>
  <c r="RO370" i="27"/>
  <c r="RO369" i="27"/>
  <c r="RO368" i="27"/>
  <c r="RO367" i="27"/>
  <c r="RO366" i="27"/>
  <c r="RO365" i="27"/>
  <c r="RO364" i="27"/>
  <c r="RP363" i="27"/>
  <c r="RP364" i="27" s="1"/>
  <c r="RO363" i="27"/>
  <c r="RO362" i="27"/>
  <c r="RO361" i="27"/>
  <c r="RO360" i="27"/>
  <c r="RO359" i="27"/>
  <c r="RO358" i="27"/>
  <c r="RO357" i="27"/>
  <c r="RO356" i="27"/>
  <c r="RO355" i="27"/>
  <c r="RO354" i="27"/>
  <c r="RO353" i="27"/>
  <c r="RO352" i="27"/>
  <c r="RP351" i="27"/>
  <c r="RP352" i="27" s="1"/>
  <c r="RO351" i="27"/>
  <c r="RO350" i="27"/>
  <c r="RO349" i="27"/>
  <c r="RO348" i="27"/>
  <c r="RO347" i="27"/>
  <c r="RO346" i="27"/>
  <c r="RO344" i="27"/>
  <c r="RO343" i="27"/>
  <c r="RO341" i="27"/>
  <c r="RO340" i="27"/>
  <c r="RP339" i="27"/>
  <c r="RP340" i="27" s="1"/>
  <c r="RO339" i="27"/>
  <c r="RO338" i="27"/>
  <c r="RO337" i="27"/>
  <c r="RO336" i="27"/>
  <c r="RO335" i="27"/>
  <c r="RO334" i="27"/>
  <c r="RO333" i="27"/>
  <c r="RO332" i="27"/>
  <c r="RO331" i="27"/>
  <c r="RO330" i="27"/>
  <c r="RO329" i="27"/>
  <c r="RO328" i="27"/>
  <c r="RP327" i="27"/>
  <c r="RP328" i="27" s="1"/>
  <c r="RO327" i="27"/>
  <c r="RO326" i="27"/>
  <c r="RO325" i="27"/>
  <c r="RO324" i="27"/>
  <c r="RO323" i="27"/>
  <c r="RO322" i="27"/>
  <c r="RO321" i="27"/>
  <c r="RO320" i="27"/>
  <c r="RO319" i="27"/>
  <c r="RO318" i="27"/>
  <c r="RO317" i="27"/>
  <c r="RO316" i="27"/>
  <c r="RP315" i="27"/>
  <c r="RP316" i="27" s="1"/>
  <c r="RO315" i="27"/>
  <c r="RO312" i="27"/>
  <c r="RO311" i="27"/>
  <c r="RO310" i="27"/>
  <c r="RO309" i="27"/>
  <c r="RO308" i="27"/>
  <c r="RO307" i="27"/>
  <c r="RO306" i="27"/>
  <c r="RO305" i="27"/>
  <c r="RO304" i="27"/>
  <c r="RP303" i="27"/>
  <c r="RP304" i="27" s="1"/>
  <c r="RO303" i="27"/>
  <c r="RO302" i="27"/>
  <c r="RO301" i="27"/>
  <c r="RO300" i="27"/>
  <c r="RO299" i="27"/>
  <c r="RO298" i="27"/>
  <c r="RO297" i="27"/>
  <c r="RO296" i="27"/>
  <c r="RO295" i="27"/>
  <c r="RO294" i="27"/>
  <c r="RO293" i="27"/>
  <c r="RO292" i="27"/>
  <c r="RP291" i="27"/>
  <c r="RP292" i="27" s="1"/>
  <c r="RO291" i="27"/>
  <c r="RO290" i="27"/>
  <c r="RO289" i="27"/>
  <c r="RO288" i="27"/>
  <c r="RO287" i="27"/>
  <c r="RO286" i="27"/>
  <c r="RO285" i="27"/>
  <c r="RO284" i="27"/>
  <c r="RO283" i="27"/>
  <c r="RO282" i="27"/>
  <c r="RO281" i="27"/>
  <c r="RO280" i="27"/>
  <c r="RP279" i="27"/>
  <c r="RP280" i="27" s="1"/>
  <c r="RO279" i="27"/>
  <c r="RO278" i="27"/>
  <c r="RO277" i="27"/>
  <c r="RO276" i="27"/>
  <c r="RO275" i="27"/>
  <c r="RO274" i="27"/>
  <c r="RO273" i="27"/>
  <c r="RO272" i="27"/>
  <c r="RO271" i="27"/>
  <c r="RO270" i="27"/>
  <c r="RO269" i="27"/>
  <c r="RO268" i="27"/>
  <c r="RP267" i="27"/>
  <c r="RP268" i="27" s="1"/>
  <c r="RO267" i="27"/>
  <c r="RO266" i="27"/>
  <c r="RO265" i="27"/>
  <c r="RO264" i="27"/>
  <c r="RO263" i="27"/>
  <c r="RO262" i="27"/>
  <c r="RO261" i="27"/>
  <c r="RO260" i="27"/>
  <c r="RO259" i="27"/>
  <c r="RO258" i="27"/>
  <c r="RO257" i="27"/>
  <c r="RO256" i="27"/>
  <c r="RP255" i="27"/>
  <c r="RP256" i="27" s="1"/>
  <c r="RO255" i="27"/>
  <c r="RO254" i="27"/>
  <c r="RO253" i="27"/>
  <c r="RO252" i="27"/>
  <c r="RO251" i="27"/>
  <c r="RO250" i="27"/>
  <c r="RO249" i="27"/>
  <c r="RO248" i="27"/>
  <c r="RO247" i="27"/>
  <c r="RO246" i="27"/>
  <c r="RO245" i="27"/>
  <c r="RO244" i="27"/>
  <c r="RP243" i="27"/>
  <c r="RP244" i="27" s="1"/>
  <c r="RO243" i="27"/>
  <c r="RO242" i="27"/>
  <c r="RO241" i="27"/>
  <c r="RO240" i="27"/>
  <c r="RO239" i="27"/>
  <c r="RO238" i="27"/>
  <c r="RO237" i="27"/>
  <c r="RO236" i="27"/>
  <c r="RO235" i="27"/>
  <c r="RO234" i="27"/>
  <c r="RO233" i="27"/>
  <c r="RO232" i="27"/>
  <c r="RI303" i="27"/>
  <c r="RI302" i="27"/>
  <c r="RI301" i="27"/>
  <c r="RI300" i="27"/>
  <c r="RI299" i="27"/>
  <c r="RI298" i="27"/>
  <c r="RI297" i="27"/>
  <c r="RI296" i="27"/>
  <c r="RI295" i="27"/>
  <c r="RI294" i="27"/>
  <c r="RI293" i="27"/>
  <c r="RI292" i="27"/>
  <c r="RJ291" i="27"/>
  <c r="RJ292" i="27" s="1"/>
  <c r="RI291" i="27"/>
  <c r="RI290" i="27"/>
  <c r="RI289" i="27"/>
  <c r="RI288" i="27"/>
  <c r="RI287" i="27"/>
  <c r="RI286" i="27"/>
  <c r="RI285" i="27"/>
  <c r="RI284" i="27"/>
  <c r="RI283" i="27"/>
  <c r="RI282" i="27"/>
  <c r="RI281" i="27"/>
  <c r="RI280" i="27"/>
  <c r="RJ279" i="27"/>
  <c r="RJ280" i="27" s="1"/>
  <c r="RI279" i="27"/>
  <c r="RI278" i="27"/>
  <c r="RI277" i="27"/>
  <c r="RI276" i="27"/>
  <c r="RI275" i="27"/>
  <c r="RI274" i="27"/>
  <c r="RI273" i="27"/>
  <c r="RI272" i="27"/>
  <c r="RI271" i="27"/>
  <c r="RI270" i="27"/>
  <c r="RI269" i="27"/>
  <c r="RI268" i="27"/>
  <c r="RJ267" i="27"/>
  <c r="RJ268" i="27" s="1"/>
  <c r="RI267" i="27"/>
  <c r="RI266" i="27"/>
  <c r="RI265" i="27"/>
  <c r="RI264" i="27"/>
  <c r="RI263" i="27"/>
  <c r="RI262" i="27"/>
  <c r="RI261" i="27"/>
  <c r="RI260" i="27"/>
  <c r="RI259" i="27"/>
  <c r="RI258" i="27"/>
  <c r="RI257" i="27"/>
  <c r="RI256" i="27"/>
  <c r="RJ255" i="27"/>
  <c r="RJ256" i="27" s="1"/>
  <c r="RI255" i="27"/>
  <c r="RI254" i="27"/>
  <c r="RI253" i="27"/>
  <c r="RI252" i="27"/>
  <c r="RI251" i="27"/>
  <c r="RI250" i="27"/>
  <c r="RI249" i="27"/>
  <c r="RI247" i="27"/>
  <c r="RI246" i="27"/>
  <c r="RI245" i="27"/>
  <c r="RI244" i="27"/>
  <c r="RC279" i="27"/>
  <c r="RC278" i="27"/>
  <c r="RC277" i="27"/>
  <c r="RC276" i="27"/>
  <c r="RC275" i="27"/>
  <c r="RC274" i="27"/>
  <c r="RC273" i="27"/>
  <c r="RC272" i="27"/>
  <c r="RC271" i="27"/>
  <c r="RC270" i="27"/>
  <c r="RC269" i="27"/>
  <c r="RC268" i="27"/>
  <c r="RD267" i="27"/>
  <c r="RD268" i="27" s="1"/>
  <c r="RC267" i="27"/>
  <c r="RC266" i="27"/>
  <c r="RC265" i="27"/>
  <c r="RC264" i="27"/>
  <c r="RC263" i="27"/>
  <c r="RC262" i="27"/>
  <c r="RC261" i="27"/>
  <c r="RC260" i="27"/>
  <c r="RC259" i="27"/>
  <c r="RC258" i="27"/>
  <c r="RC257" i="27"/>
  <c r="RC256" i="27"/>
  <c r="RD255" i="27"/>
  <c r="RD256" i="27" s="1"/>
  <c r="RC255" i="27"/>
  <c r="RC254" i="27"/>
  <c r="RC253" i="27"/>
  <c r="RC252" i="27"/>
  <c r="RC251" i="27"/>
  <c r="RC250" i="27"/>
  <c r="RC248" i="27"/>
  <c r="RC247" i="27"/>
  <c r="RC246" i="27"/>
  <c r="RC245" i="27"/>
  <c r="RC244" i="27"/>
  <c r="RD243" i="27"/>
  <c r="RD244" i="27" s="1"/>
  <c r="RC243" i="27"/>
  <c r="RC242" i="27"/>
  <c r="RC241" i="27"/>
  <c r="RC240" i="27"/>
  <c r="RC239" i="27"/>
  <c r="RC238" i="27"/>
  <c r="RC237" i="27"/>
  <c r="RC236" i="27"/>
  <c r="RC235" i="27"/>
  <c r="RC234" i="27"/>
  <c r="RC233" i="27"/>
  <c r="QW315" i="27"/>
  <c r="QW314" i="27"/>
  <c r="QW313" i="27"/>
  <c r="QW312" i="27"/>
  <c r="QW311" i="27"/>
  <c r="QW310" i="27"/>
  <c r="QW309" i="27"/>
  <c r="QW308" i="27"/>
  <c r="QW307" i="27"/>
  <c r="QW306" i="27"/>
  <c r="QW305" i="27"/>
  <c r="QW304" i="27"/>
  <c r="QX303" i="27"/>
  <c r="QX304" i="27" s="1"/>
  <c r="QW303" i="27"/>
  <c r="QW302" i="27"/>
  <c r="QW301" i="27"/>
  <c r="QW300" i="27"/>
  <c r="QW299" i="27"/>
  <c r="QW298" i="27"/>
  <c r="QW297" i="27"/>
  <c r="QW296" i="27"/>
  <c r="QW295" i="27"/>
  <c r="QW294" i="27"/>
  <c r="QW293" i="27"/>
  <c r="QW292" i="27"/>
  <c r="QX291" i="27"/>
  <c r="QX292" i="27" s="1"/>
  <c r="QW291" i="27"/>
  <c r="QW290" i="27"/>
  <c r="QW289" i="27"/>
  <c r="QW288" i="27"/>
  <c r="QW287" i="27"/>
  <c r="QW286" i="27"/>
  <c r="QW285" i="27"/>
  <c r="QW284" i="27"/>
  <c r="QW283" i="27"/>
  <c r="QW282" i="27"/>
  <c r="QW281" i="27"/>
  <c r="QW280" i="27"/>
  <c r="QX279" i="27"/>
  <c r="QX280" i="27" s="1"/>
  <c r="QW279" i="27"/>
  <c r="QW278" i="27"/>
  <c r="QW277" i="27"/>
  <c r="QW276" i="27"/>
  <c r="QW275" i="27"/>
  <c r="QW274" i="27"/>
  <c r="QW273" i="27"/>
  <c r="QW272" i="27"/>
  <c r="QW271" i="27"/>
  <c r="QW270" i="27"/>
  <c r="QW269" i="27"/>
  <c r="QW268" i="27"/>
  <c r="QX267" i="27"/>
  <c r="QX268" i="27" s="1"/>
  <c r="QW267" i="27"/>
  <c r="QW266" i="27"/>
  <c r="QW265" i="27"/>
  <c r="QW264" i="27"/>
  <c r="QW263" i="27"/>
  <c r="QW262" i="27"/>
  <c r="QW261" i="27"/>
  <c r="QW260" i="27"/>
  <c r="QW259" i="27"/>
  <c r="QW258" i="27"/>
  <c r="QW257" i="27"/>
  <c r="QW256" i="27"/>
  <c r="QX255" i="27"/>
  <c r="QX256" i="27" s="1"/>
  <c r="QW255" i="27"/>
  <c r="QW254" i="27"/>
  <c r="QW253" i="27"/>
  <c r="QW252" i="27"/>
  <c r="QW251" i="27"/>
  <c r="QW250" i="27"/>
  <c r="QW249" i="27"/>
  <c r="QW248" i="27"/>
  <c r="QW247" i="27"/>
  <c r="QW246" i="27"/>
  <c r="QW245" i="27"/>
  <c r="QW244" i="27"/>
  <c r="QX243" i="27"/>
  <c r="QX244" i="27" s="1"/>
  <c r="QW243" i="27"/>
  <c r="QW242" i="27"/>
  <c r="QW241" i="27"/>
  <c r="QW240" i="27"/>
  <c r="QW239" i="27"/>
  <c r="QW238" i="27"/>
  <c r="QW237" i="27"/>
  <c r="QW236" i="27"/>
  <c r="QW235" i="27"/>
  <c r="QW234" i="27"/>
  <c r="QW233" i="27"/>
  <c r="QW232" i="27"/>
  <c r="QX231" i="27"/>
  <c r="QX232" i="27" s="1"/>
  <c r="QW231" i="27"/>
  <c r="QW230" i="27"/>
  <c r="QW229" i="27"/>
  <c r="QW228" i="27"/>
  <c r="QW227" i="27"/>
  <c r="QW226" i="27"/>
  <c r="QW225" i="27"/>
  <c r="QW224" i="27"/>
  <c r="QW223" i="27"/>
  <c r="QW222" i="27"/>
  <c r="QW221" i="27"/>
  <c r="QW220" i="27"/>
  <c r="QQ291" i="27"/>
  <c r="QQ290" i="27"/>
  <c r="QQ289" i="27"/>
  <c r="QQ288" i="27"/>
  <c r="QQ287" i="27"/>
  <c r="QQ286" i="27"/>
  <c r="QQ285" i="27"/>
  <c r="QQ284" i="27"/>
  <c r="QQ283" i="27"/>
  <c r="QQ282" i="27"/>
  <c r="QQ281" i="27"/>
  <c r="QQ280" i="27"/>
  <c r="QR279" i="27"/>
  <c r="QR280" i="27" s="1"/>
  <c r="QQ279" i="27"/>
  <c r="QQ278" i="27"/>
  <c r="QQ277" i="27"/>
  <c r="QQ276" i="27"/>
  <c r="QQ275" i="27"/>
  <c r="QQ274" i="27"/>
  <c r="QQ273" i="27"/>
  <c r="QQ272" i="27"/>
  <c r="QQ271" i="27"/>
  <c r="QQ270" i="27"/>
  <c r="QQ269" i="27"/>
  <c r="QQ268" i="27"/>
  <c r="QR267" i="27"/>
  <c r="QR268" i="27" s="1"/>
  <c r="QQ267" i="27"/>
  <c r="QQ266" i="27"/>
  <c r="QQ265" i="27"/>
  <c r="QQ264" i="27"/>
  <c r="QQ263" i="27"/>
  <c r="QQ262" i="27"/>
  <c r="QQ261" i="27"/>
  <c r="QQ260" i="27"/>
  <c r="QQ259" i="27"/>
  <c r="QQ258" i="27"/>
  <c r="QQ257" i="27"/>
  <c r="QQ256" i="27"/>
  <c r="QR255" i="27"/>
  <c r="QR256" i="27" s="1"/>
  <c r="QQ255" i="27"/>
  <c r="QQ254" i="27"/>
  <c r="QQ253" i="27"/>
  <c r="QQ252" i="27"/>
  <c r="QQ251" i="27"/>
  <c r="QQ250" i="27"/>
  <c r="QQ249" i="27"/>
  <c r="QQ248" i="27"/>
  <c r="QQ247" i="27"/>
  <c r="QQ246" i="27"/>
  <c r="QQ245" i="27"/>
  <c r="QQ244" i="27"/>
  <c r="QR243" i="27"/>
  <c r="QR244" i="27" s="1"/>
  <c r="QQ243" i="27"/>
  <c r="QQ242" i="27"/>
  <c r="QQ241" i="27"/>
  <c r="QQ240" i="27"/>
  <c r="QQ239" i="27"/>
  <c r="QQ238" i="27"/>
  <c r="QQ237" i="27"/>
  <c r="QQ236" i="27"/>
  <c r="QQ235" i="27"/>
  <c r="QQ234" i="27"/>
  <c r="QQ233" i="27"/>
  <c r="QQ232" i="27"/>
  <c r="QR231" i="27"/>
  <c r="QR232" i="27" s="1"/>
  <c r="QQ231" i="27"/>
  <c r="QQ230" i="27"/>
  <c r="QQ229" i="27"/>
  <c r="QQ228" i="27"/>
  <c r="QQ227" i="27"/>
  <c r="QQ226" i="27"/>
  <c r="QQ225" i="27"/>
  <c r="QQ224" i="27"/>
  <c r="QQ223" i="27"/>
  <c r="QQ222" i="27"/>
  <c r="QQ221" i="27"/>
  <c r="QQ220" i="27"/>
  <c r="QR219" i="27"/>
  <c r="QR220" i="27" s="1"/>
  <c r="QQ219" i="27"/>
  <c r="RU484" i="27"/>
  <c r="RV483" i="27"/>
  <c r="RV484" i="27" s="1"/>
  <c r="RU483" i="27"/>
  <c r="RU482" i="27"/>
  <c r="RU481" i="27"/>
  <c r="RU480" i="27"/>
  <c r="RU479" i="27"/>
  <c r="RU478" i="27"/>
  <c r="RU477" i="27"/>
  <c r="RU476" i="27"/>
  <c r="RU475" i="27"/>
  <c r="RU474" i="27"/>
  <c r="RU473" i="27"/>
  <c r="RU472" i="27"/>
  <c r="RV471" i="27"/>
  <c r="RV472" i="27" s="1"/>
  <c r="RU471" i="27"/>
  <c r="RU470" i="27"/>
  <c r="RU469" i="27"/>
  <c r="RU468" i="27"/>
  <c r="RU466" i="27"/>
  <c r="RU465" i="27"/>
  <c r="RU464" i="27"/>
  <c r="RU463" i="27"/>
  <c r="RU462" i="27"/>
  <c r="RU461" i="27"/>
  <c r="RU460" i="27"/>
  <c r="RV459" i="27"/>
  <c r="RV460" i="27" s="1"/>
  <c r="RU459" i="27"/>
  <c r="RU457" i="27"/>
  <c r="RU456" i="27"/>
  <c r="RU455" i="27"/>
  <c r="RU454" i="27"/>
  <c r="RU453" i="27"/>
  <c r="RU452" i="27"/>
  <c r="RU451" i="27"/>
  <c r="RU449" i="27"/>
  <c r="RU448" i="27"/>
  <c r="RV447" i="27"/>
  <c r="RV448" i="27" s="1"/>
  <c r="RU447" i="27"/>
  <c r="RU444" i="27"/>
  <c r="RU442" i="27"/>
  <c r="RU441" i="27"/>
  <c r="RU440" i="27"/>
  <c r="RU439" i="27"/>
  <c r="RU438" i="27"/>
  <c r="RU437" i="27"/>
  <c r="SA483" i="27"/>
  <c r="SA482" i="27"/>
  <c r="SA481" i="27"/>
  <c r="SA480" i="27"/>
  <c r="SA479" i="27"/>
  <c r="SA478" i="27"/>
  <c r="SA477" i="27"/>
  <c r="SA476" i="27"/>
  <c r="SA475" i="27"/>
  <c r="SA474" i="27"/>
  <c r="SA473" i="27"/>
  <c r="SA472" i="27"/>
  <c r="SB471" i="27"/>
  <c r="SB472" i="27" s="1"/>
  <c r="SA471" i="27"/>
  <c r="SA470" i="27"/>
  <c r="SA469" i="27"/>
  <c r="SA468" i="27"/>
  <c r="SA466" i="27"/>
  <c r="SA465" i="27"/>
  <c r="SA464" i="27"/>
  <c r="SA463" i="27"/>
  <c r="SA462" i="27"/>
  <c r="SA461" i="27"/>
  <c r="SA460" i="27"/>
  <c r="SB459" i="27"/>
  <c r="SB460" i="27" s="1"/>
  <c r="SA459" i="27"/>
  <c r="SA457" i="27"/>
  <c r="SA456" i="27"/>
  <c r="SA455" i="27"/>
  <c r="SA454" i="27"/>
  <c r="SA453" i="27"/>
  <c r="SA452" i="27"/>
  <c r="SA451" i="27"/>
  <c r="SA450" i="27"/>
  <c r="SA449" i="27"/>
  <c r="SB447" i="27"/>
  <c r="SA446" i="27"/>
  <c r="SA445" i="27"/>
  <c r="SA444" i="27"/>
  <c r="SA443" i="27"/>
  <c r="SA442" i="27"/>
  <c r="SA440" i="27"/>
  <c r="SA439" i="27"/>
  <c r="SA438" i="27"/>
  <c r="SA437" i="27"/>
  <c r="SA436" i="27"/>
  <c r="SB435" i="27"/>
  <c r="SB436" i="27" s="1"/>
  <c r="SA435" i="27"/>
  <c r="SA434" i="27"/>
  <c r="SA433" i="27"/>
  <c r="SA432" i="27"/>
  <c r="SA431" i="27"/>
  <c r="SA430" i="27"/>
  <c r="SA429" i="27"/>
  <c r="SA428" i="27"/>
  <c r="SA427" i="27"/>
  <c r="SA426" i="27"/>
  <c r="SA425" i="27"/>
  <c r="SA424" i="27"/>
  <c r="SB423" i="27"/>
  <c r="SB424" i="27" s="1"/>
  <c r="SA423" i="27"/>
  <c r="SA422" i="27"/>
  <c r="SA421" i="27"/>
  <c r="SA420" i="27"/>
  <c r="SA419" i="27"/>
  <c r="SA418" i="27"/>
  <c r="SA417" i="27"/>
  <c r="SA416" i="27"/>
  <c r="SA415" i="27"/>
  <c r="SA414" i="27"/>
  <c r="SA413" i="27"/>
  <c r="SA412" i="27"/>
  <c r="SB411" i="27"/>
  <c r="SB412" i="27" s="1"/>
  <c r="SA411" i="27"/>
  <c r="SA410" i="27"/>
  <c r="SA409" i="27"/>
  <c r="SA408" i="27"/>
  <c r="SA407" i="27"/>
  <c r="SA406" i="27"/>
  <c r="SA405" i="27"/>
  <c r="SA404" i="27"/>
  <c r="SA403" i="27"/>
  <c r="SA402" i="27"/>
  <c r="SA401" i="27"/>
  <c r="SA400" i="27"/>
  <c r="SB399" i="27"/>
  <c r="SB400" i="27" s="1"/>
  <c r="SA399" i="27"/>
  <c r="SA398" i="27"/>
  <c r="SA397" i="27"/>
  <c r="SA396" i="27"/>
  <c r="SA395" i="27"/>
  <c r="SA394" i="27"/>
  <c r="SA393" i="27"/>
  <c r="SA392" i="27"/>
  <c r="SA391" i="27"/>
  <c r="SA390" i="27"/>
  <c r="SA389" i="27"/>
  <c r="SA388" i="27"/>
  <c r="SB387" i="27"/>
  <c r="SB388" i="27" s="1"/>
  <c r="SA387" i="27"/>
  <c r="SA386" i="27"/>
  <c r="SA385" i="27"/>
  <c r="SA384" i="27"/>
  <c r="SA383" i="27"/>
  <c r="SA382" i="27"/>
  <c r="SA381" i="27"/>
  <c r="SA380" i="27"/>
  <c r="SA379" i="27"/>
  <c r="SA378" i="27"/>
  <c r="SA377" i="27"/>
  <c r="SA376" i="27"/>
  <c r="SM75" i="27"/>
  <c r="SM72" i="27"/>
  <c r="SM71" i="27"/>
  <c r="SM67" i="27"/>
  <c r="SM65" i="27"/>
  <c r="SM64" i="27"/>
  <c r="SN63" i="27"/>
  <c r="SM62" i="27"/>
  <c r="SM61" i="27"/>
  <c r="SM60" i="27"/>
  <c r="SM59" i="27"/>
  <c r="SM58" i="27"/>
  <c r="SM57" i="27"/>
  <c r="SM56" i="27"/>
  <c r="SM55" i="27"/>
  <c r="SM54" i="27"/>
  <c r="SM53" i="27"/>
  <c r="SM52" i="27"/>
  <c r="SN51" i="27"/>
  <c r="SN52" i="27" s="1"/>
  <c r="SM51" i="27"/>
  <c r="SM50" i="27"/>
  <c r="SM49" i="27"/>
  <c r="SM48" i="27"/>
  <c r="SM47" i="27"/>
  <c r="SM46" i="27"/>
  <c r="SM45" i="27"/>
  <c r="SM44" i="27"/>
  <c r="SM43" i="27"/>
  <c r="SM42" i="27"/>
  <c r="SM41" i="27"/>
  <c r="SM40" i="27"/>
  <c r="SN39" i="27"/>
  <c r="SN40" i="27" s="1"/>
  <c r="SM39" i="27"/>
  <c r="SM38" i="27"/>
  <c r="SM37" i="27"/>
  <c r="SM36" i="27"/>
  <c r="SM35" i="27"/>
  <c r="SM34" i="27"/>
  <c r="SM33" i="27"/>
  <c r="SM32" i="27"/>
  <c r="SM31" i="27"/>
  <c r="SM30" i="27"/>
  <c r="SM29" i="27"/>
  <c r="SM28" i="27"/>
  <c r="SN27" i="27"/>
  <c r="SN28" i="27" s="1"/>
  <c r="SM27" i="27"/>
  <c r="SM26" i="27"/>
  <c r="SM25" i="27"/>
  <c r="SM24" i="27"/>
  <c r="SM23" i="27"/>
  <c r="SM22" i="27"/>
  <c r="SM21" i="27"/>
  <c r="SM20" i="27"/>
  <c r="SM19" i="27"/>
  <c r="SM18" i="27"/>
  <c r="SM17" i="27"/>
  <c r="SM16" i="27"/>
  <c r="SG123" i="27"/>
  <c r="SG122" i="27"/>
  <c r="SG121" i="27"/>
  <c r="SG120" i="27"/>
  <c r="SG119" i="27"/>
  <c r="SG118" i="27"/>
  <c r="SG117" i="27"/>
  <c r="SG116" i="27"/>
  <c r="SG115" i="27"/>
  <c r="SG114" i="27"/>
  <c r="SG113" i="27"/>
  <c r="SG112" i="27"/>
  <c r="SH111" i="27"/>
  <c r="SG111" i="27"/>
  <c r="SG110" i="27"/>
  <c r="SG109" i="27"/>
  <c r="SG108" i="27"/>
  <c r="SG107" i="27"/>
  <c r="SG106" i="27"/>
  <c r="SG105" i="27"/>
  <c r="SG104" i="27"/>
  <c r="SG103" i="27"/>
  <c r="SG102" i="27"/>
  <c r="SG101" i="27"/>
  <c r="SG100" i="27"/>
  <c r="SH99" i="27"/>
  <c r="SG99" i="27"/>
  <c r="SG98" i="27"/>
  <c r="SG97" i="27"/>
  <c r="SG96" i="27"/>
  <c r="SG95" i="27"/>
  <c r="SG94" i="27"/>
  <c r="SG93" i="27"/>
  <c r="SG92" i="27"/>
  <c r="SG91" i="27"/>
  <c r="SG90" i="27"/>
  <c r="SG89" i="27"/>
  <c r="SG88" i="27"/>
  <c r="SH87" i="27"/>
  <c r="SG87" i="27"/>
  <c r="SG86" i="27"/>
  <c r="SG85" i="27"/>
  <c r="SG84" i="27"/>
  <c r="SG83" i="27"/>
  <c r="SG82" i="27"/>
  <c r="SG81" i="27"/>
  <c r="SG80" i="27"/>
  <c r="SG79" i="27"/>
  <c r="SG78" i="27"/>
  <c r="SG77" i="27"/>
  <c r="SG76" i="27"/>
  <c r="SH75" i="27"/>
  <c r="SH76" i="27" s="1"/>
  <c r="SG75" i="27"/>
  <c r="SG74" i="27"/>
  <c r="SG73" i="27"/>
  <c r="SG72" i="27"/>
  <c r="SG71" i="27"/>
  <c r="SG70" i="27"/>
  <c r="SG69" i="27"/>
  <c r="SG68" i="27"/>
  <c r="SG67" i="27"/>
  <c r="SG66" i="27"/>
  <c r="SG65" i="27"/>
  <c r="SG64" i="27"/>
  <c r="SH63" i="27"/>
  <c r="SH64" i="27" s="1"/>
  <c r="SG63" i="27"/>
  <c r="SG62" i="27"/>
  <c r="SG61" i="27"/>
  <c r="SG60" i="27"/>
  <c r="SG59" i="27"/>
  <c r="SG58" i="27"/>
  <c r="SG57" i="27"/>
  <c r="SG56" i="27"/>
  <c r="SG55" i="27"/>
  <c r="SG54" i="27"/>
  <c r="SG53" i="27"/>
  <c r="SG52" i="27"/>
  <c r="SH51" i="27"/>
  <c r="SH52" i="27" s="1"/>
  <c r="SG51" i="27"/>
  <c r="SG50" i="27"/>
  <c r="SG49" i="27"/>
  <c r="SG48" i="27"/>
  <c r="SG47" i="27"/>
  <c r="SG46" i="27"/>
  <c r="SG45" i="27"/>
  <c r="SG44" i="27"/>
  <c r="SG43" i="27"/>
  <c r="SG42" i="27"/>
  <c r="SG41" i="27"/>
  <c r="SG40" i="27"/>
  <c r="SH39" i="27"/>
  <c r="SH40" i="27" s="1"/>
  <c r="SG39" i="27"/>
  <c r="SG38" i="27"/>
  <c r="SG37" i="27"/>
  <c r="SG36" i="27"/>
  <c r="SG35" i="27"/>
  <c r="SG34" i="27"/>
  <c r="SG33" i="27"/>
  <c r="SG32" i="27"/>
  <c r="SG31" i="27"/>
  <c r="SG30" i="27"/>
  <c r="SG29" i="27"/>
  <c r="SG28" i="27"/>
  <c r="SH27" i="27"/>
  <c r="SH28" i="27" s="1"/>
  <c r="SG27" i="27"/>
  <c r="SG26" i="27"/>
  <c r="SG25" i="27"/>
  <c r="SG24" i="27"/>
  <c r="SG23" i="27"/>
  <c r="SG22" i="27"/>
  <c r="SG21" i="27"/>
  <c r="SG20" i="27"/>
  <c r="SG19" i="27"/>
  <c r="SG18" i="27"/>
  <c r="SG17" i="27"/>
  <c r="SG16" i="27"/>
  <c r="SH15" i="27"/>
  <c r="SH16" i="27" s="1"/>
  <c r="SG15" i="27"/>
  <c r="SG14" i="27"/>
  <c r="SG13" i="27"/>
  <c r="SG12" i="27"/>
  <c r="SG11" i="27"/>
  <c r="SG10" i="27"/>
  <c r="SG9" i="27"/>
  <c r="SG8" i="27"/>
  <c r="SG7" i="27"/>
  <c r="SG6" i="27"/>
  <c r="SG5" i="27"/>
  <c r="SG4" i="27"/>
  <c r="QK231" i="27"/>
  <c r="QK230" i="27"/>
  <c r="QK229" i="27"/>
  <c r="QK228" i="27"/>
  <c r="QK227" i="27"/>
  <c r="QK226" i="27"/>
  <c r="QK225" i="27"/>
  <c r="QK224" i="27"/>
  <c r="QK223" i="27"/>
  <c r="QK222" i="27"/>
  <c r="QK221" i="27"/>
  <c r="QK220" i="27"/>
  <c r="QL219" i="27"/>
  <c r="QL220" i="27" s="1"/>
  <c r="QK219" i="27"/>
  <c r="QK218" i="27"/>
  <c r="QK217" i="27"/>
  <c r="QK216" i="27"/>
  <c r="QK215" i="27"/>
  <c r="QK214" i="27"/>
  <c r="QK213" i="27"/>
  <c r="QK212" i="27"/>
  <c r="QK211" i="27"/>
  <c r="QK210" i="27"/>
  <c r="QK209" i="27"/>
  <c r="QK208" i="27"/>
  <c r="QL207" i="27"/>
  <c r="QL208" i="27" s="1"/>
  <c r="QK207" i="27"/>
  <c r="QK206" i="27"/>
  <c r="QK205" i="27"/>
  <c r="QK204" i="27"/>
  <c r="QK203" i="27"/>
  <c r="QK202" i="27"/>
  <c r="QK201" i="27"/>
  <c r="QK200" i="27"/>
  <c r="QK199" i="27"/>
  <c r="QK198" i="27"/>
  <c r="QK197" i="27"/>
  <c r="QK196" i="27"/>
  <c r="QL195" i="27"/>
  <c r="QL196" i="27" s="1"/>
  <c r="QK195" i="27"/>
  <c r="QK193" i="27"/>
  <c r="QK192" i="27"/>
  <c r="QK191" i="27"/>
  <c r="QK190" i="27"/>
  <c r="QK189" i="27"/>
  <c r="QK188" i="27"/>
  <c r="QK187" i="27"/>
  <c r="QK186" i="27"/>
  <c r="QK184" i="27"/>
  <c r="QL183" i="27"/>
  <c r="QL184" i="27" s="1"/>
  <c r="QK183" i="27"/>
  <c r="QK182" i="27"/>
  <c r="QK181" i="27"/>
  <c r="QK180" i="27"/>
  <c r="QK179" i="27"/>
  <c r="QK178" i="27"/>
  <c r="QK177" i="27"/>
  <c r="QK176" i="27"/>
  <c r="QK175" i="27"/>
  <c r="QK174" i="27"/>
  <c r="QK173" i="27"/>
  <c r="QK172" i="27"/>
  <c r="QL171" i="27"/>
  <c r="QL172" i="27" s="1"/>
  <c r="QK171" i="27"/>
  <c r="QK170" i="27"/>
  <c r="QK169" i="27"/>
  <c r="QK168" i="27"/>
  <c r="QK167" i="27"/>
  <c r="QK166" i="27"/>
  <c r="QK165" i="27"/>
  <c r="QK164" i="27"/>
  <c r="QK163" i="27"/>
  <c r="QK162" i="27"/>
  <c r="QK161" i="27"/>
  <c r="QK160" i="27"/>
  <c r="QL159" i="27"/>
  <c r="QL160" i="27" s="1"/>
  <c r="QK159" i="27"/>
  <c r="QK158" i="27"/>
  <c r="QK157" i="27"/>
  <c r="QK156" i="27"/>
  <c r="QK155" i="27"/>
  <c r="QK154" i="27"/>
  <c r="QK153" i="27"/>
  <c r="QK152" i="27"/>
  <c r="QK151" i="27"/>
  <c r="QK150" i="27"/>
  <c r="QK149" i="27"/>
  <c r="QK148" i="27"/>
  <c r="QL147" i="27"/>
  <c r="QL148" i="27" s="1"/>
  <c r="QK147" i="27"/>
  <c r="QK146" i="27"/>
  <c r="QK145" i="27"/>
  <c r="QK144" i="27"/>
  <c r="QK143" i="27"/>
  <c r="QK142" i="27"/>
  <c r="QK141" i="27"/>
  <c r="QK140" i="27"/>
  <c r="QK139" i="27"/>
  <c r="QK138" i="27"/>
  <c r="QK137" i="27"/>
  <c r="QK136" i="27"/>
  <c r="QL135" i="27"/>
  <c r="QL136" i="27" s="1"/>
  <c r="QK135" i="27"/>
  <c r="QK134" i="27"/>
  <c r="QK133" i="27"/>
  <c r="QK132" i="27"/>
  <c r="QK131" i="27"/>
  <c r="QL123" i="27"/>
  <c r="QK119" i="27"/>
  <c r="QK118" i="27"/>
  <c r="QK117" i="27"/>
  <c r="QK116" i="27"/>
  <c r="QK115" i="27"/>
  <c r="QK114" i="27"/>
  <c r="QK113" i="27"/>
  <c r="QK112" i="27"/>
  <c r="QL111" i="27"/>
  <c r="QL112" i="27" s="1"/>
  <c r="QK111" i="27"/>
  <c r="QK110" i="27"/>
  <c r="QK109" i="27"/>
  <c r="QK108" i="27"/>
  <c r="QK107" i="27"/>
  <c r="QK106" i="27"/>
  <c r="QK105" i="27"/>
  <c r="QK104" i="27"/>
  <c r="QK103" i="27"/>
  <c r="QK102" i="27"/>
  <c r="QK101" i="27"/>
  <c r="QK100" i="27"/>
  <c r="QL99" i="27"/>
  <c r="QL100" i="27" s="1"/>
  <c r="QK99" i="27"/>
  <c r="QK98" i="27"/>
  <c r="QK97" i="27"/>
  <c r="QK96" i="27"/>
  <c r="QK95" i="27"/>
  <c r="QK94" i="27"/>
  <c r="QK93" i="27"/>
  <c r="QK92" i="27"/>
  <c r="QK91" i="27"/>
  <c r="QK90" i="27"/>
  <c r="QK89" i="27"/>
  <c r="QK88" i="27"/>
  <c r="QL87" i="27"/>
  <c r="QL88" i="27" s="1"/>
  <c r="QK87" i="27"/>
  <c r="QK86" i="27"/>
  <c r="QK85" i="27"/>
  <c r="QK84" i="27"/>
  <c r="QK83" i="27"/>
  <c r="QK82" i="27"/>
  <c r="QK81" i="27"/>
  <c r="QK80" i="27"/>
  <c r="QK79" i="27"/>
  <c r="QK78" i="27"/>
  <c r="QK77" i="27"/>
  <c r="QK76" i="27"/>
  <c r="QL75" i="27"/>
  <c r="QL76" i="27" s="1"/>
  <c r="QK75" i="27"/>
  <c r="QK74" i="27"/>
  <c r="QK73" i="27"/>
  <c r="QK72" i="27"/>
  <c r="QK71" i="27"/>
  <c r="QK70" i="27"/>
  <c r="QK69" i="27"/>
  <c r="QK68" i="27"/>
  <c r="QK67" i="27"/>
  <c r="QK66" i="27"/>
  <c r="QK65" i="27"/>
  <c r="QK64" i="27"/>
  <c r="QL63" i="27"/>
  <c r="QL64" i="27" s="1"/>
  <c r="QK63" i="27"/>
  <c r="QK62" i="27"/>
  <c r="QK61" i="27"/>
  <c r="QK60" i="27"/>
  <c r="QK59" i="27"/>
  <c r="QK58" i="27"/>
  <c r="QK57" i="27"/>
  <c r="QK56" i="27"/>
  <c r="QK55" i="27"/>
  <c r="QK54" i="27"/>
  <c r="QK53" i="27"/>
  <c r="QK52" i="27"/>
  <c r="QL51" i="27"/>
  <c r="QL52" i="27" s="1"/>
  <c r="QK51" i="27"/>
  <c r="QK50" i="27"/>
  <c r="QK49" i="27"/>
  <c r="QK48" i="27"/>
  <c r="QK47" i="27"/>
  <c r="QK46" i="27"/>
  <c r="QK45" i="27"/>
  <c r="QK44" i="27"/>
  <c r="QK43" i="27"/>
  <c r="QK42" i="27"/>
  <c r="QK41" i="27"/>
  <c r="QK40" i="27"/>
  <c r="QL39" i="27"/>
  <c r="QL40" i="27" s="1"/>
  <c r="QK39" i="27"/>
  <c r="QK38" i="27"/>
  <c r="QK37" i="27"/>
  <c r="QK36" i="27"/>
  <c r="QK35" i="27"/>
  <c r="QK34" i="27"/>
  <c r="QK33" i="27"/>
  <c r="QK32" i="27"/>
  <c r="QK31" i="27"/>
  <c r="QK30" i="27"/>
  <c r="QK29" i="27"/>
  <c r="QK28" i="27"/>
  <c r="QL27" i="27"/>
  <c r="QL28" i="27" s="1"/>
  <c r="QK27" i="27"/>
  <c r="QK26" i="27"/>
  <c r="QK25" i="27"/>
  <c r="QK24" i="27"/>
  <c r="QK23" i="27"/>
  <c r="QK22" i="27"/>
  <c r="QK21" i="27"/>
  <c r="QK20" i="27"/>
  <c r="QK19" i="27"/>
  <c r="QK18" i="27"/>
  <c r="QK17" i="27"/>
  <c r="QK16" i="27"/>
  <c r="QL15" i="27"/>
  <c r="QL16" i="27" s="1"/>
  <c r="QK15" i="27"/>
  <c r="QK14" i="27"/>
  <c r="QK13" i="27"/>
  <c r="QK12" i="27"/>
  <c r="QK11" i="27"/>
  <c r="QK10" i="27"/>
  <c r="QK9" i="27"/>
  <c r="QK8" i="27"/>
  <c r="QK7" i="27"/>
  <c r="QK6" i="27"/>
  <c r="QK5" i="27"/>
  <c r="QK4" i="27"/>
  <c r="QE243" i="27"/>
  <c r="QE242" i="27"/>
  <c r="QE241" i="27"/>
  <c r="QE240" i="27"/>
  <c r="QE239" i="27"/>
  <c r="QE238" i="27"/>
  <c r="QE237" i="27"/>
  <c r="QE236" i="27"/>
  <c r="QE235" i="27"/>
  <c r="QE234" i="27"/>
  <c r="QE233" i="27"/>
  <c r="QE232" i="27"/>
  <c r="QF231" i="27"/>
  <c r="QF232" i="27" s="1"/>
  <c r="QE231" i="27"/>
  <c r="QE230" i="27"/>
  <c r="QE229" i="27"/>
  <c r="QE228" i="27"/>
  <c r="QE227" i="27"/>
  <c r="QE226" i="27"/>
  <c r="QE225" i="27"/>
  <c r="QE224" i="27"/>
  <c r="QE223" i="27"/>
  <c r="QE222" i="27"/>
  <c r="QE221" i="27"/>
  <c r="QE220" i="27"/>
  <c r="QF219" i="27"/>
  <c r="QF220" i="27" s="1"/>
  <c r="QE219" i="27"/>
  <c r="QE218" i="27"/>
  <c r="QE217" i="27"/>
  <c r="QE216" i="27"/>
  <c r="QE215" i="27"/>
  <c r="QE214" i="27"/>
  <c r="QE213" i="27"/>
  <c r="QE212" i="27"/>
  <c r="QE211" i="27"/>
  <c r="QE210" i="27"/>
  <c r="QE209" i="27"/>
  <c r="QE208" i="27"/>
  <c r="QF207" i="27"/>
  <c r="QF208" i="27" s="1"/>
  <c r="QE207" i="27"/>
  <c r="QE206" i="27"/>
  <c r="QE205" i="27"/>
  <c r="QE204" i="27"/>
  <c r="QE203" i="27"/>
  <c r="QE202" i="27"/>
  <c r="QE201" i="27"/>
  <c r="QE200" i="27"/>
  <c r="QE199" i="27"/>
  <c r="QE198" i="27"/>
  <c r="QE197" i="27"/>
  <c r="QE196" i="27"/>
  <c r="QF195" i="27"/>
  <c r="QF196" i="27" s="1"/>
  <c r="QE195" i="27"/>
  <c r="QE194" i="27"/>
  <c r="QE193" i="27"/>
  <c r="QE192" i="27"/>
  <c r="QE191" i="27"/>
  <c r="QE190" i="27"/>
  <c r="QE189" i="27"/>
  <c r="QE188" i="27"/>
  <c r="QE187" i="27"/>
  <c r="QE186" i="27"/>
  <c r="QE185" i="27"/>
  <c r="QE184" i="27"/>
  <c r="QF183" i="27"/>
  <c r="QF184" i="27" s="1"/>
  <c r="QE183" i="27"/>
  <c r="QE182" i="27"/>
  <c r="QE181" i="27"/>
  <c r="QE180" i="27"/>
  <c r="QE179" i="27"/>
  <c r="QE178" i="27"/>
  <c r="QE177" i="27"/>
  <c r="QE176" i="27"/>
  <c r="QE175" i="27"/>
  <c r="QE174" i="27"/>
  <c r="QE173" i="27"/>
  <c r="QE172" i="27"/>
  <c r="QF171" i="27"/>
  <c r="QF172" i="27" s="1"/>
  <c r="QE171" i="27"/>
  <c r="QE170" i="27"/>
  <c r="QE169" i="27"/>
  <c r="QE168" i="27"/>
  <c r="QE167" i="27"/>
  <c r="QE166" i="27"/>
  <c r="QE165" i="27"/>
  <c r="QE164" i="27"/>
  <c r="QE163" i="27"/>
  <c r="QE162" i="27"/>
  <c r="QE161" i="27"/>
  <c r="QE160" i="27"/>
  <c r="QF159" i="27"/>
  <c r="QF160" i="27" s="1"/>
  <c r="QE159" i="27"/>
  <c r="QE158" i="27"/>
  <c r="QE157" i="27"/>
  <c r="QE156" i="27"/>
  <c r="QE155" i="27"/>
  <c r="QE154" i="27"/>
  <c r="QE153" i="27"/>
  <c r="QE152" i="27"/>
  <c r="QE151" i="27"/>
  <c r="QE150" i="27"/>
  <c r="QE149" i="27"/>
  <c r="QE148" i="27"/>
  <c r="QF147" i="27"/>
  <c r="QF148" i="27" s="1"/>
  <c r="QE147" i="27"/>
  <c r="QE146" i="27"/>
  <c r="QE145" i="27"/>
  <c r="QE144" i="27"/>
  <c r="QE143" i="27"/>
  <c r="QE142" i="27"/>
  <c r="QE141" i="27"/>
  <c r="QE140" i="27"/>
  <c r="QE139" i="27"/>
  <c r="QE138" i="27"/>
  <c r="QE137" i="27"/>
  <c r="QE136" i="27"/>
  <c r="QF135" i="27"/>
  <c r="QF136" i="27" s="1"/>
  <c r="QE135" i="27"/>
  <c r="QE134" i="27"/>
  <c r="QE133" i="27"/>
  <c r="QE132" i="27"/>
  <c r="QE131" i="27"/>
  <c r="QE130" i="27"/>
  <c r="QE129" i="27"/>
  <c r="QE128" i="27"/>
  <c r="QE127" i="27"/>
  <c r="QE126" i="27"/>
  <c r="QE125" i="27"/>
  <c r="QE124" i="27"/>
  <c r="QF123" i="27"/>
  <c r="QF124" i="27" s="1"/>
  <c r="QE123" i="27"/>
  <c r="QE122" i="27"/>
  <c r="QE121" i="27"/>
  <c r="QE120" i="27"/>
  <c r="QE119" i="27"/>
  <c r="QE118" i="27"/>
  <c r="QE117" i="27"/>
  <c r="QE116" i="27"/>
  <c r="QE115" i="27"/>
  <c r="QE114" i="27"/>
  <c r="QE113" i="27"/>
  <c r="QE112" i="27"/>
  <c r="QF111" i="27"/>
  <c r="QF112" i="27" s="1"/>
  <c r="QE111" i="27"/>
  <c r="QE110" i="27"/>
  <c r="QE109" i="27"/>
  <c r="QE108" i="27"/>
  <c r="QE107" i="27"/>
  <c r="QE106" i="27"/>
  <c r="QE105" i="27"/>
  <c r="QE104" i="27"/>
  <c r="QE103" i="27"/>
  <c r="QE102" i="27"/>
  <c r="QE101" i="27"/>
  <c r="QE100" i="27"/>
  <c r="QF99" i="27"/>
  <c r="QF100" i="27" s="1"/>
  <c r="QE99" i="27"/>
  <c r="QE98" i="27"/>
  <c r="QE97" i="27"/>
  <c r="QE96" i="27"/>
  <c r="QE95" i="27"/>
  <c r="QE94" i="27"/>
  <c r="QE93" i="27"/>
  <c r="QE92" i="27"/>
  <c r="QE91" i="27"/>
  <c r="QE90" i="27"/>
  <c r="QE89" i="27"/>
  <c r="QE88" i="27"/>
  <c r="QF87" i="27"/>
  <c r="QF88" i="27" s="1"/>
  <c r="QE87" i="27"/>
  <c r="QE86" i="27"/>
  <c r="QE85" i="27"/>
  <c r="QE84" i="27"/>
  <c r="QE83" i="27"/>
  <c r="QE82" i="27"/>
  <c r="QE81" i="27"/>
  <c r="QE80" i="27"/>
  <c r="QE79" i="27"/>
  <c r="QE78" i="27"/>
  <c r="QE77" i="27"/>
  <c r="QE76" i="27"/>
  <c r="QF75" i="27"/>
  <c r="QF76" i="27" s="1"/>
  <c r="QE75" i="27"/>
  <c r="QE74" i="27"/>
  <c r="QE73" i="27"/>
  <c r="QE72" i="27"/>
  <c r="QE71" i="27"/>
  <c r="QE70" i="27"/>
  <c r="QE69" i="27"/>
  <c r="QE68" i="27"/>
  <c r="QE67" i="27"/>
  <c r="QE66" i="27"/>
  <c r="QE65" i="27"/>
  <c r="QE64" i="27"/>
  <c r="QF63" i="27"/>
  <c r="QF64" i="27" s="1"/>
  <c r="QE63" i="27"/>
  <c r="QE62" i="27"/>
  <c r="QE61" i="27"/>
  <c r="QE60" i="27"/>
  <c r="QE59" i="27"/>
  <c r="QE58" i="27"/>
  <c r="QE57" i="27"/>
  <c r="QE56" i="27"/>
  <c r="QE55" i="27"/>
  <c r="QE54" i="27"/>
  <c r="QE53" i="27"/>
  <c r="QE52" i="27"/>
  <c r="QF51" i="27"/>
  <c r="QF52" i="27" s="1"/>
  <c r="QE51" i="27"/>
  <c r="QE50" i="27"/>
  <c r="QE49" i="27"/>
  <c r="QE48" i="27"/>
  <c r="QE47" i="27"/>
  <c r="QE46" i="27"/>
  <c r="QE45" i="27"/>
  <c r="QE44" i="27"/>
  <c r="QE43" i="27"/>
  <c r="QE42" i="27"/>
  <c r="QE41" i="27"/>
  <c r="QE40" i="27"/>
  <c r="QF39" i="27"/>
  <c r="QF40" i="27" s="1"/>
  <c r="QE39" i="27"/>
  <c r="QE38" i="27"/>
  <c r="QE37" i="27"/>
  <c r="QE36" i="27"/>
  <c r="QE35" i="27"/>
  <c r="QE34" i="27"/>
  <c r="QE33" i="27"/>
  <c r="QE32" i="27"/>
  <c r="QE31" i="27"/>
  <c r="QE30" i="27"/>
  <c r="QE29" i="27"/>
  <c r="QE28" i="27"/>
  <c r="MA52" i="27"/>
  <c r="MB51" i="27"/>
  <c r="MB52" i="27" s="1"/>
  <c r="MA51" i="27"/>
  <c r="MA50" i="27"/>
  <c r="MA49" i="27"/>
  <c r="MA48" i="27"/>
  <c r="MA47" i="27"/>
  <c r="MA46" i="27"/>
  <c r="MA45" i="27"/>
  <c r="MA44" i="27"/>
  <c r="MA43" i="27"/>
  <c r="MA42" i="27"/>
  <c r="MA41" i="27"/>
  <c r="MA40" i="27"/>
  <c r="LU52" i="27"/>
  <c r="LV51" i="27"/>
  <c r="LV52" i="27" s="1"/>
  <c r="LU51" i="27"/>
  <c r="LU50" i="27"/>
  <c r="LU49" i="27"/>
  <c r="LU48" i="27"/>
  <c r="LU47" i="27"/>
  <c r="LU46" i="27"/>
  <c r="LU45" i="27"/>
  <c r="LU44" i="27"/>
  <c r="LU43" i="27"/>
  <c r="LU42" i="27"/>
  <c r="LU41" i="27"/>
  <c r="LU40" i="27"/>
  <c r="LV39" i="27"/>
  <c r="LV40" i="27" s="1"/>
  <c r="LU39" i="27"/>
  <c r="LU38" i="27"/>
  <c r="LU37" i="27"/>
  <c r="LU36" i="27"/>
  <c r="LU35" i="27"/>
  <c r="LU34" i="27"/>
  <c r="LU33" i="27"/>
  <c r="LU32" i="27"/>
  <c r="LU31" i="27"/>
  <c r="LU30" i="27"/>
  <c r="LU29" i="27"/>
  <c r="LU28" i="27"/>
  <c r="LV27" i="27"/>
  <c r="LV28" i="27" s="1"/>
  <c r="LU27" i="27"/>
  <c r="LU26" i="27"/>
  <c r="LU25" i="27"/>
  <c r="LU24" i="27"/>
  <c r="LU23" i="27"/>
  <c r="LU22" i="27"/>
  <c r="LU21" i="27"/>
  <c r="LU20" i="27"/>
  <c r="LU19" i="27"/>
  <c r="LU18" i="27"/>
  <c r="LU17" i="27"/>
  <c r="LU16" i="27"/>
  <c r="LV15" i="27"/>
  <c r="LV16" i="27" s="1"/>
  <c r="LU15" i="27"/>
  <c r="LU14" i="27"/>
  <c r="LU13" i="27"/>
  <c r="LU12" i="27"/>
  <c r="LU11" i="27"/>
  <c r="LU10" i="27"/>
  <c r="LU9" i="27"/>
  <c r="LU8" i="27"/>
  <c r="LU7" i="27"/>
  <c r="LU6" i="27"/>
  <c r="LU5" i="27"/>
  <c r="LU4" i="27"/>
  <c r="KE52" i="27"/>
  <c r="KF51" i="27"/>
  <c r="KF52" i="27" s="1"/>
  <c r="KE51" i="27"/>
  <c r="KE50" i="27"/>
  <c r="KE49" i="27"/>
  <c r="KE48" i="27"/>
  <c r="KE47" i="27"/>
  <c r="KE46" i="27"/>
  <c r="KE45" i="27"/>
  <c r="KE44" i="27"/>
  <c r="KE43" i="27"/>
  <c r="KE42" i="27"/>
  <c r="KE41" i="27"/>
  <c r="KE40" i="27"/>
  <c r="KF39" i="27"/>
  <c r="KF40" i="27" s="1"/>
  <c r="KE39" i="27"/>
  <c r="KE38" i="27"/>
  <c r="KE37" i="27"/>
  <c r="KE36" i="27"/>
  <c r="KE35" i="27"/>
  <c r="KE34" i="27"/>
  <c r="KE33" i="27"/>
  <c r="KE32" i="27"/>
  <c r="KE31" i="27"/>
  <c r="KE30" i="27"/>
  <c r="KE29" i="27"/>
  <c r="KE28" i="27"/>
  <c r="JY52" i="27"/>
  <c r="JZ51" i="27"/>
  <c r="JZ52" i="27" s="1"/>
  <c r="JY51" i="27"/>
  <c r="JY50" i="27"/>
  <c r="JY49" i="27"/>
  <c r="JY48" i="27"/>
  <c r="JY47" i="27"/>
  <c r="JY46" i="27"/>
  <c r="JY45" i="27"/>
  <c r="JY44" i="27"/>
  <c r="JY43" i="27"/>
  <c r="JY42" i="27"/>
  <c r="JY41" i="27"/>
  <c r="JY40" i="27"/>
  <c r="JS52" i="27"/>
  <c r="JT51" i="27"/>
  <c r="JT52" i="27" s="1"/>
  <c r="JS51" i="27"/>
  <c r="JS50" i="27"/>
  <c r="JS49" i="27"/>
  <c r="JS48" i="27"/>
  <c r="JS47" i="27"/>
  <c r="JS46" i="27"/>
  <c r="JS45" i="27"/>
  <c r="JS44" i="27"/>
  <c r="JS43" i="27"/>
  <c r="JS42" i="27"/>
  <c r="JS41" i="27"/>
  <c r="JS40" i="27"/>
  <c r="JT39" i="27"/>
  <c r="JT40" i="27" s="1"/>
  <c r="JS39" i="27"/>
  <c r="JS38" i="27"/>
  <c r="JS37" i="27"/>
  <c r="JS36" i="27"/>
  <c r="JS35" i="27"/>
  <c r="JS34" i="27"/>
  <c r="JS33" i="27"/>
  <c r="JS32" i="27"/>
  <c r="JS31" i="27"/>
  <c r="JS30" i="27"/>
  <c r="JS29" i="27"/>
  <c r="JS28" i="27"/>
  <c r="JT27" i="27"/>
  <c r="JT28" i="27" s="1"/>
  <c r="JS27" i="27"/>
  <c r="JS26" i="27"/>
  <c r="JS25" i="27"/>
  <c r="JS24" i="27"/>
  <c r="JS23" i="27"/>
  <c r="JS22" i="27"/>
  <c r="JS21" i="27"/>
  <c r="JS20" i="27"/>
  <c r="JS19" i="27"/>
  <c r="JS18" i="27"/>
  <c r="JS17" i="27"/>
  <c r="JS16" i="27"/>
  <c r="JM52" i="27"/>
  <c r="JN51" i="27"/>
  <c r="JN52" i="27" s="1"/>
  <c r="JM51" i="27"/>
  <c r="JM50" i="27"/>
  <c r="JM49" i="27"/>
  <c r="JM48" i="27"/>
  <c r="JM47" i="27"/>
  <c r="JM46" i="27"/>
  <c r="JM45" i="27"/>
  <c r="JM44" i="27"/>
  <c r="JM43" i="27"/>
  <c r="JM42" i="27"/>
  <c r="JM41" i="27"/>
  <c r="JM40" i="27"/>
  <c r="JN39" i="27"/>
  <c r="JN40" i="27" s="1"/>
  <c r="JM39" i="27"/>
  <c r="JM38" i="27"/>
  <c r="JM37" i="27"/>
  <c r="JM36" i="27"/>
  <c r="JM35" i="27"/>
  <c r="JM34" i="27"/>
  <c r="JM33" i="27"/>
  <c r="JM32" i="27"/>
  <c r="JM31" i="27"/>
  <c r="JM30" i="27"/>
  <c r="JM29" i="27"/>
  <c r="JM28" i="27"/>
  <c r="JN27" i="27"/>
  <c r="JN28" i="27" s="1"/>
  <c r="JM27" i="27"/>
  <c r="JM26" i="27"/>
  <c r="JM25" i="27"/>
  <c r="JM24" i="27"/>
  <c r="JM23" i="27"/>
  <c r="JM22" i="27"/>
  <c r="JM21" i="27"/>
  <c r="JM20" i="27"/>
  <c r="JM19" i="27"/>
  <c r="JM18" i="27"/>
  <c r="JM17" i="27"/>
  <c r="JM16" i="27"/>
  <c r="JN15" i="27"/>
  <c r="JN16" i="27" s="1"/>
  <c r="JM15" i="27"/>
  <c r="JM14" i="27"/>
  <c r="JM13" i="27"/>
  <c r="JM12" i="27"/>
  <c r="JM11" i="27"/>
  <c r="JM10" i="27"/>
  <c r="JM9" i="27"/>
  <c r="JM8" i="27"/>
  <c r="JM7" i="27"/>
  <c r="JM6" i="27"/>
  <c r="JM5" i="27"/>
  <c r="JM4" i="27"/>
  <c r="JG52" i="27"/>
  <c r="JH51" i="27"/>
  <c r="JH52" i="27" s="1"/>
  <c r="JG51" i="27"/>
  <c r="JG50" i="27"/>
  <c r="JG49" i="27"/>
  <c r="JG48" i="27"/>
  <c r="JG47" i="27"/>
  <c r="JG46" i="27"/>
  <c r="JG45" i="27"/>
  <c r="JG44" i="27"/>
  <c r="JG43" i="27"/>
  <c r="JG42" i="27"/>
  <c r="JG41" i="27"/>
  <c r="JG40" i="27"/>
  <c r="JH39" i="27"/>
  <c r="JH40" i="27" s="1"/>
  <c r="JG39" i="27"/>
  <c r="JG38" i="27"/>
  <c r="JG37" i="27"/>
  <c r="JG36" i="27"/>
  <c r="JG35" i="27"/>
  <c r="JG34" i="27"/>
  <c r="JG33" i="27"/>
  <c r="JG32" i="27"/>
  <c r="JG31" i="27"/>
  <c r="JG30" i="27"/>
  <c r="JG29" i="27"/>
  <c r="JG28" i="27"/>
  <c r="JH27" i="27"/>
  <c r="JH28" i="27" s="1"/>
  <c r="JG27" i="27"/>
  <c r="JG26" i="27"/>
  <c r="JG25" i="27"/>
  <c r="JG24" i="27"/>
  <c r="JG23" i="27"/>
  <c r="JG22" i="27"/>
  <c r="JG21" i="27"/>
  <c r="JG20" i="27"/>
  <c r="JG19" i="27"/>
  <c r="JG18" i="27"/>
  <c r="JG17" i="27"/>
  <c r="JG16" i="27"/>
  <c r="JH15" i="27"/>
  <c r="JH16" i="27" s="1"/>
  <c r="JG15" i="27"/>
  <c r="JG14" i="27"/>
  <c r="JG13" i="27"/>
  <c r="JG12" i="27"/>
  <c r="JG11" i="27"/>
  <c r="JG10" i="27"/>
  <c r="JG9" i="27"/>
  <c r="JG8" i="27"/>
  <c r="JG7" i="27"/>
  <c r="JG6" i="27"/>
  <c r="JG5" i="27"/>
  <c r="JG4" i="27"/>
  <c r="EW52" i="27"/>
  <c r="EX51" i="27"/>
  <c r="EX52" i="27" s="1"/>
  <c r="EW51" i="27"/>
  <c r="EW50" i="27"/>
  <c r="EW49" i="27"/>
  <c r="EW48" i="27"/>
  <c r="EW47" i="27"/>
  <c r="EW46" i="27"/>
  <c r="EW45" i="27"/>
  <c r="EW43" i="27"/>
  <c r="EX39" i="27"/>
  <c r="EW39" i="27"/>
  <c r="EW37" i="27"/>
  <c r="EW36" i="27"/>
  <c r="EW35" i="27"/>
  <c r="EW34" i="27"/>
  <c r="EW33" i="27"/>
  <c r="EW32" i="27"/>
  <c r="EW31" i="27"/>
  <c r="EW30" i="27"/>
  <c r="EW29" i="27"/>
  <c r="EW28" i="27"/>
  <c r="DM52" i="27"/>
  <c r="DN51" i="27"/>
  <c r="DN52" i="27" s="1"/>
  <c r="DM51" i="27"/>
  <c r="DM50" i="27"/>
  <c r="DM49" i="27"/>
  <c r="DM48" i="27"/>
  <c r="DM47" i="27"/>
  <c r="DM46" i="27"/>
  <c r="DM45" i="27"/>
  <c r="DM44" i="27"/>
  <c r="DM43" i="27"/>
  <c r="DM42" i="27"/>
  <c r="DM41" i="27"/>
  <c r="DM40" i="27"/>
  <c r="DN39" i="27"/>
  <c r="DN40" i="27" s="1"/>
  <c r="DM39" i="27"/>
  <c r="DM38" i="27"/>
  <c r="DM37" i="27"/>
  <c r="DM36" i="27"/>
  <c r="DM35" i="27"/>
  <c r="DM34" i="27"/>
  <c r="DM33" i="27"/>
  <c r="DM32" i="27"/>
  <c r="DM31" i="27"/>
  <c r="DM30" i="27"/>
  <c r="DM29" i="27"/>
  <c r="DM28" i="27"/>
  <c r="DN27" i="27"/>
  <c r="DN28" i="27" s="1"/>
  <c r="DM27" i="27"/>
  <c r="DM26" i="27"/>
  <c r="DM25" i="27"/>
  <c r="DM24" i="27"/>
  <c r="DM23" i="27"/>
  <c r="DM22" i="27"/>
  <c r="DM21" i="27"/>
  <c r="DM20" i="27"/>
  <c r="DM19" i="27"/>
  <c r="DM18" i="27"/>
  <c r="DM17" i="27"/>
  <c r="DM16" i="27"/>
  <c r="AA52" i="27"/>
  <c r="AB51" i="27"/>
  <c r="AB52" i="27" s="1"/>
  <c r="AA51" i="27"/>
  <c r="AA50" i="27"/>
  <c r="AA49" i="27"/>
  <c r="AA48" i="27"/>
  <c r="AA47" i="27"/>
  <c r="AA46" i="27"/>
  <c r="AA45" i="27"/>
  <c r="AA44" i="27"/>
  <c r="AA43" i="27"/>
  <c r="AA42" i="27"/>
  <c r="AA41" i="27"/>
  <c r="AA40" i="27"/>
  <c r="AB39" i="27"/>
  <c r="AB40" i="27" s="1"/>
  <c r="AA39" i="27"/>
  <c r="AA38" i="27"/>
  <c r="AA37" i="27"/>
  <c r="AA36" i="27"/>
  <c r="AA35" i="27"/>
  <c r="AA34" i="27"/>
  <c r="AA33" i="27"/>
  <c r="AA32" i="27"/>
  <c r="AA31" i="27"/>
  <c r="AA30" i="27"/>
  <c r="AA29" i="27"/>
  <c r="AA28" i="27"/>
  <c r="AB27" i="27"/>
  <c r="AB28" i="27" s="1"/>
  <c r="AA27" i="27"/>
  <c r="AA26" i="27"/>
  <c r="AA25" i="27"/>
  <c r="AA24" i="27"/>
  <c r="AA23" i="27"/>
  <c r="AA22" i="27"/>
  <c r="AA21" i="27"/>
  <c r="AA20" i="27"/>
  <c r="AA19" i="27"/>
  <c r="AA18" i="27"/>
  <c r="AA17" i="27"/>
  <c r="AA16" i="27"/>
  <c r="AB15" i="27"/>
  <c r="AB16" i="27" s="1"/>
  <c r="AA15" i="27"/>
  <c r="AA14" i="27"/>
  <c r="AA13" i="27"/>
  <c r="AA12" i="27"/>
  <c r="AA11" i="27"/>
  <c r="AA10" i="27"/>
  <c r="AA9" i="27"/>
  <c r="AA8" i="27"/>
  <c r="AA7" i="27"/>
  <c r="AA6" i="27"/>
  <c r="AA5" i="27"/>
  <c r="AA4" i="27"/>
  <c r="P15" i="27"/>
  <c r="P51" i="27"/>
  <c r="P39" i="27"/>
  <c r="P27" i="27"/>
  <c r="O41" i="27"/>
  <c r="O42" i="27"/>
  <c r="O43" i="27"/>
  <c r="O44" i="27"/>
  <c r="O45" i="27"/>
  <c r="O46" i="27"/>
  <c r="O47" i="27"/>
  <c r="O48" i="27"/>
  <c r="O49" i="27"/>
  <c r="O50" i="27"/>
  <c r="O51" i="27"/>
  <c r="O40" i="27"/>
  <c r="O29" i="27"/>
  <c r="O30" i="27"/>
  <c r="O31" i="27"/>
  <c r="O32" i="27"/>
  <c r="O33" i="27"/>
  <c r="O34" i="27"/>
  <c r="O35" i="27"/>
  <c r="O36" i="27"/>
  <c r="O37" i="27"/>
  <c r="O38" i="27"/>
  <c r="O39" i="27"/>
  <c r="O28" i="27"/>
  <c r="O17" i="27"/>
  <c r="O18" i="27"/>
  <c r="O19" i="27"/>
  <c r="O20" i="27"/>
  <c r="O21" i="27"/>
  <c r="O22" i="27"/>
  <c r="O23" i="27"/>
  <c r="O24" i="27"/>
  <c r="O25" i="27"/>
  <c r="O26" i="27"/>
  <c r="O27" i="27"/>
  <c r="O16" i="27"/>
  <c r="O5" i="27"/>
  <c r="O6" i="27"/>
  <c r="O7" i="27"/>
  <c r="O8" i="27"/>
  <c r="O9" i="27"/>
  <c r="O10" i="27"/>
  <c r="O11" i="27"/>
  <c r="O12" i="27"/>
  <c r="O13" i="27"/>
  <c r="O14" i="27"/>
  <c r="O15" i="27"/>
  <c r="O4" i="27"/>
  <c r="RN469" i="27"/>
  <c r="RO469" i="27" s="1"/>
  <c r="RZ467" i="27"/>
  <c r="SA467" i="27" s="1"/>
  <c r="RT467" i="27"/>
  <c r="RU467" i="27" s="1"/>
  <c r="RN467" i="27"/>
  <c r="RO467" i="27" s="1"/>
  <c r="RZ458" i="27"/>
  <c r="SA458" i="27" s="1"/>
  <c r="RT458" i="27"/>
  <c r="RU458" i="27" s="1"/>
  <c r="RN455" i="27"/>
  <c r="RO455" i="27" s="1"/>
  <c r="RT450" i="27"/>
  <c r="RU450" i="27" s="1"/>
  <c r="RZ447" i="27"/>
  <c r="RN446" i="27"/>
  <c r="RO446" i="27" s="1"/>
  <c r="RT445" i="27"/>
  <c r="RT446" i="27" s="1"/>
  <c r="RU446" i="27" s="1"/>
  <c r="RT443" i="27"/>
  <c r="RU443" i="27" s="1"/>
  <c r="RZ441" i="27"/>
  <c r="SA441" i="27" s="1"/>
  <c r="RT436" i="27"/>
  <c r="RU436" i="27" s="1"/>
  <c r="RN434" i="27"/>
  <c r="RO434" i="27" s="1"/>
  <c r="RN388" i="27"/>
  <c r="RO388" i="27" s="1"/>
  <c r="RN377" i="27"/>
  <c r="RO377" i="27" s="1"/>
  <c r="RN345" i="27"/>
  <c r="RO345" i="27" s="1"/>
  <c r="RN342" i="27"/>
  <c r="RO342" i="27" s="1"/>
  <c r="RN313" i="27"/>
  <c r="RO313" i="27" s="1"/>
  <c r="RB249" i="27"/>
  <c r="RC249" i="27" s="1"/>
  <c r="RH248" i="27"/>
  <c r="RI248" i="27" s="1"/>
  <c r="RB232" i="27"/>
  <c r="RC232" i="27" s="1"/>
  <c r="SL73" i="27"/>
  <c r="SL74" i="27" s="1"/>
  <c r="SM74" i="27" s="1"/>
  <c r="SL69" i="27"/>
  <c r="SL68" i="27"/>
  <c r="SM68" i="27" s="1"/>
  <c r="SL66" i="27"/>
  <c r="SM66" i="27" s="1"/>
  <c r="SL63" i="27"/>
  <c r="LT254" i="27"/>
  <c r="LT255" i="27" s="1"/>
  <c r="E10" i="27" l="1"/>
  <c r="E9" i="34" s="1"/>
  <c r="E6" i="27"/>
  <c r="E5" i="34" s="1"/>
  <c r="E22" i="27"/>
  <c r="E21" i="34" s="1"/>
  <c r="E18" i="27"/>
  <c r="E17" i="34" s="1"/>
  <c r="E34" i="27"/>
  <c r="E33" i="34" s="1"/>
  <c r="E30" i="27"/>
  <c r="E29" i="34" s="1"/>
  <c r="E46" i="27"/>
  <c r="E45" i="34" s="1"/>
  <c r="RU445" i="27"/>
  <c r="J39" i="27"/>
  <c r="SM63" i="27"/>
  <c r="SK62" i="34"/>
  <c r="RZ448" i="27"/>
  <c r="RY446" i="34"/>
  <c r="E14" i="27"/>
  <c r="C14" i="27"/>
  <c r="E50" i="27"/>
  <c r="C50" i="27"/>
  <c r="E13" i="27"/>
  <c r="E12" i="34" s="1"/>
  <c r="E5" i="27"/>
  <c r="E4" i="34" s="1"/>
  <c r="E21" i="27"/>
  <c r="E20" i="34" s="1"/>
  <c r="E37" i="27"/>
  <c r="E36" i="34" s="1"/>
  <c r="E33" i="27"/>
  <c r="E32" i="34" s="1"/>
  <c r="E29" i="27"/>
  <c r="E28" i="34" s="1"/>
  <c r="E49" i="27"/>
  <c r="E48" i="34" s="1"/>
  <c r="E45" i="27"/>
  <c r="E44" i="34" s="1"/>
  <c r="J51" i="27"/>
  <c r="RN314" i="27"/>
  <c r="RO314" i="27" s="1"/>
  <c r="E25" i="27"/>
  <c r="E24" i="34" s="1"/>
  <c r="E16" i="27"/>
  <c r="E15" i="34" s="1"/>
  <c r="E28" i="27"/>
  <c r="E27" i="34" s="1"/>
  <c r="E32" i="27"/>
  <c r="E31" i="34" s="1"/>
  <c r="E48" i="27"/>
  <c r="E47" i="34" s="1"/>
  <c r="J27" i="27"/>
  <c r="J15" i="27"/>
  <c r="E26" i="27"/>
  <c r="C26" i="27"/>
  <c r="E9" i="27"/>
  <c r="E8" i="34" s="1"/>
  <c r="E17" i="27"/>
  <c r="E16" i="34" s="1"/>
  <c r="E4" i="27"/>
  <c r="E3" i="34" s="1"/>
  <c r="E12" i="27"/>
  <c r="E11" i="34" s="1"/>
  <c r="E8" i="27"/>
  <c r="E7" i="34" s="1"/>
  <c r="E24" i="27"/>
  <c r="E23" i="34" s="1"/>
  <c r="E20" i="27"/>
  <c r="E19" i="34" s="1"/>
  <c r="E36" i="27"/>
  <c r="E35" i="34" s="1"/>
  <c r="LU255" i="27"/>
  <c r="LS254" i="34"/>
  <c r="K254" i="34" s="1"/>
  <c r="SL70" i="27"/>
  <c r="SM70" i="27" s="1"/>
  <c r="RN456" i="27"/>
  <c r="RN457" i="27" s="1"/>
  <c r="RN458" i="27" s="1"/>
  <c r="RN459" i="27" s="1"/>
  <c r="E15" i="27"/>
  <c r="E14" i="34" s="1"/>
  <c r="E11" i="27"/>
  <c r="E10" i="34" s="1"/>
  <c r="E7" i="27"/>
  <c r="E6" i="34" s="1"/>
  <c r="E27" i="27"/>
  <c r="E26" i="34" s="1"/>
  <c r="E23" i="27"/>
  <c r="E22" i="34" s="1"/>
  <c r="E19" i="27"/>
  <c r="E18" i="34" s="1"/>
  <c r="E39" i="27"/>
  <c r="E38" i="34" s="1"/>
  <c r="E35" i="27"/>
  <c r="E34" i="34" s="1"/>
  <c r="E31" i="27"/>
  <c r="E30" i="34" s="1"/>
  <c r="E51" i="27"/>
  <c r="E50" i="34" s="1"/>
  <c r="E47" i="27"/>
  <c r="E46" i="34" s="1"/>
  <c r="E43" i="27"/>
  <c r="E42" i="34" s="1"/>
  <c r="P28" i="27"/>
  <c r="SN64" i="27"/>
  <c r="LU254" i="27"/>
  <c r="G14" i="27"/>
  <c r="F14" i="27" s="1"/>
  <c r="F13" i="34" s="1"/>
  <c r="G10" i="27"/>
  <c r="F10" i="27" s="1"/>
  <c r="F9" i="34" s="1"/>
  <c r="G6" i="27"/>
  <c r="F6" i="27" s="1"/>
  <c r="F5" i="34" s="1"/>
  <c r="G26" i="27"/>
  <c r="G22" i="27"/>
  <c r="G34" i="27"/>
  <c r="G30" i="27"/>
  <c r="P40" i="27"/>
  <c r="P16" i="27"/>
  <c r="SM69" i="27"/>
  <c r="SM73" i="27"/>
  <c r="SA447" i="27"/>
  <c r="RP388" i="27"/>
  <c r="LV256" i="27"/>
  <c r="P52" i="27"/>
  <c r="SH112" i="27"/>
  <c r="SH100" i="27"/>
  <c r="SH88" i="27"/>
  <c r="QK121" i="27"/>
  <c r="G25" i="27" l="1"/>
  <c r="G32" i="27"/>
  <c r="G29" i="27"/>
  <c r="G16" i="27"/>
  <c r="G46" i="27"/>
  <c r="G45" i="27"/>
  <c r="G37" i="27"/>
  <c r="G9" i="27"/>
  <c r="F9" i="27" s="1"/>
  <c r="F8" i="34" s="1"/>
  <c r="G24" i="27"/>
  <c r="G17" i="27"/>
  <c r="G28" i="27"/>
  <c r="G20" i="27"/>
  <c r="G33" i="27"/>
  <c r="G36" i="27"/>
  <c r="G13" i="27"/>
  <c r="F13" i="27" s="1"/>
  <c r="F12" i="34" s="1"/>
  <c r="RO456" i="27"/>
  <c r="G18" i="27"/>
  <c r="G12" i="27"/>
  <c r="F12" i="27" s="1"/>
  <c r="F11" i="34" s="1"/>
  <c r="E49" i="34"/>
  <c r="RY485" i="34"/>
  <c r="RY486" i="34"/>
  <c r="G21" i="27"/>
  <c r="RO458" i="27"/>
  <c r="RO457" i="27"/>
  <c r="G43" i="27"/>
  <c r="G51" i="27"/>
  <c r="G35" i="27"/>
  <c r="G19" i="27"/>
  <c r="G27" i="27"/>
  <c r="G11" i="27"/>
  <c r="F11" i="27" s="1"/>
  <c r="F10" i="34" s="1"/>
  <c r="G8" i="27"/>
  <c r="F8" i="27" s="1"/>
  <c r="F7" i="34" s="1"/>
  <c r="G4" i="27"/>
  <c r="F4" i="27" s="1"/>
  <c r="F3" i="34" s="1"/>
  <c r="F2" i="34" s="1"/>
  <c r="J16" i="27"/>
  <c r="J52" i="27"/>
  <c r="SB448" i="27"/>
  <c r="SA448" i="27"/>
  <c r="RN460" i="27"/>
  <c r="RM458" i="34"/>
  <c r="E25" i="34"/>
  <c r="I26" i="34" s="1"/>
  <c r="J28" i="27"/>
  <c r="G5" i="27"/>
  <c r="F5" i="27" s="1"/>
  <c r="F4" i="34" s="1"/>
  <c r="SK485" i="34"/>
  <c r="SK486" i="34"/>
  <c r="K62" i="34"/>
  <c r="G48" i="27"/>
  <c r="RO459" i="27"/>
  <c r="G49" i="27"/>
  <c r="G50" i="27"/>
  <c r="G47" i="27"/>
  <c r="G31" i="27"/>
  <c r="G39" i="27"/>
  <c r="G23" i="27"/>
  <c r="G7" i="27"/>
  <c r="F7" i="27" s="1"/>
  <c r="F6" i="34" s="1"/>
  <c r="G15" i="27"/>
  <c r="F15" i="27" s="1"/>
  <c r="F14" i="34" s="1"/>
  <c r="E13" i="34"/>
  <c r="I14" i="34" s="1"/>
  <c r="QK122" i="27"/>
  <c r="H26" i="34" l="1"/>
  <c r="G14" i="34"/>
  <c r="RM485" i="34"/>
  <c r="RM486" i="34"/>
  <c r="H14" i="34"/>
  <c r="RO460" i="27"/>
  <c r="RP460" i="27"/>
  <c r="I16" i="27"/>
  <c r="F16" i="27" s="1"/>
  <c r="QK123" i="27"/>
  <c r="LT248" i="27"/>
  <c r="LT246" i="27"/>
  <c r="LU246" i="27" s="1"/>
  <c r="LT238" i="27"/>
  <c r="LT237" i="27"/>
  <c r="LU237" i="27" s="1"/>
  <c r="LT235" i="27"/>
  <c r="LU235" i="27" s="1"/>
  <c r="LT228" i="27"/>
  <c r="LU228" i="27" s="1"/>
  <c r="LT222" i="27"/>
  <c r="LU222" i="27" s="1"/>
  <c r="LT220" i="27"/>
  <c r="LT217" i="27"/>
  <c r="LU217" i="27" s="1"/>
  <c r="LT192" i="27"/>
  <c r="LU192" i="27" s="1"/>
  <c r="LT190" i="27"/>
  <c r="LU190" i="27" s="1"/>
  <c r="KF63" i="27"/>
  <c r="KF64" i="27" s="1"/>
  <c r="KF111" i="27"/>
  <c r="KF112" i="27" s="1"/>
  <c r="KF99" i="27"/>
  <c r="KF100" i="27" s="1"/>
  <c r="KF87" i="27"/>
  <c r="KF88" i="27" s="1"/>
  <c r="KF75" i="27"/>
  <c r="KF76" i="27" s="1"/>
  <c r="KF159" i="27"/>
  <c r="KF160" i="27" s="1"/>
  <c r="KF147" i="27"/>
  <c r="KF148" i="27" s="1"/>
  <c r="KF135" i="27"/>
  <c r="KF136" i="27" s="1"/>
  <c r="KF123" i="27"/>
  <c r="KF124" i="27" s="1"/>
  <c r="KE63" i="27"/>
  <c r="KE62" i="27"/>
  <c r="KE61" i="27"/>
  <c r="KE60" i="27"/>
  <c r="KE59" i="27"/>
  <c r="KE58" i="27"/>
  <c r="KE57" i="27"/>
  <c r="KE56" i="27"/>
  <c r="KE55" i="27"/>
  <c r="KE54" i="27"/>
  <c r="KE53" i="27"/>
  <c r="KE87" i="27"/>
  <c r="KE86" i="27"/>
  <c r="KE85" i="27"/>
  <c r="KE84" i="27"/>
  <c r="KE83" i="27"/>
  <c r="KE82" i="27"/>
  <c r="KE81" i="27"/>
  <c r="KE80" i="27"/>
  <c r="KE79" i="27"/>
  <c r="KE78" i="27"/>
  <c r="KE77" i="27"/>
  <c r="KE76" i="27"/>
  <c r="KE75" i="27"/>
  <c r="KE74" i="27"/>
  <c r="KE73" i="27"/>
  <c r="KE72" i="27"/>
  <c r="KE71" i="27"/>
  <c r="KE70" i="27"/>
  <c r="KE69" i="27"/>
  <c r="KE68" i="27"/>
  <c r="KE67" i="27"/>
  <c r="KE66" i="27"/>
  <c r="KE65" i="27"/>
  <c r="KE64" i="27"/>
  <c r="KE111" i="27"/>
  <c r="KE110" i="27"/>
  <c r="KE109" i="27"/>
  <c r="KE108" i="27"/>
  <c r="KE107" i="27"/>
  <c r="KE106" i="27"/>
  <c r="KE105" i="27"/>
  <c r="KE104" i="27"/>
  <c r="KE103" i="27"/>
  <c r="KE102" i="27"/>
  <c r="KE101" i="27"/>
  <c r="KE100" i="27"/>
  <c r="KE99" i="27"/>
  <c r="KE98" i="27"/>
  <c r="KE97" i="27"/>
  <c r="KE96" i="27"/>
  <c r="KE95" i="27"/>
  <c r="KE94" i="27"/>
  <c r="KE93" i="27"/>
  <c r="KE92" i="27"/>
  <c r="KE91" i="27"/>
  <c r="KE90" i="27"/>
  <c r="KE89" i="27"/>
  <c r="KE88" i="27"/>
  <c r="KE135" i="27"/>
  <c r="KE134" i="27"/>
  <c r="KE133" i="27"/>
  <c r="KE132" i="27"/>
  <c r="KE131" i="27"/>
  <c r="KE130" i="27"/>
  <c r="KE129" i="27"/>
  <c r="KE128" i="27"/>
  <c r="KE127" i="27"/>
  <c r="KE126" i="27"/>
  <c r="KE125" i="27"/>
  <c r="KE124" i="27"/>
  <c r="KE123" i="27"/>
  <c r="KE122" i="27"/>
  <c r="KE121" i="27"/>
  <c r="KE120" i="27"/>
  <c r="KE119" i="27"/>
  <c r="KE118" i="27"/>
  <c r="KE117" i="27"/>
  <c r="KE116" i="27"/>
  <c r="KE115" i="27"/>
  <c r="KE114" i="27"/>
  <c r="KE113" i="27"/>
  <c r="KE112" i="27"/>
  <c r="KE159" i="27"/>
  <c r="KE158" i="27"/>
  <c r="KE157" i="27"/>
  <c r="KE156" i="27"/>
  <c r="KE155" i="27"/>
  <c r="KE154" i="27"/>
  <c r="KE153" i="27"/>
  <c r="KE152" i="27"/>
  <c r="KE151" i="27"/>
  <c r="KE150" i="27"/>
  <c r="KE149" i="27"/>
  <c r="KE148" i="27"/>
  <c r="KE147" i="27"/>
  <c r="KE146" i="27"/>
  <c r="KE145" i="27"/>
  <c r="KE144" i="27"/>
  <c r="KE143" i="27"/>
  <c r="KE142" i="27"/>
  <c r="KE141" i="27"/>
  <c r="KE140" i="27"/>
  <c r="KE139" i="27"/>
  <c r="KE138" i="27"/>
  <c r="KE137" i="27"/>
  <c r="KE136" i="27"/>
  <c r="LT223" i="27" l="1"/>
  <c r="LT224" i="27" s="1"/>
  <c r="LT229" i="27"/>
  <c r="LU229" i="27" s="1"/>
  <c r="F15" i="34"/>
  <c r="F17" i="27"/>
  <c r="D14" i="34"/>
  <c r="LT239" i="27"/>
  <c r="LU239" i="27" s="1"/>
  <c r="LU238" i="27"/>
  <c r="LV220" i="27"/>
  <c r="LU220" i="27"/>
  <c r="LT230" i="27"/>
  <c r="LT249" i="27"/>
  <c r="LU248" i="27"/>
  <c r="QK124" i="27"/>
  <c r="QL124" i="27"/>
  <c r="LU223" i="27" l="1"/>
  <c r="F16" i="34"/>
  <c r="F18" i="27"/>
  <c r="LT225" i="27"/>
  <c r="LU225" i="27" s="1"/>
  <c r="LU224" i="27"/>
  <c r="LT250" i="27"/>
  <c r="LU249" i="27"/>
  <c r="LT231" i="27"/>
  <c r="LS230" i="34" s="1"/>
  <c r="LU230" i="27"/>
  <c r="QK125" i="27"/>
  <c r="F17" i="34" l="1"/>
  <c r="F19" i="27"/>
  <c r="K230" i="34"/>
  <c r="LS486" i="34"/>
  <c r="LS485" i="34"/>
  <c r="LU231" i="27"/>
  <c r="LV232" i="27"/>
  <c r="LT251" i="27"/>
  <c r="LU251" i="27" s="1"/>
  <c r="LU250" i="27"/>
  <c r="QK126" i="27"/>
  <c r="F18" i="34" l="1"/>
  <c r="F20" i="27"/>
  <c r="QK127" i="27"/>
  <c r="F19" i="34" l="1"/>
  <c r="F21" i="27"/>
  <c r="QK128" i="27"/>
  <c r="F20" i="34" l="1"/>
  <c r="F22" i="27"/>
  <c r="QK130" i="27"/>
  <c r="QK129" i="27"/>
  <c r="F21" i="34" l="1"/>
  <c r="F23" i="27"/>
  <c r="EV44" i="27"/>
  <c r="EW44" i="27" s="1"/>
  <c r="EV41" i="27"/>
  <c r="EV40" i="27"/>
  <c r="EV38" i="27"/>
  <c r="FC508" i="27"/>
  <c r="PY484" i="27"/>
  <c r="OU484" i="27"/>
  <c r="OC484" i="27"/>
  <c r="NQ484" i="27"/>
  <c r="NK484" i="27"/>
  <c r="NE484" i="27"/>
  <c r="MA484" i="27"/>
  <c r="LO484" i="27"/>
  <c r="LI484" i="27"/>
  <c r="KW484" i="27"/>
  <c r="KQ484" i="27"/>
  <c r="KK484" i="27"/>
  <c r="JS484" i="27"/>
  <c r="JM484" i="27"/>
  <c r="JA484" i="27"/>
  <c r="IU484" i="27"/>
  <c r="IO484" i="27"/>
  <c r="II484" i="27"/>
  <c r="IC484" i="27"/>
  <c r="HW484" i="27"/>
  <c r="HQ484" i="27"/>
  <c r="HK484" i="27"/>
  <c r="GS484" i="27"/>
  <c r="GM484" i="27"/>
  <c r="GG484" i="27"/>
  <c r="FU484" i="27"/>
  <c r="FO484" i="27"/>
  <c r="FI484" i="27"/>
  <c r="EQ484" i="27"/>
  <c r="DS484" i="27"/>
  <c r="DM484" i="27"/>
  <c r="DA484" i="27"/>
  <c r="CU484" i="27"/>
  <c r="CI484" i="27"/>
  <c r="CC484" i="27"/>
  <c r="BW484" i="27"/>
  <c r="BQ484" i="27"/>
  <c r="BK484" i="27"/>
  <c r="BE484" i="27"/>
  <c r="AY484" i="27"/>
  <c r="AS484" i="27"/>
  <c r="AM484" i="27"/>
  <c r="AG484" i="27"/>
  <c r="AA484" i="27"/>
  <c r="U484" i="27"/>
  <c r="O484" i="27"/>
  <c r="PZ483" i="27"/>
  <c r="PZ484" i="27" s="1"/>
  <c r="PY483" i="27"/>
  <c r="PS483" i="27"/>
  <c r="OV483" i="27"/>
  <c r="OV484" i="27" s="1"/>
  <c r="OU483" i="27"/>
  <c r="OD483" i="27"/>
  <c r="OD484" i="27" s="1"/>
  <c r="OC483" i="27"/>
  <c r="NR483" i="27"/>
  <c r="NR484" i="27" s="1"/>
  <c r="NQ483" i="27"/>
  <c r="NL483" i="27"/>
  <c r="NL484" i="27" s="1"/>
  <c r="NK483" i="27"/>
  <c r="NF483" i="27"/>
  <c r="NF484" i="27" s="1"/>
  <c r="NE483" i="27"/>
  <c r="MB483" i="27"/>
  <c r="MB484" i="27" s="1"/>
  <c r="MA483" i="27"/>
  <c r="LP483" i="27"/>
  <c r="LP484" i="27" s="1"/>
  <c r="LO483" i="27"/>
  <c r="LJ483" i="27"/>
  <c r="LJ484" i="27" s="1"/>
  <c r="LI483" i="27"/>
  <c r="KX483" i="27"/>
  <c r="KX484" i="27" s="1"/>
  <c r="KW483" i="27"/>
  <c r="KR483" i="27"/>
  <c r="KR484" i="27" s="1"/>
  <c r="KQ483" i="27"/>
  <c r="KL483" i="27"/>
  <c r="KL484" i="27" s="1"/>
  <c r="KK483" i="27"/>
  <c r="JT483" i="27"/>
  <c r="JT484" i="27" s="1"/>
  <c r="JS483" i="27"/>
  <c r="JN483" i="27"/>
  <c r="JN484" i="27" s="1"/>
  <c r="JM483" i="27"/>
  <c r="JB483" i="27"/>
  <c r="JB484" i="27" s="1"/>
  <c r="JA483" i="27"/>
  <c r="IV483" i="27"/>
  <c r="IV484" i="27" s="1"/>
  <c r="IU483" i="27"/>
  <c r="IP483" i="27"/>
  <c r="IP484" i="27" s="1"/>
  <c r="IO483" i="27"/>
  <c r="IJ483" i="27"/>
  <c r="IJ484" i="27" s="1"/>
  <c r="II483" i="27"/>
  <c r="ID483" i="27"/>
  <c r="ID484" i="27" s="1"/>
  <c r="IC483" i="27"/>
  <c r="HX483" i="27"/>
  <c r="HX484" i="27" s="1"/>
  <c r="HW483" i="27"/>
  <c r="HR483" i="27"/>
  <c r="HR484" i="27" s="1"/>
  <c r="HQ483" i="27"/>
  <c r="HL483" i="27"/>
  <c r="HL484" i="27" s="1"/>
  <c r="HK483" i="27"/>
  <c r="GT483" i="27"/>
  <c r="GT484" i="27" s="1"/>
  <c r="GS483" i="27"/>
  <c r="GN483" i="27"/>
  <c r="GN484" i="27" s="1"/>
  <c r="GM483" i="27"/>
  <c r="GH483" i="27"/>
  <c r="GH484" i="27" s="1"/>
  <c r="GG483" i="27"/>
  <c r="FV483" i="27"/>
  <c r="FV484" i="27" s="1"/>
  <c r="FU483" i="27"/>
  <c r="FP483" i="27"/>
  <c r="FP484" i="27" s="1"/>
  <c r="FO483" i="27"/>
  <c r="FJ483" i="27"/>
  <c r="FJ484" i="27" s="1"/>
  <c r="FI483" i="27"/>
  <c r="ER483" i="27"/>
  <c r="ER484" i="27" s="1"/>
  <c r="EQ483" i="27"/>
  <c r="DT483" i="27"/>
  <c r="DT484" i="27" s="1"/>
  <c r="DS483" i="27"/>
  <c r="DN483" i="27"/>
  <c r="DN484" i="27" s="1"/>
  <c r="DM483" i="27"/>
  <c r="DB483" i="27"/>
  <c r="DB484" i="27" s="1"/>
  <c r="DA483" i="27"/>
  <c r="CV483" i="27"/>
  <c r="CV484" i="27" s="1"/>
  <c r="CU483" i="27"/>
  <c r="CJ483" i="27"/>
  <c r="CJ484" i="27" s="1"/>
  <c r="CI483" i="27"/>
  <c r="CD483" i="27"/>
  <c r="CD484" i="27" s="1"/>
  <c r="CC483" i="27"/>
  <c r="BX483" i="27"/>
  <c r="BX484" i="27" s="1"/>
  <c r="BW483" i="27"/>
  <c r="BR483" i="27"/>
  <c r="BR484" i="27" s="1"/>
  <c r="BQ483" i="27"/>
  <c r="BL483" i="27"/>
  <c r="BL484" i="27" s="1"/>
  <c r="BK483" i="27"/>
  <c r="BF483" i="27"/>
  <c r="BF484" i="27" s="1"/>
  <c r="BE483" i="27"/>
  <c r="AZ483" i="27"/>
  <c r="AZ484" i="27" s="1"/>
  <c r="AY483" i="27"/>
  <c r="AT483" i="27"/>
  <c r="AT484" i="27" s="1"/>
  <c r="AS483" i="27"/>
  <c r="AN483" i="27"/>
  <c r="AN484" i="27" s="1"/>
  <c r="AM483" i="27"/>
  <c r="AH483" i="27"/>
  <c r="AH484" i="27" s="1"/>
  <c r="AG483" i="27"/>
  <c r="AB483" i="27"/>
  <c r="AB484" i="27" s="1"/>
  <c r="AA483" i="27"/>
  <c r="V483" i="27"/>
  <c r="V484" i="27" s="1"/>
  <c r="U483" i="27"/>
  <c r="P483" i="27"/>
  <c r="O483" i="27"/>
  <c r="PY482" i="27"/>
  <c r="PS482" i="27"/>
  <c r="OU482" i="27"/>
  <c r="OC482" i="27"/>
  <c r="NQ482" i="27"/>
  <c r="NK482" i="27"/>
  <c r="NE482" i="27"/>
  <c r="MA482" i="27"/>
  <c r="LO482" i="27"/>
  <c r="LI482" i="27"/>
  <c r="KW482" i="27"/>
  <c r="KQ482" i="27"/>
  <c r="KK482" i="27"/>
  <c r="JS482" i="27"/>
  <c r="JM482" i="27"/>
  <c r="JA482" i="27"/>
  <c r="IU482" i="27"/>
  <c r="IO482" i="27"/>
  <c r="II482" i="27"/>
  <c r="IC482" i="27"/>
  <c r="HW482" i="27"/>
  <c r="HQ482" i="27"/>
  <c r="HK482" i="27"/>
  <c r="GS482" i="27"/>
  <c r="GM482" i="27"/>
  <c r="GG482" i="27"/>
  <c r="FU482" i="27"/>
  <c r="FO482" i="27"/>
  <c r="FI482" i="27"/>
  <c r="EQ482" i="27"/>
  <c r="DS482" i="27"/>
  <c r="DM482" i="27"/>
  <c r="DA482" i="27"/>
  <c r="CU482" i="27"/>
  <c r="CI482" i="27"/>
  <c r="CC482" i="27"/>
  <c r="BW482" i="27"/>
  <c r="BQ482" i="27"/>
  <c r="BK482" i="27"/>
  <c r="BE482" i="27"/>
  <c r="AY482" i="27"/>
  <c r="AS482" i="27"/>
  <c r="AM482" i="27"/>
  <c r="AG482" i="27"/>
  <c r="AA482" i="27"/>
  <c r="U482" i="27"/>
  <c r="O482" i="27"/>
  <c r="PY481" i="27"/>
  <c r="PS481" i="27"/>
  <c r="OU481" i="27"/>
  <c r="OC481" i="27"/>
  <c r="NQ481" i="27"/>
  <c r="NK481" i="27"/>
  <c r="NE481" i="27"/>
  <c r="MA481" i="27"/>
  <c r="LO481" i="27"/>
  <c r="LI481" i="27"/>
  <c r="KW481" i="27"/>
  <c r="KQ481" i="27"/>
  <c r="KK481" i="27"/>
  <c r="JS481" i="27"/>
  <c r="JM481" i="27"/>
  <c r="JA481" i="27"/>
  <c r="IU481" i="27"/>
  <c r="IO481" i="27"/>
  <c r="II481" i="27"/>
  <c r="IC481" i="27"/>
  <c r="HW481" i="27"/>
  <c r="HQ481" i="27"/>
  <c r="HK481" i="27"/>
  <c r="GS481" i="27"/>
  <c r="GM481" i="27"/>
  <c r="GG481" i="27"/>
  <c r="FU481" i="27"/>
  <c r="FO481" i="27"/>
  <c r="FI481" i="27"/>
  <c r="EQ481" i="27"/>
  <c r="DS481" i="27"/>
  <c r="DM481" i="27"/>
  <c r="DA481" i="27"/>
  <c r="CU481" i="27"/>
  <c r="CI481" i="27"/>
  <c r="CC481" i="27"/>
  <c r="BW481" i="27"/>
  <c r="BQ481" i="27"/>
  <c r="BK481" i="27"/>
  <c r="BE481" i="27"/>
  <c r="AY481" i="27"/>
  <c r="AS481" i="27"/>
  <c r="AM481" i="27"/>
  <c r="AG481" i="27"/>
  <c r="AA481" i="27"/>
  <c r="U481" i="27"/>
  <c r="O481" i="27"/>
  <c r="PY480" i="27"/>
  <c r="PS480" i="27"/>
  <c r="OU480" i="27"/>
  <c r="OC480" i="27"/>
  <c r="NQ480" i="27"/>
  <c r="NK480" i="27"/>
  <c r="NE480" i="27"/>
  <c r="MA480" i="27"/>
  <c r="LO480" i="27"/>
  <c r="LI480" i="27"/>
  <c r="KW480" i="27"/>
  <c r="KQ480" i="27"/>
  <c r="KK480" i="27"/>
  <c r="JS480" i="27"/>
  <c r="JM480" i="27"/>
  <c r="JA480" i="27"/>
  <c r="IU480" i="27"/>
  <c r="IO480" i="27"/>
  <c r="II480" i="27"/>
  <c r="IC480" i="27"/>
  <c r="HW480" i="27"/>
  <c r="HQ480" i="27"/>
  <c r="HK480" i="27"/>
  <c r="GS480" i="27"/>
  <c r="GM480" i="27"/>
  <c r="GG480" i="27"/>
  <c r="FU480" i="27"/>
  <c r="FO480" i="27"/>
  <c r="FI480" i="27"/>
  <c r="EQ480" i="27"/>
  <c r="DS480" i="27"/>
  <c r="DM480" i="27"/>
  <c r="DA480" i="27"/>
  <c r="CU480" i="27"/>
  <c r="CI480" i="27"/>
  <c r="CC480" i="27"/>
  <c r="BW480" i="27"/>
  <c r="BQ480" i="27"/>
  <c r="BK480" i="27"/>
  <c r="BE480" i="27"/>
  <c r="AY480" i="27"/>
  <c r="AS480" i="27"/>
  <c r="AM480" i="27"/>
  <c r="AG480" i="27"/>
  <c r="AA480" i="27"/>
  <c r="U480" i="27"/>
  <c r="O480" i="27"/>
  <c r="PY479" i="27"/>
  <c r="PS479" i="27"/>
  <c r="OU479" i="27"/>
  <c r="OC479" i="27"/>
  <c r="NQ479" i="27"/>
  <c r="NK479" i="27"/>
  <c r="NE479" i="27"/>
  <c r="MA479" i="27"/>
  <c r="LO479" i="27"/>
  <c r="LI479" i="27"/>
  <c r="KW479" i="27"/>
  <c r="KQ479" i="27"/>
  <c r="KK479" i="27"/>
  <c r="JS479" i="27"/>
  <c r="JM479" i="27"/>
  <c r="JA479" i="27"/>
  <c r="IU479" i="27"/>
  <c r="IO479" i="27"/>
  <c r="II479" i="27"/>
  <c r="IC479" i="27"/>
  <c r="HW479" i="27"/>
  <c r="HQ479" i="27"/>
  <c r="HK479" i="27"/>
  <c r="GS479" i="27"/>
  <c r="GM479" i="27"/>
  <c r="GG479" i="27"/>
  <c r="FU479" i="27"/>
  <c r="FO479" i="27"/>
  <c r="FI479" i="27"/>
  <c r="EQ479" i="27"/>
  <c r="DS479" i="27"/>
  <c r="DM479" i="27"/>
  <c r="DA479" i="27"/>
  <c r="CU479" i="27"/>
  <c r="CI479" i="27"/>
  <c r="CC479" i="27"/>
  <c r="BW479" i="27"/>
  <c r="BQ479" i="27"/>
  <c r="BK479" i="27"/>
  <c r="BE479" i="27"/>
  <c r="AY479" i="27"/>
  <c r="AS479" i="27"/>
  <c r="AM479" i="27"/>
  <c r="AG479" i="27"/>
  <c r="AA479" i="27"/>
  <c r="U479" i="27"/>
  <c r="O479" i="27"/>
  <c r="PY478" i="27"/>
  <c r="PS478" i="27"/>
  <c r="OU478" i="27"/>
  <c r="OC478" i="27"/>
  <c r="NQ478" i="27"/>
  <c r="NK478" i="27"/>
  <c r="NE478" i="27"/>
  <c r="MA478" i="27"/>
  <c r="LO478" i="27"/>
  <c r="LI478" i="27"/>
  <c r="KW478" i="27"/>
  <c r="KQ478" i="27"/>
  <c r="KK478" i="27"/>
  <c r="JS478" i="27"/>
  <c r="JM478" i="27"/>
  <c r="JA478" i="27"/>
  <c r="IU478" i="27"/>
  <c r="IO478" i="27"/>
  <c r="II478" i="27"/>
  <c r="IC478" i="27"/>
  <c r="HW478" i="27"/>
  <c r="HQ478" i="27"/>
  <c r="HK478" i="27"/>
  <c r="GS478" i="27"/>
  <c r="GM478" i="27"/>
  <c r="GG478" i="27"/>
  <c r="FU478" i="27"/>
  <c r="FO478" i="27"/>
  <c r="FI478" i="27"/>
  <c r="EQ478" i="27"/>
  <c r="DS478" i="27"/>
  <c r="DM478" i="27"/>
  <c r="DA478" i="27"/>
  <c r="CU478" i="27"/>
  <c r="CI478" i="27"/>
  <c r="CC478" i="27"/>
  <c r="BW478" i="27"/>
  <c r="BQ478" i="27"/>
  <c r="BK478" i="27"/>
  <c r="BE478" i="27"/>
  <c r="AY478" i="27"/>
  <c r="AS478" i="27"/>
  <c r="AM478" i="27"/>
  <c r="AG478" i="27"/>
  <c r="AA478" i="27"/>
  <c r="U478" i="27"/>
  <c r="O478" i="27"/>
  <c r="PY477" i="27"/>
  <c r="PS477" i="27"/>
  <c r="OU477" i="27"/>
  <c r="OC477" i="27"/>
  <c r="NQ477" i="27"/>
  <c r="NK477" i="27"/>
  <c r="NE477" i="27"/>
  <c r="MA477" i="27"/>
  <c r="LO477" i="27"/>
  <c r="LI477" i="27"/>
  <c r="KW477" i="27"/>
  <c r="KQ477" i="27"/>
  <c r="KK477" i="27"/>
  <c r="JS477" i="27"/>
  <c r="JM477" i="27"/>
  <c r="JA477" i="27"/>
  <c r="IU477" i="27"/>
  <c r="IO477" i="27"/>
  <c r="II477" i="27"/>
  <c r="IC477" i="27"/>
  <c r="HW477" i="27"/>
  <c r="HQ477" i="27"/>
  <c r="HK477" i="27"/>
  <c r="GS477" i="27"/>
  <c r="GM477" i="27"/>
  <c r="GG477" i="27"/>
  <c r="FU477" i="27"/>
  <c r="FO477" i="27"/>
  <c r="FI477" i="27"/>
  <c r="EQ477" i="27"/>
  <c r="DS477" i="27"/>
  <c r="DM477" i="27"/>
  <c r="DA477" i="27"/>
  <c r="CU477" i="27"/>
  <c r="CI477" i="27"/>
  <c r="CC477" i="27"/>
  <c r="BW477" i="27"/>
  <c r="BQ477" i="27"/>
  <c r="BK477" i="27"/>
  <c r="BE477" i="27"/>
  <c r="AY477" i="27"/>
  <c r="AS477" i="27"/>
  <c r="AM477" i="27"/>
  <c r="AG477" i="27"/>
  <c r="AA477" i="27"/>
  <c r="U477" i="27"/>
  <c r="O477" i="27"/>
  <c r="PY476" i="27"/>
  <c r="PS476" i="27"/>
  <c r="OU476" i="27"/>
  <c r="OC476" i="27"/>
  <c r="NQ476" i="27"/>
  <c r="NK476" i="27"/>
  <c r="NE476" i="27"/>
  <c r="MA476" i="27"/>
  <c r="LO476" i="27"/>
  <c r="LI476" i="27"/>
  <c r="KW476" i="27"/>
  <c r="KQ476" i="27"/>
  <c r="KK476" i="27"/>
  <c r="JS476" i="27"/>
  <c r="JM476" i="27"/>
  <c r="JA476" i="27"/>
  <c r="IU476" i="27"/>
  <c r="IO476" i="27"/>
  <c r="II476" i="27"/>
  <c r="IC476" i="27"/>
  <c r="HW476" i="27"/>
  <c r="HQ476" i="27"/>
  <c r="HK476" i="27"/>
  <c r="GS476" i="27"/>
  <c r="GM476" i="27"/>
  <c r="GG476" i="27"/>
  <c r="FU476" i="27"/>
  <c r="FO476" i="27"/>
  <c r="FI476" i="27"/>
  <c r="EQ476" i="27"/>
  <c r="DS476" i="27"/>
  <c r="DM476" i="27"/>
  <c r="DA476" i="27"/>
  <c r="CU476" i="27"/>
  <c r="CI476" i="27"/>
  <c r="CC476" i="27"/>
  <c r="BW476" i="27"/>
  <c r="BQ476" i="27"/>
  <c r="BK476" i="27"/>
  <c r="BE476" i="27"/>
  <c r="AY476" i="27"/>
  <c r="AS476" i="27"/>
  <c r="AM476" i="27"/>
  <c r="AG476" i="27"/>
  <c r="AA476" i="27"/>
  <c r="U476" i="27"/>
  <c r="O476" i="27"/>
  <c r="PY475" i="27"/>
  <c r="PS475" i="27"/>
  <c r="OU475" i="27"/>
  <c r="OC475" i="27"/>
  <c r="NQ475" i="27"/>
  <c r="NK475" i="27"/>
  <c r="NE475" i="27"/>
  <c r="MA475" i="27"/>
  <c r="LO475" i="27"/>
  <c r="LI475" i="27"/>
  <c r="KW475" i="27"/>
  <c r="KQ475" i="27"/>
  <c r="KK475" i="27"/>
  <c r="JS475" i="27"/>
  <c r="JM475" i="27"/>
  <c r="JA475" i="27"/>
  <c r="IU475" i="27"/>
  <c r="IO475" i="27"/>
  <c r="II475" i="27"/>
  <c r="IC475" i="27"/>
  <c r="HW475" i="27"/>
  <c r="HQ475" i="27"/>
  <c r="HK475" i="27"/>
  <c r="GS475" i="27"/>
  <c r="GM475" i="27"/>
  <c r="GG475" i="27"/>
  <c r="FU475" i="27"/>
  <c r="FO475" i="27"/>
  <c r="FI475" i="27"/>
  <c r="EQ475" i="27"/>
  <c r="DS475" i="27"/>
  <c r="DM475" i="27"/>
  <c r="DA475" i="27"/>
  <c r="CU475" i="27"/>
  <c r="CI475" i="27"/>
  <c r="CC475" i="27"/>
  <c r="BW475" i="27"/>
  <c r="BQ475" i="27"/>
  <c r="BK475" i="27"/>
  <c r="BE475" i="27"/>
  <c r="AY475" i="27"/>
  <c r="AS475" i="27"/>
  <c r="AM475" i="27"/>
  <c r="AG475" i="27"/>
  <c r="AA475" i="27"/>
  <c r="U475" i="27"/>
  <c r="O475" i="27"/>
  <c r="PY474" i="27"/>
  <c r="PS474" i="27"/>
  <c r="OU474" i="27"/>
  <c r="OC474" i="27"/>
  <c r="NQ474" i="27"/>
  <c r="NK474" i="27"/>
  <c r="NE474" i="27"/>
  <c r="MA474" i="27"/>
  <c r="LO474" i="27"/>
  <c r="LI474" i="27"/>
  <c r="KW474" i="27"/>
  <c r="KQ474" i="27"/>
  <c r="KK474" i="27"/>
  <c r="JS474" i="27"/>
  <c r="JM474" i="27"/>
  <c r="JA474" i="27"/>
  <c r="IU474" i="27"/>
  <c r="IO474" i="27"/>
  <c r="II474" i="27"/>
  <c r="IC474" i="27"/>
  <c r="HW474" i="27"/>
  <c r="HQ474" i="27"/>
  <c r="HK474" i="27"/>
  <c r="GS474" i="27"/>
  <c r="GM474" i="27"/>
  <c r="GG474" i="27"/>
  <c r="FU474" i="27"/>
  <c r="FO474" i="27"/>
  <c r="FI474" i="27"/>
  <c r="EQ474" i="27"/>
  <c r="DS474" i="27"/>
  <c r="DM474" i="27"/>
  <c r="DA474" i="27"/>
  <c r="CU474" i="27"/>
  <c r="CI474" i="27"/>
  <c r="CC474" i="27"/>
  <c r="BW474" i="27"/>
  <c r="BQ474" i="27"/>
  <c r="BK474" i="27"/>
  <c r="BE474" i="27"/>
  <c r="AY474" i="27"/>
  <c r="AS474" i="27"/>
  <c r="AM474" i="27"/>
  <c r="AG474" i="27"/>
  <c r="AA474" i="27"/>
  <c r="U474" i="27"/>
  <c r="O474" i="27"/>
  <c r="PY473" i="27"/>
  <c r="PS473" i="27"/>
  <c r="OU473" i="27"/>
  <c r="OC473" i="27"/>
  <c r="NQ473" i="27"/>
  <c r="NK473" i="27"/>
  <c r="NE473" i="27"/>
  <c r="MA473" i="27"/>
  <c r="LO473" i="27"/>
  <c r="LI473" i="27"/>
  <c r="KW473" i="27"/>
  <c r="KQ473" i="27"/>
  <c r="KK473" i="27"/>
  <c r="JS473" i="27"/>
  <c r="JM473" i="27"/>
  <c r="JA473" i="27"/>
  <c r="IU473" i="27"/>
  <c r="IO473" i="27"/>
  <c r="II473" i="27"/>
  <c r="IC473" i="27"/>
  <c r="HW473" i="27"/>
  <c r="HQ473" i="27"/>
  <c r="HK473" i="27"/>
  <c r="GS473" i="27"/>
  <c r="GM473" i="27"/>
  <c r="GG473" i="27"/>
  <c r="FU473" i="27"/>
  <c r="FO473" i="27"/>
  <c r="FI473" i="27"/>
  <c r="EQ473" i="27"/>
  <c r="DS473" i="27"/>
  <c r="DM473" i="27"/>
  <c r="DA473" i="27"/>
  <c r="CU473" i="27"/>
  <c r="CI473" i="27"/>
  <c r="CC473" i="27"/>
  <c r="BW473" i="27"/>
  <c r="BQ473" i="27"/>
  <c r="BK473" i="27"/>
  <c r="BE473" i="27"/>
  <c r="AY473" i="27"/>
  <c r="AS473" i="27"/>
  <c r="AM473" i="27"/>
  <c r="AG473" i="27"/>
  <c r="AA473" i="27"/>
  <c r="U473" i="27"/>
  <c r="O473" i="27"/>
  <c r="PY472" i="27"/>
  <c r="PS472" i="27"/>
  <c r="OU472" i="27"/>
  <c r="OC472" i="27"/>
  <c r="NQ472" i="27"/>
  <c r="NK472" i="27"/>
  <c r="NE472" i="27"/>
  <c r="MA472" i="27"/>
  <c r="LO472" i="27"/>
  <c r="LI472" i="27"/>
  <c r="KW472" i="27"/>
  <c r="KQ472" i="27"/>
  <c r="KK472" i="27"/>
  <c r="JS472" i="27"/>
  <c r="JM472" i="27"/>
  <c r="JA472" i="27"/>
  <c r="IU472" i="27"/>
  <c r="IO472" i="27"/>
  <c r="II472" i="27"/>
  <c r="IC472" i="27"/>
  <c r="HW472" i="27"/>
  <c r="HQ472" i="27"/>
  <c r="HK472" i="27"/>
  <c r="GS472" i="27"/>
  <c r="GM472" i="27"/>
  <c r="GG472" i="27"/>
  <c r="FU472" i="27"/>
  <c r="FO472" i="27"/>
  <c r="FI472" i="27"/>
  <c r="EQ472" i="27"/>
  <c r="DS472" i="27"/>
  <c r="DM472" i="27"/>
  <c r="DA472" i="27"/>
  <c r="CU472" i="27"/>
  <c r="CI472" i="27"/>
  <c r="CC472" i="27"/>
  <c r="BW472" i="27"/>
  <c r="BQ472" i="27"/>
  <c r="BK472" i="27"/>
  <c r="BE472" i="27"/>
  <c r="AY472" i="27"/>
  <c r="AS472" i="27"/>
  <c r="AM472" i="27"/>
  <c r="AG472" i="27"/>
  <c r="AA472" i="27"/>
  <c r="U472" i="27"/>
  <c r="O472" i="27"/>
  <c r="PZ471" i="27"/>
  <c r="PZ472" i="27" s="1"/>
  <c r="PY471" i="27"/>
  <c r="PT471" i="27"/>
  <c r="PT472" i="27" s="1"/>
  <c r="PS471" i="27"/>
  <c r="OV471" i="27"/>
  <c r="OV472" i="27" s="1"/>
  <c r="OU471" i="27"/>
  <c r="OD471" i="27"/>
  <c r="OD472" i="27" s="1"/>
  <c r="OC471" i="27"/>
  <c r="NR471" i="27"/>
  <c r="NR472" i="27" s="1"/>
  <c r="NQ471" i="27"/>
  <c r="NL471" i="27"/>
  <c r="NL472" i="27" s="1"/>
  <c r="NK471" i="27"/>
  <c r="NF471" i="27"/>
  <c r="NF472" i="27" s="1"/>
  <c r="NE471" i="27"/>
  <c r="MB471" i="27"/>
  <c r="MB472" i="27" s="1"/>
  <c r="MA471" i="27"/>
  <c r="LP471" i="27"/>
  <c r="LP472" i="27" s="1"/>
  <c r="LO471" i="27"/>
  <c r="LJ471" i="27"/>
  <c r="LJ472" i="27" s="1"/>
  <c r="LI471" i="27"/>
  <c r="LC471" i="27"/>
  <c r="KX471" i="27"/>
  <c r="KX472" i="27" s="1"/>
  <c r="KW471" i="27"/>
  <c r="KR471" i="27"/>
  <c r="KR472" i="27" s="1"/>
  <c r="KQ471" i="27"/>
  <c r="KL471" i="27"/>
  <c r="KL472" i="27" s="1"/>
  <c r="KK471" i="27"/>
  <c r="JT471" i="27"/>
  <c r="JT472" i="27" s="1"/>
  <c r="JS471" i="27"/>
  <c r="JN471" i="27"/>
  <c r="JN472" i="27" s="1"/>
  <c r="JM471" i="27"/>
  <c r="JB471" i="27"/>
  <c r="JB472" i="27" s="1"/>
  <c r="JA471" i="27"/>
  <c r="IV471" i="27"/>
  <c r="IV472" i="27" s="1"/>
  <c r="IU471" i="27"/>
  <c r="IP471" i="27"/>
  <c r="IP472" i="27" s="1"/>
  <c r="IO471" i="27"/>
  <c r="IJ471" i="27"/>
  <c r="IJ472" i="27" s="1"/>
  <c r="II471" i="27"/>
  <c r="ID471" i="27"/>
  <c r="ID472" i="27" s="1"/>
  <c r="IC471" i="27"/>
  <c r="HX471" i="27"/>
  <c r="HX472" i="27" s="1"/>
  <c r="HW471" i="27"/>
  <c r="HR471" i="27"/>
  <c r="HR472" i="27" s="1"/>
  <c r="HQ471" i="27"/>
  <c r="HL471" i="27"/>
  <c r="HL472" i="27" s="1"/>
  <c r="HK471" i="27"/>
  <c r="GT471" i="27"/>
  <c r="GT472" i="27" s="1"/>
  <c r="GS471" i="27"/>
  <c r="GN471" i="27"/>
  <c r="GN472" i="27" s="1"/>
  <c r="GM471" i="27"/>
  <c r="GH471" i="27"/>
  <c r="GH472" i="27" s="1"/>
  <c r="GG471" i="27"/>
  <c r="FV471" i="27"/>
  <c r="FV472" i="27" s="1"/>
  <c r="FU471" i="27"/>
  <c r="FP471" i="27"/>
  <c r="FP472" i="27" s="1"/>
  <c r="FO471" i="27"/>
  <c r="FJ471" i="27"/>
  <c r="FJ472" i="27" s="1"/>
  <c r="FI471" i="27"/>
  <c r="ER471" i="27"/>
  <c r="ER472" i="27" s="1"/>
  <c r="EQ471" i="27"/>
  <c r="DT471" i="27"/>
  <c r="DT472" i="27" s="1"/>
  <c r="DS471" i="27"/>
  <c r="DN471" i="27"/>
  <c r="DN472" i="27" s="1"/>
  <c r="DM471" i="27"/>
  <c r="DF471" i="27"/>
  <c r="DD471" i="27"/>
  <c r="DB471" i="27"/>
  <c r="DB472" i="27" s="1"/>
  <c r="DA471" i="27"/>
  <c r="CX471" i="27"/>
  <c r="CV471" i="27"/>
  <c r="CV472" i="27" s="1"/>
  <c r="CU471" i="27"/>
  <c r="CJ471" i="27"/>
  <c r="CJ472" i="27" s="1"/>
  <c r="CI471" i="27"/>
  <c r="CD471" i="27"/>
  <c r="CD472" i="27" s="1"/>
  <c r="CC471" i="27"/>
  <c r="BX471" i="27"/>
  <c r="BX472" i="27" s="1"/>
  <c r="BW471" i="27"/>
  <c r="BR471" i="27"/>
  <c r="BR472" i="27" s="1"/>
  <c r="BQ471" i="27"/>
  <c r="BL471" i="27"/>
  <c r="BL472" i="27" s="1"/>
  <c r="BK471" i="27"/>
  <c r="BF471" i="27"/>
  <c r="BF472" i="27" s="1"/>
  <c r="BE471" i="27"/>
  <c r="AZ471" i="27"/>
  <c r="AZ472" i="27" s="1"/>
  <c r="AY471" i="27"/>
  <c r="AT471" i="27"/>
  <c r="AT472" i="27" s="1"/>
  <c r="AS471" i="27"/>
  <c r="AN471" i="27"/>
  <c r="AN472" i="27" s="1"/>
  <c r="AM471" i="27"/>
  <c r="AH471" i="27"/>
  <c r="AH472" i="27" s="1"/>
  <c r="AG471" i="27"/>
  <c r="AB471" i="27"/>
  <c r="AB472" i="27" s="1"/>
  <c r="AA471" i="27"/>
  <c r="V471" i="27"/>
  <c r="V472" i="27" s="1"/>
  <c r="U471" i="27"/>
  <c r="P471" i="27"/>
  <c r="O471" i="27"/>
  <c r="PY470" i="27"/>
  <c r="PS470" i="27"/>
  <c r="OU470" i="27"/>
  <c r="OC470" i="27"/>
  <c r="NQ470" i="27"/>
  <c r="NK470" i="27"/>
  <c r="NE470" i="27"/>
  <c r="MA470" i="27"/>
  <c r="LO470" i="27"/>
  <c r="LI470" i="27"/>
  <c r="LC470" i="27"/>
  <c r="KW470" i="27"/>
  <c r="KQ470" i="27"/>
  <c r="KK470" i="27"/>
  <c r="JS470" i="27"/>
  <c r="JM470" i="27"/>
  <c r="JA470" i="27"/>
  <c r="IU470" i="27"/>
  <c r="IO470" i="27"/>
  <c r="II470" i="27"/>
  <c r="IC470" i="27"/>
  <c r="HW470" i="27"/>
  <c r="HQ470" i="27"/>
  <c r="HK470" i="27"/>
  <c r="GS470" i="27"/>
  <c r="GM470" i="27"/>
  <c r="GG470" i="27"/>
  <c r="FU470" i="27"/>
  <c r="FO470" i="27"/>
  <c r="FI470" i="27"/>
  <c r="EQ470" i="27"/>
  <c r="DS470" i="27"/>
  <c r="DM470" i="27"/>
  <c r="DG470" i="27"/>
  <c r="DA470" i="27"/>
  <c r="CU470" i="27"/>
  <c r="CI470" i="27"/>
  <c r="CC470" i="27"/>
  <c r="BW470" i="27"/>
  <c r="BQ470" i="27"/>
  <c r="BK470" i="27"/>
  <c r="BE470" i="27"/>
  <c r="AY470" i="27"/>
  <c r="AS470" i="27"/>
  <c r="AM470" i="27"/>
  <c r="AG470" i="27"/>
  <c r="AA470" i="27"/>
  <c r="U470" i="27"/>
  <c r="O470" i="27"/>
  <c r="PY469" i="27"/>
  <c r="PS469" i="27"/>
  <c r="OU469" i="27"/>
  <c r="OC469" i="27"/>
  <c r="NQ469" i="27"/>
  <c r="NK469" i="27"/>
  <c r="NE469" i="27"/>
  <c r="MA469" i="27"/>
  <c r="LO469" i="27"/>
  <c r="LI469" i="27"/>
  <c r="LC469" i="27"/>
  <c r="KW469" i="27"/>
  <c r="KQ469" i="27"/>
  <c r="KK469" i="27"/>
  <c r="JS469" i="27"/>
  <c r="JM469" i="27"/>
  <c r="JA469" i="27"/>
  <c r="IU469" i="27"/>
  <c r="IO469" i="27"/>
  <c r="II469" i="27"/>
  <c r="IC469" i="27"/>
  <c r="HW469" i="27"/>
  <c r="HQ469" i="27"/>
  <c r="HK469" i="27"/>
  <c r="GS469" i="27"/>
  <c r="GM469" i="27"/>
  <c r="GG469" i="27"/>
  <c r="FU469" i="27"/>
  <c r="FO469" i="27"/>
  <c r="FI469" i="27"/>
  <c r="EQ469" i="27"/>
  <c r="DS469" i="27"/>
  <c r="DM469" i="27"/>
  <c r="DG469" i="27"/>
  <c r="DA469" i="27"/>
  <c r="CU469" i="27"/>
  <c r="CI469" i="27"/>
  <c r="CC469" i="27"/>
  <c r="BW469" i="27"/>
  <c r="BQ469" i="27"/>
  <c r="BK469" i="27"/>
  <c r="BE469" i="27"/>
  <c r="AY469" i="27"/>
  <c r="AS469" i="27"/>
  <c r="AM469" i="27"/>
  <c r="AG469" i="27"/>
  <c r="AA469" i="27"/>
  <c r="U469" i="27"/>
  <c r="O469" i="27"/>
  <c r="PY468" i="27"/>
  <c r="PS468" i="27"/>
  <c r="OU468" i="27"/>
  <c r="OC468" i="27"/>
  <c r="NQ468" i="27"/>
  <c r="NK468" i="27"/>
  <c r="NE468" i="27"/>
  <c r="MA468" i="27"/>
  <c r="LO468" i="27"/>
  <c r="LI468" i="27"/>
  <c r="LC468" i="27"/>
  <c r="KW468" i="27"/>
  <c r="KQ468" i="27"/>
  <c r="KK468" i="27"/>
  <c r="JS468" i="27"/>
  <c r="JM468" i="27"/>
  <c r="JA468" i="27"/>
  <c r="IU468" i="27"/>
  <c r="IO468" i="27"/>
  <c r="II468" i="27"/>
  <c r="IC468" i="27"/>
  <c r="HW468" i="27"/>
  <c r="HQ468" i="27"/>
  <c r="HK468" i="27"/>
  <c r="GS468" i="27"/>
  <c r="GM468" i="27"/>
  <c r="GG468" i="27"/>
  <c r="FU468" i="27"/>
  <c r="FO468" i="27"/>
  <c r="FI468" i="27"/>
  <c r="EQ468" i="27"/>
  <c r="DS468" i="27"/>
  <c r="DM468" i="27"/>
  <c r="DG468" i="27"/>
  <c r="DA468" i="27"/>
  <c r="CU468" i="27"/>
  <c r="CI468" i="27"/>
  <c r="CC468" i="27"/>
  <c r="BW468" i="27"/>
  <c r="BQ468" i="27"/>
  <c r="BK468" i="27"/>
  <c r="BE468" i="27"/>
  <c r="AY468" i="27"/>
  <c r="AS468" i="27"/>
  <c r="AM468" i="27"/>
  <c r="AG468" i="27"/>
  <c r="AA468" i="27"/>
  <c r="U468" i="27"/>
  <c r="O468" i="27"/>
  <c r="PY467" i="27"/>
  <c r="PS467" i="27"/>
  <c r="OU467" i="27"/>
  <c r="OC467" i="27"/>
  <c r="NQ467" i="27"/>
  <c r="NK467" i="27"/>
  <c r="NE467" i="27"/>
  <c r="MA467" i="27"/>
  <c r="LO467" i="27"/>
  <c r="LI467" i="27"/>
  <c r="LC467" i="27"/>
  <c r="KW467" i="27"/>
  <c r="KQ467" i="27"/>
  <c r="KK467" i="27"/>
  <c r="JS467" i="27"/>
  <c r="JM467" i="27"/>
  <c r="JA467" i="27"/>
  <c r="IU467" i="27"/>
  <c r="IO467" i="27"/>
  <c r="II467" i="27"/>
  <c r="IC467" i="27"/>
  <c r="HW467" i="27"/>
  <c r="HQ467" i="27"/>
  <c r="HK467" i="27"/>
  <c r="GS467" i="27"/>
  <c r="GM467" i="27"/>
  <c r="GG467" i="27"/>
  <c r="FU467" i="27"/>
  <c r="FO467" i="27"/>
  <c r="FI467" i="27"/>
  <c r="EQ467" i="27"/>
  <c r="DS467" i="27"/>
  <c r="DM467" i="27"/>
  <c r="DG467" i="27"/>
  <c r="DA467" i="27"/>
  <c r="CU467" i="27"/>
  <c r="CI467" i="27"/>
  <c r="CC467" i="27"/>
  <c r="BW467" i="27"/>
  <c r="BQ467" i="27"/>
  <c r="BK467" i="27"/>
  <c r="BE467" i="27"/>
  <c r="AY467" i="27"/>
  <c r="AS467" i="27"/>
  <c r="AM467" i="27"/>
  <c r="AG467" i="27"/>
  <c r="AA467" i="27"/>
  <c r="U467" i="27"/>
  <c r="O467" i="27"/>
  <c r="PY466" i="27"/>
  <c r="PS466" i="27"/>
  <c r="OU466" i="27"/>
  <c r="OC466" i="27"/>
  <c r="NQ466" i="27"/>
  <c r="NK466" i="27"/>
  <c r="NE466" i="27"/>
  <c r="MA466" i="27"/>
  <c r="LO466" i="27"/>
  <c r="LI466" i="27"/>
  <c r="LC466" i="27"/>
  <c r="KW466" i="27"/>
  <c r="KQ466" i="27"/>
  <c r="KK466" i="27"/>
  <c r="JS466" i="27"/>
  <c r="JM466" i="27"/>
  <c r="JA466" i="27"/>
  <c r="IU466" i="27"/>
  <c r="IO466" i="27"/>
  <c r="II466" i="27"/>
  <c r="IC466" i="27"/>
  <c r="HW466" i="27"/>
  <c r="HQ466" i="27"/>
  <c r="HK466" i="27"/>
  <c r="GS466" i="27"/>
  <c r="GM466" i="27"/>
  <c r="GG466" i="27"/>
  <c r="FU466" i="27"/>
  <c r="FO466" i="27"/>
  <c r="FI466" i="27"/>
  <c r="EQ466" i="27"/>
  <c r="DS466" i="27"/>
  <c r="DM466" i="27"/>
  <c r="DG466" i="27"/>
  <c r="DA466" i="27"/>
  <c r="CU466" i="27"/>
  <c r="CI466" i="27"/>
  <c r="CC466" i="27"/>
  <c r="BW466" i="27"/>
  <c r="BQ466" i="27"/>
  <c r="BK466" i="27"/>
  <c r="BE466" i="27"/>
  <c r="AY466" i="27"/>
  <c r="AS466" i="27"/>
  <c r="AM466" i="27"/>
  <c r="AG466" i="27"/>
  <c r="AA466" i="27"/>
  <c r="U466" i="27"/>
  <c r="O466" i="27"/>
  <c r="PY465" i="27"/>
  <c r="PS465" i="27"/>
  <c r="OU465" i="27"/>
  <c r="OC465" i="27"/>
  <c r="NQ465" i="27"/>
  <c r="NK465" i="27"/>
  <c r="NE465" i="27"/>
  <c r="MA465" i="27"/>
  <c r="LO465" i="27"/>
  <c r="LI465" i="27"/>
  <c r="LC465" i="27"/>
  <c r="KW465" i="27"/>
  <c r="KQ465" i="27"/>
  <c r="KK465" i="27"/>
  <c r="JS465" i="27"/>
  <c r="JM465" i="27"/>
  <c r="JA465" i="27"/>
  <c r="IU465" i="27"/>
  <c r="IO465" i="27"/>
  <c r="II465" i="27"/>
  <c r="IC465" i="27"/>
  <c r="HW465" i="27"/>
  <c r="HQ465" i="27"/>
  <c r="HK465" i="27"/>
  <c r="GS465" i="27"/>
  <c r="GM465" i="27"/>
  <c r="GG465" i="27"/>
  <c r="GA465" i="27"/>
  <c r="FU465" i="27"/>
  <c r="FO465" i="27"/>
  <c r="FI465" i="27"/>
  <c r="EQ465" i="27"/>
  <c r="DS465" i="27"/>
  <c r="DM465" i="27"/>
  <c r="DG465" i="27"/>
  <c r="DA465" i="27"/>
  <c r="CU465" i="27"/>
  <c r="CH465" i="27"/>
  <c r="CI465" i="27" s="1"/>
  <c r="CC465" i="27"/>
  <c r="BW465" i="27"/>
  <c r="BQ465" i="27"/>
  <c r="BK465" i="27"/>
  <c r="BE465" i="27"/>
  <c r="AY465" i="27"/>
  <c r="AS465" i="27"/>
  <c r="AM465" i="27"/>
  <c r="AG465" i="27"/>
  <c r="AA465" i="27"/>
  <c r="U465" i="27"/>
  <c r="O465" i="27"/>
  <c r="PY464" i="27"/>
  <c r="PS464" i="27"/>
  <c r="OU464" i="27"/>
  <c r="OC464" i="27"/>
  <c r="NQ464" i="27"/>
  <c r="NK464" i="27"/>
  <c r="NE464" i="27"/>
  <c r="MA464" i="27"/>
  <c r="LO464" i="27"/>
  <c r="LI464" i="27"/>
  <c r="LC464" i="27"/>
  <c r="KW464" i="27"/>
  <c r="KQ464" i="27"/>
  <c r="KK464" i="27"/>
  <c r="JS464" i="27"/>
  <c r="JM464" i="27"/>
  <c r="JA464" i="27"/>
  <c r="IU464" i="27"/>
  <c r="IO464" i="27"/>
  <c r="II464" i="27"/>
  <c r="IC464" i="27"/>
  <c r="HW464" i="27"/>
  <c r="HQ464" i="27"/>
  <c r="HK464" i="27"/>
  <c r="GS464" i="27"/>
  <c r="GM464" i="27"/>
  <c r="GG464" i="27"/>
  <c r="GA464" i="27"/>
  <c r="FU464" i="27"/>
  <c r="FO464" i="27"/>
  <c r="FI464" i="27"/>
  <c r="EK464" i="27"/>
  <c r="DY464" i="27"/>
  <c r="DS464" i="27"/>
  <c r="DM464" i="27"/>
  <c r="DG464" i="27"/>
  <c r="DA464" i="27"/>
  <c r="CU464" i="27"/>
  <c r="CI464" i="27"/>
  <c r="CC464" i="27"/>
  <c r="BW464" i="27"/>
  <c r="BQ464" i="27"/>
  <c r="BK464" i="27"/>
  <c r="BE464" i="27"/>
  <c r="AY464" i="27"/>
  <c r="AS464" i="27"/>
  <c r="AM464" i="27"/>
  <c r="AG464" i="27"/>
  <c r="AA464" i="27"/>
  <c r="U464" i="27"/>
  <c r="O464" i="27"/>
  <c r="PY463" i="27"/>
  <c r="PS463" i="27"/>
  <c r="OU463" i="27"/>
  <c r="OC463" i="27"/>
  <c r="NQ463" i="27"/>
  <c r="NK463" i="27"/>
  <c r="NE463" i="27"/>
  <c r="MA463" i="27"/>
  <c r="LO463" i="27"/>
  <c r="LI463" i="27"/>
  <c r="LC463" i="27"/>
  <c r="KW463" i="27"/>
  <c r="KQ463" i="27"/>
  <c r="KK463" i="27"/>
  <c r="JS463" i="27"/>
  <c r="JM463" i="27"/>
  <c r="JA463" i="27"/>
  <c r="IU463" i="27"/>
  <c r="IO463" i="27"/>
  <c r="II463" i="27"/>
  <c r="IC463" i="27"/>
  <c r="HW463" i="27"/>
  <c r="HQ463" i="27"/>
  <c r="HK463" i="27"/>
  <c r="GS463" i="27"/>
  <c r="GM463" i="27"/>
  <c r="GG463" i="27"/>
  <c r="GA463" i="27"/>
  <c r="FU463" i="27"/>
  <c r="FO463" i="27"/>
  <c r="FI463" i="27"/>
  <c r="EK463" i="27"/>
  <c r="DY463" i="27"/>
  <c r="DS463" i="27"/>
  <c r="DM463" i="27"/>
  <c r="DG463" i="27"/>
  <c r="DA463" i="27"/>
  <c r="CU463" i="27"/>
  <c r="CI463" i="27"/>
  <c r="CC463" i="27"/>
  <c r="BW463" i="27"/>
  <c r="BQ463" i="27"/>
  <c r="BK463" i="27"/>
  <c r="BE463" i="27"/>
  <c r="AY463" i="27"/>
  <c r="AS463" i="27"/>
  <c r="AM463" i="27"/>
  <c r="AG463" i="27"/>
  <c r="AA463" i="27"/>
  <c r="U463" i="27"/>
  <c r="O463" i="27"/>
  <c r="PY462" i="27"/>
  <c r="PS462" i="27"/>
  <c r="OU462" i="27"/>
  <c r="OC462" i="27"/>
  <c r="NQ462" i="27"/>
  <c r="NK462" i="27"/>
  <c r="NE462" i="27"/>
  <c r="MA462" i="27"/>
  <c r="LO462" i="27"/>
  <c r="LI462" i="27"/>
  <c r="LC462" i="27"/>
  <c r="KW462" i="27"/>
  <c r="KQ462" i="27"/>
  <c r="KK462" i="27"/>
  <c r="JS462" i="27"/>
  <c r="JM462" i="27"/>
  <c r="JA462" i="27"/>
  <c r="IU462" i="27"/>
  <c r="IO462" i="27"/>
  <c r="II462" i="27"/>
  <c r="IC462" i="27"/>
  <c r="HW462" i="27"/>
  <c r="HQ462" i="27"/>
  <c r="HK462" i="27"/>
  <c r="GS462" i="27"/>
  <c r="GM462" i="27"/>
  <c r="GG462" i="27"/>
  <c r="GA462" i="27"/>
  <c r="FU462" i="27"/>
  <c r="FO462" i="27"/>
  <c r="FI462" i="27"/>
  <c r="EK462" i="27"/>
  <c r="DY462" i="27"/>
  <c r="DS462" i="27"/>
  <c r="DM462" i="27"/>
  <c r="DG462" i="27"/>
  <c r="DA462" i="27"/>
  <c r="CU462" i="27"/>
  <c r="CI462" i="27"/>
  <c r="CC462" i="27"/>
  <c r="BW462" i="27"/>
  <c r="BQ462" i="27"/>
  <c r="BK462" i="27"/>
  <c r="BE462" i="27"/>
  <c r="AY462" i="27"/>
  <c r="AS462" i="27"/>
  <c r="AM462" i="27"/>
  <c r="AG462" i="27"/>
  <c r="AA462" i="27"/>
  <c r="U462" i="27"/>
  <c r="O462" i="27"/>
  <c r="PY461" i="27"/>
  <c r="PS461" i="27"/>
  <c r="OU461" i="27"/>
  <c r="OC461" i="27"/>
  <c r="NQ461" i="27"/>
  <c r="NK461" i="27"/>
  <c r="NE461" i="27"/>
  <c r="MA461" i="27"/>
  <c r="LO461" i="27"/>
  <c r="LI461" i="27"/>
  <c r="LC461" i="27"/>
  <c r="KW461" i="27"/>
  <c r="KQ461" i="27"/>
  <c r="KK461" i="27"/>
  <c r="JS461" i="27"/>
  <c r="JM461" i="27"/>
  <c r="JA461" i="27"/>
  <c r="IU461" i="27"/>
  <c r="IO461" i="27"/>
  <c r="II461" i="27"/>
  <c r="IC461" i="27"/>
  <c r="HW461" i="27"/>
  <c r="HQ461" i="27"/>
  <c r="HK461" i="27"/>
  <c r="GS461" i="27"/>
  <c r="GM461" i="27"/>
  <c r="GG461" i="27"/>
  <c r="GA461" i="27"/>
  <c r="FU461" i="27"/>
  <c r="FO461" i="27"/>
  <c r="FI461" i="27"/>
  <c r="EK461" i="27"/>
  <c r="DY461" i="27"/>
  <c r="DS461" i="27"/>
  <c r="DM461" i="27"/>
  <c r="DG461" i="27"/>
  <c r="DA461" i="27"/>
  <c r="CU461" i="27"/>
  <c r="CI461" i="27"/>
  <c r="CC461" i="27"/>
  <c r="BW461" i="27"/>
  <c r="BQ461" i="27"/>
  <c r="BK461" i="27"/>
  <c r="BE461" i="27"/>
  <c r="AY461" i="27"/>
  <c r="AS461" i="27"/>
  <c r="AM461" i="27"/>
  <c r="AG461" i="27"/>
  <c r="AA461" i="27"/>
  <c r="U461" i="27"/>
  <c r="O461" i="27"/>
  <c r="PY460" i="27"/>
  <c r="PS460" i="27"/>
  <c r="OU460" i="27"/>
  <c r="OC460" i="27"/>
  <c r="NQ460" i="27"/>
  <c r="NK460" i="27"/>
  <c r="NE460" i="27"/>
  <c r="MA460" i="27"/>
  <c r="LO460" i="27"/>
  <c r="LI460" i="27"/>
  <c r="LC460" i="27"/>
  <c r="KW460" i="27"/>
  <c r="KQ460" i="27"/>
  <c r="KK460" i="27"/>
  <c r="JS460" i="27"/>
  <c r="JM460" i="27"/>
  <c r="JA460" i="27"/>
  <c r="IU460" i="27"/>
  <c r="IO460" i="27"/>
  <c r="II460" i="27"/>
  <c r="IC460" i="27"/>
  <c r="HW460" i="27"/>
  <c r="HQ460" i="27"/>
  <c r="HK460" i="27"/>
  <c r="GS460" i="27"/>
  <c r="GM460" i="27"/>
  <c r="GG460" i="27"/>
  <c r="GA460" i="27"/>
  <c r="FU460" i="27"/>
  <c r="FO460" i="27"/>
  <c r="FI460" i="27"/>
  <c r="EK460" i="27"/>
  <c r="DY460" i="27"/>
  <c r="DS460" i="27"/>
  <c r="DM460" i="27"/>
  <c r="DG460" i="27"/>
  <c r="DA460" i="27"/>
  <c r="CU460" i="27"/>
  <c r="CI460" i="27"/>
  <c r="CC460" i="27"/>
  <c r="BW460" i="27"/>
  <c r="BQ460" i="27"/>
  <c r="BK460" i="27"/>
  <c r="BE460" i="27"/>
  <c r="AY460" i="27"/>
  <c r="AS460" i="27"/>
  <c r="AM460" i="27"/>
  <c r="AG460" i="27"/>
  <c r="AA460" i="27"/>
  <c r="U460" i="27"/>
  <c r="O460" i="27"/>
  <c r="PZ459" i="27"/>
  <c r="PZ460" i="27" s="1"/>
  <c r="PY459" i="27"/>
  <c r="PT459" i="27"/>
  <c r="PT460" i="27" s="1"/>
  <c r="PS459" i="27"/>
  <c r="OV459" i="27"/>
  <c r="OV460" i="27" s="1"/>
  <c r="OU459" i="27"/>
  <c r="OD459" i="27"/>
  <c r="OD460" i="27" s="1"/>
  <c r="OC459" i="27"/>
  <c r="NR459" i="27"/>
  <c r="NR460" i="27" s="1"/>
  <c r="NQ459" i="27"/>
  <c r="NL459" i="27"/>
  <c r="NL460" i="27" s="1"/>
  <c r="NK459" i="27"/>
  <c r="NF459" i="27"/>
  <c r="NF460" i="27" s="1"/>
  <c r="NE459" i="27"/>
  <c r="MB459" i="27"/>
  <c r="MB460" i="27" s="1"/>
  <c r="MA459" i="27"/>
  <c r="LP459" i="27"/>
  <c r="LP460" i="27" s="1"/>
  <c r="LO459" i="27"/>
  <c r="LJ459" i="27"/>
  <c r="LJ460" i="27" s="1"/>
  <c r="LI459" i="27"/>
  <c r="LD459" i="27"/>
  <c r="LD460" i="27" s="1"/>
  <c r="LC459" i="27"/>
  <c r="KX459" i="27"/>
  <c r="KX460" i="27" s="1"/>
  <c r="KW459" i="27"/>
  <c r="KR459" i="27"/>
  <c r="KR460" i="27" s="1"/>
  <c r="KQ459" i="27"/>
  <c r="KL459" i="27"/>
  <c r="KL460" i="27" s="1"/>
  <c r="KK459" i="27"/>
  <c r="JT459" i="27"/>
  <c r="JT460" i="27" s="1"/>
  <c r="JS459" i="27"/>
  <c r="JN459" i="27"/>
  <c r="JN460" i="27" s="1"/>
  <c r="JM459" i="27"/>
  <c r="JB459" i="27"/>
  <c r="JB460" i="27" s="1"/>
  <c r="JA459" i="27"/>
  <c r="IV459" i="27"/>
  <c r="IV460" i="27" s="1"/>
  <c r="IU459" i="27"/>
  <c r="IP459" i="27"/>
  <c r="IP460" i="27" s="1"/>
  <c r="IO459" i="27"/>
  <c r="IJ459" i="27"/>
  <c r="IJ460" i="27" s="1"/>
  <c r="II459" i="27"/>
  <c r="ID459" i="27"/>
  <c r="ID460" i="27" s="1"/>
  <c r="IC459" i="27"/>
  <c r="HX459" i="27"/>
  <c r="HX460" i="27" s="1"/>
  <c r="HW459" i="27"/>
  <c r="HR459" i="27"/>
  <c r="HR460" i="27" s="1"/>
  <c r="HQ459" i="27"/>
  <c r="HL459" i="27"/>
  <c r="HL460" i="27" s="1"/>
  <c r="HK459" i="27"/>
  <c r="GT459" i="27"/>
  <c r="GT460" i="27" s="1"/>
  <c r="GS459" i="27"/>
  <c r="GN459" i="27"/>
  <c r="GN460" i="27" s="1"/>
  <c r="GM459" i="27"/>
  <c r="GH459" i="27"/>
  <c r="GH460" i="27" s="1"/>
  <c r="GG459" i="27"/>
  <c r="GB459" i="27"/>
  <c r="GB460" i="27" s="1"/>
  <c r="GA459" i="27"/>
  <c r="FV459" i="27"/>
  <c r="FV460" i="27" s="1"/>
  <c r="FU459" i="27"/>
  <c r="FP459" i="27"/>
  <c r="FP460" i="27" s="1"/>
  <c r="FO459" i="27"/>
  <c r="FJ459" i="27"/>
  <c r="FJ460" i="27" s="1"/>
  <c r="FI459" i="27"/>
  <c r="EL459" i="27"/>
  <c r="EL460" i="27" s="1"/>
  <c r="EK459" i="27"/>
  <c r="EE459" i="27"/>
  <c r="DZ459" i="27"/>
  <c r="DZ460" i="27" s="1"/>
  <c r="DY459" i="27"/>
  <c r="DT459" i="27"/>
  <c r="DT460" i="27" s="1"/>
  <c r="DS459" i="27"/>
  <c r="DN459" i="27"/>
  <c r="DN460" i="27" s="1"/>
  <c r="DM459" i="27"/>
  <c r="DH459" i="27"/>
  <c r="DH460" i="27" s="1"/>
  <c r="DG459" i="27"/>
  <c r="DB459" i="27"/>
  <c r="DB460" i="27" s="1"/>
  <c r="DA459" i="27"/>
  <c r="CV459" i="27"/>
  <c r="CV460" i="27" s="1"/>
  <c r="CU459" i="27"/>
  <c r="CJ459" i="27"/>
  <c r="CJ460" i="27" s="1"/>
  <c r="CI459" i="27"/>
  <c r="CD459" i="27"/>
  <c r="CD460" i="27" s="1"/>
  <c r="CC459" i="27"/>
  <c r="BX459" i="27"/>
  <c r="BX460" i="27" s="1"/>
  <c r="BW459" i="27"/>
  <c r="BR459" i="27"/>
  <c r="BR460" i="27" s="1"/>
  <c r="BQ459" i="27"/>
  <c r="BL459" i="27"/>
  <c r="BL460" i="27" s="1"/>
  <c r="BK459" i="27"/>
  <c r="BF459" i="27"/>
  <c r="BF460" i="27" s="1"/>
  <c r="BE459" i="27"/>
  <c r="AZ459" i="27"/>
  <c r="AZ460" i="27" s="1"/>
  <c r="AY459" i="27"/>
  <c r="AT459" i="27"/>
  <c r="AT460" i="27" s="1"/>
  <c r="AS459" i="27"/>
  <c r="AN459" i="27"/>
  <c r="AN460" i="27" s="1"/>
  <c r="AM459" i="27"/>
  <c r="AH459" i="27"/>
  <c r="AH460" i="27" s="1"/>
  <c r="AG459" i="27"/>
  <c r="AB459" i="27"/>
  <c r="AB460" i="27" s="1"/>
  <c r="AA459" i="27"/>
  <c r="V459" i="27"/>
  <c r="V460" i="27" s="1"/>
  <c r="U459" i="27"/>
  <c r="P459" i="27"/>
  <c r="O459" i="27"/>
  <c r="PY458" i="27"/>
  <c r="PS458" i="27"/>
  <c r="OU458" i="27"/>
  <c r="OC458" i="27"/>
  <c r="NQ458" i="27"/>
  <c r="NK458" i="27"/>
  <c r="NE458" i="27"/>
  <c r="MA458" i="27"/>
  <c r="LO458" i="27"/>
  <c r="LI458" i="27"/>
  <c r="LC458" i="27"/>
  <c r="KW458" i="27"/>
  <c r="KQ458" i="27"/>
  <c r="KK458" i="27"/>
  <c r="JS458" i="27"/>
  <c r="JM458" i="27"/>
  <c r="JA458" i="27"/>
  <c r="IU458" i="27"/>
  <c r="IO458" i="27"/>
  <c r="II458" i="27"/>
  <c r="IC458" i="27"/>
  <c r="HW458" i="27"/>
  <c r="HQ458" i="27"/>
  <c r="HK458" i="27"/>
  <c r="GS458" i="27"/>
  <c r="GM458" i="27"/>
  <c r="GG458" i="27"/>
  <c r="GA458" i="27"/>
  <c r="FU458" i="27"/>
  <c r="FO458" i="27"/>
  <c r="FI458" i="27"/>
  <c r="EK458" i="27"/>
  <c r="EE458" i="27"/>
  <c r="DY458" i="27"/>
  <c r="DS458" i="27"/>
  <c r="DM458" i="27"/>
  <c r="DG458" i="27"/>
  <c r="DA458" i="27"/>
  <c r="CU458" i="27"/>
  <c r="CH458" i="27"/>
  <c r="CI458" i="27" s="1"/>
  <c r="CC458" i="27"/>
  <c r="BW458" i="27"/>
  <c r="BQ458" i="27"/>
  <c r="BK458" i="27"/>
  <c r="BE458" i="27"/>
  <c r="AY458" i="27"/>
  <c r="AS458" i="27"/>
  <c r="AM458" i="27"/>
  <c r="AG458" i="27"/>
  <c r="AA458" i="27"/>
  <c r="U458" i="27"/>
  <c r="O458" i="27"/>
  <c r="PY457" i="27"/>
  <c r="PS457" i="27"/>
  <c r="OU457" i="27"/>
  <c r="OC457" i="27"/>
  <c r="NQ457" i="27"/>
  <c r="NK457" i="27"/>
  <c r="NE457" i="27"/>
  <c r="MA457" i="27"/>
  <c r="LO457" i="27"/>
  <c r="LI457" i="27"/>
  <c r="LC457" i="27"/>
  <c r="KW457" i="27"/>
  <c r="KQ457" i="27"/>
  <c r="KK457" i="27"/>
  <c r="JS457" i="27"/>
  <c r="JM457" i="27"/>
  <c r="JA457" i="27"/>
  <c r="IU457" i="27"/>
  <c r="IO457" i="27"/>
  <c r="II457" i="27"/>
  <c r="IC457" i="27"/>
  <c r="HW457" i="27"/>
  <c r="HQ457" i="27"/>
  <c r="HK457" i="27"/>
  <c r="GS457" i="27"/>
  <c r="GM457" i="27"/>
  <c r="GG457" i="27"/>
  <c r="GA457" i="27"/>
  <c r="FU457" i="27"/>
  <c r="FO457" i="27"/>
  <c r="FI457" i="27"/>
  <c r="EK457" i="27"/>
  <c r="EE457" i="27"/>
  <c r="DY457" i="27"/>
  <c r="DS457" i="27"/>
  <c r="DM457" i="27"/>
  <c r="DG457" i="27"/>
  <c r="DA457" i="27"/>
  <c r="CU457" i="27"/>
  <c r="CI457" i="27"/>
  <c r="CC457" i="27"/>
  <c r="BW457" i="27"/>
  <c r="BQ457" i="27"/>
  <c r="BK457" i="27"/>
  <c r="BE457" i="27"/>
  <c r="AY457" i="27"/>
  <c r="AS457" i="27"/>
  <c r="AM457" i="27"/>
  <c r="AG457" i="27"/>
  <c r="AA457" i="27"/>
  <c r="U457" i="27"/>
  <c r="O457" i="27"/>
  <c r="PY456" i="27"/>
  <c r="PS456" i="27"/>
  <c r="OU456" i="27"/>
  <c r="OC456" i="27"/>
  <c r="NQ456" i="27"/>
  <c r="NK456" i="27"/>
  <c r="NE456" i="27"/>
  <c r="MA456" i="27"/>
  <c r="LO456" i="27"/>
  <c r="LI456" i="27"/>
  <c r="LC456" i="27"/>
  <c r="KW456" i="27"/>
  <c r="KQ456" i="27"/>
  <c r="KK456" i="27"/>
  <c r="JS456" i="27"/>
  <c r="JM456" i="27"/>
  <c r="JA456" i="27"/>
  <c r="IU456" i="27"/>
  <c r="IO456" i="27"/>
  <c r="II456" i="27"/>
  <c r="IC456" i="27"/>
  <c r="HW456" i="27"/>
  <c r="HQ456" i="27"/>
  <c r="HK456" i="27"/>
  <c r="GS456" i="27"/>
  <c r="GM456" i="27"/>
  <c r="GG456" i="27"/>
  <c r="GA456" i="27"/>
  <c r="FU456" i="27"/>
  <c r="FO456" i="27"/>
  <c r="FI456" i="27"/>
  <c r="EK456" i="27"/>
  <c r="EE456" i="27"/>
  <c r="DY456" i="27"/>
  <c r="DS456" i="27"/>
  <c r="DM456" i="27"/>
  <c r="DG456" i="27"/>
  <c r="DA456" i="27"/>
  <c r="CU456" i="27"/>
  <c r="CI456" i="27"/>
  <c r="CC456" i="27"/>
  <c r="BW456" i="27"/>
  <c r="BQ456" i="27"/>
  <c r="BK456" i="27"/>
  <c r="BE456" i="27"/>
  <c r="AY456" i="27"/>
  <c r="AS456" i="27"/>
  <c r="AM456" i="27"/>
  <c r="AG456" i="27"/>
  <c r="AA456" i="27"/>
  <c r="U456" i="27"/>
  <c r="O456" i="27"/>
  <c r="PY455" i="27"/>
  <c r="PS455" i="27"/>
  <c r="OU455" i="27"/>
  <c r="OC455" i="27"/>
  <c r="NQ455" i="27"/>
  <c r="NK455" i="27"/>
  <c r="NE455" i="27"/>
  <c r="MA455" i="27"/>
  <c r="LO455" i="27"/>
  <c r="LI455" i="27"/>
  <c r="LC455" i="27"/>
  <c r="KW455" i="27"/>
  <c r="KQ455" i="27"/>
  <c r="KK455" i="27"/>
  <c r="JS455" i="27"/>
  <c r="JM455" i="27"/>
  <c r="JA455" i="27"/>
  <c r="IU455" i="27"/>
  <c r="IO455" i="27"/>
  <c r="II455" i="27"/>
  <c r="IC455" i="27"/>
  <c r="HW455" i="27"/>
  <c r="HQ455" i="27"/>
  <c r="HK455" i="27"/>
  <c r="GS455" i="27"/>
  <c r="GM455" i="27"/>
  <c r="GG455" i="27"/>
  <c r="GA455" i="27"/>
  <c r="FU455" i="27"/>
  <c r="FO455" i="27"/>
  <c r="FI455" i="27"/>
  <c r="EK455" i="27"/>
  <c r="EE455" i="27"/>
  <c r="DY455" i="27"/>
  <c r="DS455" i="27"/>
  <c r="DM455" i="27"/>
  <c r="DG455" i="27"/>
  <c r="DA455" i="27"/>
  <c r="CU455" i="27"/>
  <c r="CH455" i="27"/>
  <c r="CI455" i="27" s="1"/>
  <c r="CC455" i="27"/>
  <c r="BW455" i="27"/>
  <c r="BQ455" i="27"/>
  <c r="BK455" i="27"/>
  <c r="BE455" i="27"/>
  <c r="AY455" i="27"/>
  <c r="AS455" i="27"/>
  <c r="AM455" i="27"/>
  <c r="AG455" i="27"/>
  <c r="AA455" i="27"/>
  <c r="U455" i="27"/>
  <c r="O455" i="27"/>
  <c r="PY454" i="27"/>
  <c r="PS454" i="27"/>
  <c r="OU454" i="27"/>
  <c r="OC454" i="27"/>
  <c r="NQ454" i="27"/>
  <c r="NK454" i="27"/>
  <c r="NE454" i="27"/>
  <c r="MA454" i="27"/>
  <c r="LO454" i="27"/>
  <c r="LI454" i="27"/>
  <c r="LC454" i="27"/>
  <c r="KW454" i="27"/>
  <c r="KQ454" i="27"/>
  <c r="KK454" i="27"/>
  <c r="JS454" i="27"/>
  <c r="JM454" i="27"/>
  <c r="JA454" i="27"/>
  <c r="IU454" i="27"/>
  <c r="IO454" i="27"/>
  <c r="II454" i="27"/>
  <c r="IC454" i="27"/>
  <c r="HW454" i="27"/>
  <c r="HQ454" i="27"/>
  <c r="HK454" i="27"/>
  <c r="GS454" i="27"/>
  <c r="GM454" i="27"/>
  <c r="GG454" i="27"/>
  <c r="GA454" i="27"/>
  <c r="FU454" i="27"/>
  <c r="FO454" i="27"/>
  <c r="FI454" i="27"/>
  <c r="EK454" i="27"/>
  <c r="EE454" i="27"/>
  <c r="DY454" i="27"/>
  <c r="DS454" i="27"/>
  <c r="DM454" i="27"/>
  <c r="DG454" i="27"/>
  <c r="DA454" i="27"/>
  <c r="CU454" i="27"/>
  <c r="CI454" i="27"/>
  <c r="CC454" i="27"/>
  <c r="BW454" i="27"/>
  <c r="BQ454" i="27"/>
  <c r="BK454" i="27"/>
  <c r="BE454" i="27"/>
  <c r="AY454" i="27"/>
  <c r="AS454" i="27"/>
  <c r="AM454" i="27"/>
  <c r="AG454" i="27"/>
  <c r="AA454" i="27"/>
  <c r="U454" i="27"/>
  <c r="O454" i="27"/>
  <c r="PY453" i="27"/>
  <c r="PS453" i="27"/>
  <c r="OU453" i="27"/>
  <c r="OC453" i="27"/>
  <c r="NQ453" i="27"/>
  <c r="NK453" i="27"/>
  <c r="NE453" i="27"/>
  <c r="MA453" i="27"/>
  <c r="LO453" i="27"/>
  <c r="LI453" i="27"/>
  <c r="LC453" i="27"/>
  <c r="KW453" i="27"/>
  <c r="KQ453" i="27"/>
  <c r="KK453" i="27"/>
  <c r="JS453" i="27"/>
  <c r="JM453" i="27"/>
  <c r="JA453" i="27"/>
  <c r="IU453" i="27"/>
  <c r="IO453" i="27"/>
  <c r="II453" i="27"/>
  <c r="IC453" i="27"/>
  <c r="HW453" i="27"/>
  <c r="HQ453" i="27"/>
  <c r="HK453" i="27"/>
  <c r="GS453" i="27"/>
  <c r="GM453" i="27"/>
  <c r="GG453" i="27"/>
  <c r="GA453" i="27"/>
  <c r="FU453" i="27"/>
  <c r="FO453" i="27"/>
  <c r="FI453" i="27"/>
  <c r="EK453" i="27"/>
  <c r="EE453" i="27"/>
  <c r="DY453" i="27"/>
  <c r="DS453" i="27"/>
  <c r="DM453" i="27"/>
  <c r="DG453" i="27"/>
  <c r="DA453" i="27"/>
  <c r="CU453" i="27"/>
  <c r="CI453" i="27"/>
  <c r="CC453" i="27"/>
  <c r="BW453" i="27"/>
  <c r="BQ453" i="27"/>
  <c r="BK453" i="27"/>
  <c r="BE453" i="27"/>
  <c r="AY453" i="27"/>
  <c r="AS453" i="27"/>
  <c r="AM453" i="27"/>
  <c r="AG453" i="27"/>
  <c r="AA453" i="27"/>
  <c r="U453" i="27"/>
  <c r="O453" i="27"/>
  <c r="PY452" i="27"/>
  <c r="PS452" i="27"/>
  <c r="OU452" i="27"/>
  <c r="OC452" i="27"/>
  <c r="NQ452" i="27"/>
  <c r="NK452" i="27"/>
  <c r="NE452" i="27"/>
  <c r="MA452" i="27"/>
  <c r="LO452" i="27"/>
  <c r="LI452" i="27"/>
  <c r="LC452" i="27"/>
  <c r="KW452" i="27"/>
  <c r="KQ452" i="27"/>
  <c r="KK452" i="27"/>
  <c r="JS452" i="27"/>
  <c r="JM452" i="27"/>
  <c r="JA452" i="27"/>
  <c r="IU452" i="27"/>
  <c r="IO452" i="27"/>
  <c r="II452" i="27"/>
  <c r="IC452" i="27"/>
  <c r="HW452" i="27"/>
  <c r="HQ452" i="27"/>
  <c r="HK452" i="27"/>
  <c r="GS452" i="27"/>
  <c r="GM452" i="27"/>
  <c r="GG452" i="27"/>
  <c r="GA452" i="27"/>
  <c r="FU452" i="27"/>
  <c r="FO452" i="27"/>
  <c r="FI452" i="27"/>
  <c r="EK452" i="27"/>
  <c r="EE452" i="27"/>
  <c r="DY452" i="27"/>
  <c r="DS452" i="27"/>
  <c r="DM452" i="27"/>
  <c r="DG452" i="27"/>
  <c r="DA452" i="27"/>
  <c r="CU452" i="27"/>
  <c r="CI452" i="27"/>
  <c r="CC452" i="27"/>
  <c r="BW452" i="27"/>
  <c r="BQ452" i="27"/>
  <c r="BK452" i="27"/>
  <c r="BE452" i="27"/>
  <c r="AY452" i="27"/>
  <c r="AS452" i="27"/>
  <c r="AM452" i="27"/>
  <c r="AG452" i="27"/>
  <c r="AA452" i="27"/>
  <c r="U452" i="27"/>
  <c r="O452" i="27"/>
  <c r="PY451" i="27"/>
  <c r="PS451" i="27"/>
  <c r="OU451" i="27"/>
  <c r="OC451" i="27"/>
  <c r="NQ451" i="27"/>
  <c r="NK451" i="27"/>
  <c r="NE451" i="27"/>
  <c r="MA451" i="27"/>
  <c r="LO451" i="27"/>
  <c r="LI451" i="27"/>
  <c r="LC451" i="27"/>
  <c r="KW451" i="27"/>
  <c r="KQ451" i="27"/>
  <c r="KK451" i="27"/>
  <c r="JS451" i="27"/>
  <c r="JM451" i="27"/>
  <c r="JA451" i="27"/>
  <c r="IU451" i="27"/>
  <c r="IO451" i="27"/>
  <c r="II451" i="27"/>
  <c r="IC451" i="27"/>
  <c r="HW451" i="27"/>
  <c r="HQ451" i="27"/>
  <c r="HK451" i="27"/>
  <c r="GS451" i="27"/>
  <c r="GM451" i="27"/>
  <c r="GG451" i="27"/>
  <c r="GA451" i="27"/>
  <c r="FU451" i="27"/>
  <c r="FO451" i="27"/>
  <c r="FI451" i="27"/>
  <c r="EK451" i="27"/>
  <c r="EE451" i="27"/>
  <c r="DY451" i="27"/>
  <c r="DS451" i="27"/>
  <c r="DM451" i="27"/>
  <c r="DG451" i="27"/>
  <c r="DA451" i="27"/>
  <c r="CU451" i="27"/>
  <c r="CI451" i="27"/>
  <c r="CC451" i="27"/>
  <c r="BW451" i="27"/>
  <c r="BQ451" i="27"/>
  <c r="BK451" i="27"/>
  <c r="BE451" i="27"/>
  <c r="AY451" i="27"/>
  <c r="AS451" i="27"/>
  <c r="AM451" i="27"/>
  <c r="AG451" i="27"/>
  <c r="AA451" i="27"/>
  <c r="U451" i="27"/>
  <c r="O451" i="27"/>
  <c r="PY450" i="27"/>
  <c r="PS450" i="27"/>
  <c r="OU450" i="27"/>
  <c r="OC450" i="27"/>
  <c r="NQ450" i="27"/>
  <c r="NK450" i="27"/>
  <c r="NE450" i="27"/>
  <c r="MA450" i="27"/>
  <c r="LO450" i="27"/>
  <c r="LI450" i="27"/>
  <c r="LC450" i="27"/>
  <c r="KW450" i="27"/>
  <c r="KQ450" i="27"/>
  <c r="KK450" i="27"/>
  <c r="JS450" i="27"/>
  <c r="JM450" i="27"/>
  <c r="JA450" i="27"/>
  <c r="IU450" i="27"/>
  <c r="IO450" i="27"/>
  <c r="II450" i="27"/>
  <c r="IC450" i="27"/>
  <c r="HW450" i="27"/>
  <c r="HQ450" i="27"/>
  <c r="HK450" i="27"/>
  <c r="GS450" i="27"/>
  <c r="GM450" i="27"/>
  <c r="GG450" i="27"/>
  <c r="GA450" i="27"/>
  <c r="FU450" i="27"/>
  <c r="FO450" i="27"/>
  <c r="FI450" i="27"/>
  <c r="EK450" i="27"/>
  <c r="EE450" i="27"/>
  <c r="DY450" i="27"/>
  <c r="DS450" i="27"/>
  <c r="DM450" i="27"/>
  <c r="DG450" i="27"/>
  <c r="DA450" i="27"/>
  <c r="CU450" i="27"/>
  <c r="CI450" i="27"/>
  <c r="CC450" i="27"/>
  <c r="BW450" i="27"/>
  <c r="BQ450" i="27"/>
  <c r="BK450" i="27"/>
  <c r="BE450" i="27"/>
  <c r="AY450" i="27"/>
  <c r="AS450" i="27"/>
  <c r="AM450" i="27"/>
  <c r="AG450" i="27"/>
  <c r="AA450" i="27"/>
  <c r="U450" i="27"/>
  <c r="O450" i="27"/>
  <c r="PY449" i="27"/>
  <c r="PS449" i="27"/>
  <c r="OU449" i="27"/>
  <c r="OC449" i="27"/>
  <c r="NQ449" i="27"/>
  <c r="NK449" i="27"/>
  <c r="NE449" i="27"/>
  <c r="MA449" i="27"/>
  <c r="LO449" i="27"/>
  <c r="LI449" i="27"/>
  <c r="LC449" i="27"/>
  <c r="KW449" i="27"/>
  <c r="KQ449" i="27"/>
  <c r="KK449" i="27"/>
  <c r="JS449" i="27"/>
  <c r="JM449" i="27"/>
  <c r="JA449" i="27"/>
  <c r="IU449" i="27"/>
  <c r="IO449" i="27"/>
  <c r="II449" i="27"/>
  <c r="IC449" i="27"/>
  <c r="HW449" i="27"/>
  <c r="HQ449" i="27"/>
  <c r="HK449" i="27"/>
  <c r="GS449" i="27"/>
  <c r="GM449" i="27"/>
  <c r="GG449" i="27"/>
  <c r="GA449" i="27"/>
  <c r="FU449" i="27"/>
  <c r="FO449" i="27"/>
  <c r="FI449" i="27"/>
  <c r="EK449" i="27"/>
  <c r="EE449" i="27"/>
  <c r="DY449" i="27"/>
  <c r="DS449" i="27"/>
  <c r="DM449" i="27"/>
  <c r="DG449" i="27"/>
  <c r="DA449" i="27"/>
  <c r="CU449" i="27"/>
  <c r="CI449" i="27"/>
  <c r="CC449" i="27"/>
  <c r="BW449" i="27"/>
  <c r="BQ449" i="27"/>
  <c r="BK449" i="27"/>
  <c r="BE449" i="27"/>
  <c r="AY449" i="27"/>
  <c r="AS449" i="27"/>
  <c r="AM449" i="27"/>
  <c r="AG449" i="27"/>
  <c r="AA449" i="27"/>
  <c r="U449" i="27"/>
  <c r="O449" i="27"/>
  <c r="PY448" i="27"/>
  <c r="PS448" i="27"/>
  <c r="OU448" i="27"/>
  <c r="OC448" i="27"/>
  <c r="NQ448" i="27"/>
  <c r="NK448" i="27"/>
  <c r="NE448" i="27"/>
  <c r="MA448" i="27"/>
  <c r="LO448" i="27"/>
  <c r="LI448" i="27"/>
  <c r="LC448" i="27"/>
  <c r="KW448" i="27"/>
  <c r="KQ448" i="27"/>
  <c r="KK448" i="27"/>
  <c r="JS448" i="27"/>
  <c r="JM448" i="27"/>
  <c r="JA448" i="27"/>
  <c r="IU448" i="27"/>
  <c r="IO448" i="27"/>
  <c r="II448" i="27"/>
  <c r="IC448" i="27"/>
  <c r="HW448" i="27"/>
  <c r="HQ448" i="27"/>
  <c r="HK448" i="27"/>
  <c r="GS448" i="27"/>
  <c r="GM448" i="27"/>
  <c r="GG448" i="27"/>
  <c r="GA448" i="27"/>
  <c r="FU448" i="27"/>
  <c r="FO448" i="27"/>
  <c r="FI448" i="27"/>
  <c r="EK448" i="27"/>
  <c r="EE448" i="27"/>
  <c r="DY448" i="27"/>
  <c r="DS448" i="27"/>
  <c r="DM448" i="27"/>
  <c r="DG448" i="27"/>
  <c r="DA448" i="27"/>
  <c r="CU448" i="27"/>
  <c r="CI448" i="27"/>
  <c r="CC448" i="27"/>
  <c r="BW448" i="27"/>
  <c r="BQ448" i="27"/>
  <c r="BK448" i="27"/>
  <c r="BE448" i="27"/>
  <c r="AY448" i="27"/>
  <c r="AS448" i="27"/>
  <c r="AM448" i="27"/>
  <c r="AG448" i="27"/>
  <c r="AA448" i="27"/>
  <c r="U448" i="27"/>
  <c r="O448" i="27"/>
  <c r="PZ447" i="27"/>
  <c r="PZ448" i="27" s="1"/>
  <c r="PY447" i="27"/>
  <c r="PT447" i="27"/>
  <c r="PT448" i="27" s="1"/>
  <c r="PS447" i="27"/>
  <c r="PA447" i="27"/>
  <c r="OV447" i="27"/>
  <c r="OV448" i="27" s="1"/>
  <c r="OU447" i="27"/>
  <c r="OD447" i="27"/>
  <c r="OD448" i="27" s="1"/>
  <c r="OC447" i="27"/>
  <c r="NR447" i="27"/>
  <c r="NR448" i="27" s="1"/>
  <c r="NQ447" i="27"/>
  <c r="NL447" i="27"/>
  <c r="NL448" i="27" s="1"/>
  <c r="NK447" i="27"/>
  <c r="NF447" i="27"/>
  <c r="NF448" i="27" s="1"/>
  <c r="NE447" i="27"/>
  <c r="MB447" i="27"/>
  <c r="MB448" i="27" s="1"/>
  <c r="MA447" i="27"/>
  <c r="LP447" i="27"/>
  <c r="LP448" i="27" s="1"/>
  <c r="LO447" i="27"/>
  <c r="LJ447" i="27"/>
  <c r="LJ448" i="27" s="1"/>
  <c r="LI447" i="27"/>
  <c r="LD447" i="27"/>
  <c r="LD448" i="27" s="1"/>
  <c r="LC447" i="27"/>
  <c r="KX447" i="27"/>
  <c r="KX448" i="27" s="1"/>
  <c r="KW447" i="27"/>
  <c r="KR447" i="27"/>
  <c r="KR448" i="27" s="1"/>
  <c r="KQ447" i="27"/>
  <c r="KL447" i="27"/>
  <c r="KL448" i="27" s="1"/>
  <c r="KK447" i="27"/>
  <c r="JT447" i="27"/>
  <c r="JT448" i="27" s="1"/>
  <c r="JS447" i="27"/>
  <c r="JN447" i="27"/>
  <c r="JN448" i="27" s="1"/>
  <c r="JM447" i="27"/>
  <c r="JB447" i="27"/>
  <c r="JB448" i="27" s="1"/>
  <c r="JA447" i="27"/>
  <c r="IV447" i="27"/>
  <c r="IV448" i="27" s="1"/>
  <c r="IU447" i="27"/>
  <c r="IP447" i="27"/>
  <c r="IP448" i="27" s="1"/>
  <c r="IO447" i="27"/>
  <c r="IJ447" i="27"/>
  <c r="IJ448" i="27" s="1"/>
  <c r="II447" i="27"/>
  <c r="ID447" i="27"/>
  <c r="ID448" i="27" s="1"/>
  <c r="IC447" i="27"/>
  <c r="HX447" i="27"/>
  <c r="HX448" i="27" s="1"/>
  <c r="HW447" i="27"/>
  <c r="HR447" i="27"/>
  <c r="HR448" i="27" s="1"/>
  <c r="HQ447" i="27"/>
  <c r="HL447" i="27"/>
  <c r="HL448" i="27" s="1"/>
  <c r="HK447" i="27"/>
  <c r="GT447" i="27"/>
  <c r="GT448" i="27" s="1"/>
  <c r="GS447" i="27"/>
  <c r="GN447" i="27"/>
  <c r="GN448" i="27" s="1"/>
  <c r="GM447" i="27"/>
  <c r="GH447" i="27"/>
  <c r="GH448" i="27" s="1"/>
  <c r="GG447" i="27"/>
  <c r="GB447" i="27"/>
  <c r="GB448" i="27" s="1"/>
  <c r="GA447" i="27"/>
  <c r="FV447" i="27"/>
  <c r="FV448" i="27" s="1"/>
  <c r="FU447" i="27"/>
  <c r="FP447" i="27"/>
  <c r="FP448" i="27" s="1"/>
  <c r="FO447" i="27"/>
  <c r="FC447" i="27"/>
  <c r="EX447" i="27"/>
  <c r="EW447" i="27"/>
  <c r="EF447" i="27"/>
  <c r="EE447" i="27"/>
  <c r="DZ447" i="27"/>
  <c r="DZ448" i="27" s="1"/>
  <c r="DY447" i="27"/>
  <c r="DT447" i="27"/>
  <c r="DT448" i="27" s="1"/>
  <c r="DS447" i="27"/>
  <c r="DN447" i="27"/>
  <c r="DN448" i="27" s="1"/>
  <c r="DM447" i="27"/>
  <c r="DH447" i="27"/>
  <c r="DH448" i="27" s="1"/>
  <c r="DG447" i="27"/>
  <c r="DD447" i="27"/>
  <c r="DB447" i="27"/>
  <c r="DB448" i="27" s="1"/>
  <c r="DA447" i="27"/>
  <c r="CV447" i="27"/>
  <c r="CT447" i="27"/>
  <c r="CJ447" i="27"/>
  <c r="CH447" i="27"/>
  <c r="CD447" i="27"/>
  <c r="CD448" i="27" s="1"/>
  <c r="CC447" i="27"/>
  <c r="BX447" i="27"/>
  <c r="BX448" i="27" s="1"/>
  <c r="BW447" i="27"/>
  <c r="BR447" i="27"/>
  <c r="BR448" i="27" s="1"/>
  <c r="BQ447" i="27"/>
  <c r="BL447" i="27"/>
  <c r="BL448" i="27" s="1"/>
  <c r="BK447" i="27"/>
  <c r="BF447" i="27"/>
  <c r="BF448" i="27" s="1"/>
  <c r="BE447" i="27"/>
  <c r="AZ447" i="27"/>
  <c r="AZ448" i="27" s="1"/>
  <c r="AY447" i="27"/>
  <c r="AT447" i="27"/>
  <c r="AT448" i="27" s="1"/>
  <c r="AS447" i="27"/>
  <c r="AN447" i="27"/>
  <c r="AN448" i="27" s="1"/>
  <c r="AM447" i="27"/>
  <c r="AH447" i="27"/>
  <c r="AH448" i="27" s="1"/>
  <c r="AG447" i="27"/>
  <c r="AB447" i="27"/>
  <c r="AB448" i="27" s="1"/>
  <c r="AA447" i="27"/>
  <c r="V447" i="27"/>
  <c r="V448" i="27" s="1"/>
  <c r="U447" i="27"/>
  <c r="P447" i="27"/>
  <c r="O447" i="27"/>
  <c r="PY446" i="27"/>
  <c r="PS446" i="27"/>
  <c r="PA446" i="27"/>
  <c r="OU446" i="27"/>
  <c r="OC446" i="27"/>
  <c r="NQ446" i="27"/>
  <c r="NK446" i="27"/>
  <c r="NE446" i="27"/>
  <c r="MA446" i="27"/>
  <c r="LO446" i="27"/>
  <c r="LI446" i="27"/>
  <c r="LC446" i="27"/>
  <c r="KW446" i="27"/>
  <c r="KQ446" i="27"/>
  <c r="KK446" i="27"/>
  <c r="JS446" i="27"/>
  <c r="JM446" i="27"/>
  <c r="JA446" i="27"/>
  <c r="IU446" i="27"/>
  <c r="IO446" i="27"/>
  <c r="II446" i="27"/>
  <c r="IC446" i="27"/>
  <c r="HW446" i="27"/>
  <c r="HQ446" i="27"/>
  <c r="HK446" i="27"/>
  <c r="GS446" i="27"/>
  <c r="GM446" i="27"/>
  <c r="GG446" i="27"/>
  <c r="GA446" i="27"/>
  <c r="FU446" i="27"/>
  <c r="FO446" i="27"/>
  <c r="FC446" i="27"/>
  <c r="EW446" i="27"/>
  <c r="EE446" i="27"/>
  <c r="DY446" i="27"/>
  <c r="DS446" i="27"/>
  <c r="DM446" i="27"/>
  <c r="DG446" i="27"/>
  <c r="DA446" i="27"/>
  <c r="CU446" i="27"/>
  <c r="CI446" i="27"/>
  <c r="CC446" i="27"/>
  <c r="BW446" i="27"/>
  <c r="BQ446" i="27"/>
  <c r="BK446" i="27"/>
  <c r="BE446" i="27"/>
  <c r="AY446" i="27"/>
  <c r="AS446" i="27"/>
  <c r="AM446" i="27"/>
  <c r="AG446" i="27"/>
  <c r="AA446" i="27"/>
  <c r="U446" i="27"/>
  <c r="O446" i="27"/>
  <c r="PY445" i="27"/>
  <c r="PS445" i="27"/>
  <c r="PA445" i="27"/>
  <c r="OU445" i="27"/>
  <c r="OC445" i="27"/>
  <c r="NQ445" i="27"/>
  <c r="NK445" i="27"/>
  <c r="NE445" i="27"/>
  <c r="MA445" i="27"/>
  <c r="LO445" i="27"/>
  <c r="LI445" i="27"/>
  <c r="LC445" i="27"/>
  <c r="KW445" i="27"/>
  <c r="KQ445" i="27"/>
  <c r="KK445" i="27"/>
  <c r="JS445" i="27"/>
  <c r="JM445" i="27"/>
  <c r="JA445" i="27"/>
  <c r="IU445" i="27"/>
  <c r="IO445" i="27"/>
  <c r="II445" i="27"/>
  <c r="IC445" i="27"/>
  <c r="HW445" i="27"/>
  <c r="HQ445" i="27"/>
  <c r="HK445" i="27"/>
  <c r="GS445" i="27"/>
  <c r="GM445" i="27"/>
  <c r="GG445" i="27"/>
  <c r="GA445" i="27"/>
  <c r="FU445" i="27"/>
  <c r="FO445" i="27"/>
  <c r="FC445" i="27"/>
  <c r="EW445" i="27"/>
  <c r="EE445" i="27"/>
  <c r="DY445" i="27"/>
  <c r="DS445" i="27"/>
  <c r="DM445" i="27"/>
  <c r="DG445" i="27"/>
  <c r="DA445" i="27"/>
  <c r="CU445" i="27"/>
  <c r="CI445" i="27"/>
  <c r="CC445" i="27"/>
  <c r="BW445" i="27"/>
  <c r="BQ445" i="27"/>
  <c r="BK445" i="27"/>
  <c r="BE445" i="27"/>
  <c r="AY445" i="27"/>
  <c r="AS445" i="27"/>
  <c r="AM445" i="27"/>
  <c r="AG445" i="27"/>
  <c r="AA445" i="27"/>
  <c r="U445" i="27"/>
  <c r="O445" i="27"/>
  <c r="PY444" i="27"/>
  <c r="PS444" i="27"/>
  <c r="PA444" i="27"/>
  <c r="OU444" i="27"/>
  <c r="OC444" i="27"/>
  <c r="NQ444" i="27"/>
  <c r="NK444" i="27"/>
  <c r="NE444" i="27"/>
  <c r="MA444" i="27"/>
  <c r="LO444" i="27"/>
  <c r="LI444" i="27"/>
  <c r="LC444" i="27"/>
  <c r="KW444" i="27"/>
  <c r="KQ444" i="27"/>
  <c r="KK444" i="27"/>
  <c r="JS444" i="27"/>
  <c r="JM444" i="27"/>
  <c r="JA444" i="27"/>
  <c r="IU444" i="27"/>
  <c r="IO444" i="27"/>
  <c r="II444" i="27"/>
  <c r="IC444" i="27"/>
  <c r="HW444" i="27"/>
  <c r="HQ444" i="27"/>
  <c r="HK444" i="27"/>
  <c r="GS444" i="27"/>
  <c r="GM444" i="27"/>
  <c r="GG444" i="27"/>
  <c r="GA444" i="27"/>
  <c r="FU444" i="27"/>
  <c r="FO444" i="27"/>
  <c r="FC444" i="27"/>
  <c r="EW444" i="27"/>
  <c r="EE444" i="27"/>
  <c r="DY444" i="27"/>
  <c r="DS444" i="27"/>
  <c r="DM444" i="27"/>
  <c r="DG444" i="27"/>
  <c r="DA444" i="27"/>
  <c r="CU444" i="27"/>
  <c r="CI444" i="27"/>
  <c r="CC444" i="27"/>
  <c r="BW444" i="27"/>
  <c r="BQ444" i="27"/>
  <c r="BK444" i="27"/>
  <c r="BE444" i="27"/>
  <c r="AY444" i="27"/>
  <c r="AS444" i="27"/>
  <c r="AM444" i="27"/>
  <c r="AG444" i="27"/>
  <c r="AA444" i="27"/>
  <c r="U444" i="27"/>
  <c r="O444" i="27"/>
  <c r="PY443" i="27"/>
  <c r="PS443" i="27"/>
  <c r="PA443" i="27"/>
  <c r="OU443" i="27"/>
  <c r="OC443" i="27"/>
  <c r="NQ443" i="27"/>
  <c r="NK443" i="27"/>
  <c r="NE443" i="27"/>
  <c r="MA443" i="27"/>
  <c r="LO443" i="27"/>
  <c r="LI443" i="27"/>
  <c r="LC443" i="27"/>
  <c r="KW443" i="27"/>
  <c r="KQ443" i="27"/>
  <c r="KK443" i="27"/>
  <c r="JS443" i="27"/>
  <c r="JM443" i="27"/>
  <c r="JA443" i="27"/>
  <c r="IU443" i="27"/>
  <c r="IO443" i="27"/>
  <c r="II443" i="27"/>
  <c r="IC443" i="27"/>
  <c r="HW443" i="27"/>
  <c r="HQ443" i="27"/>
  <c r="HK443" i="27"/>
  <c r="GS443" i="27"/>
  <c r="GM443" i="27"/>
  <c r="GG443" i="27"/>
  <c r="GA443" i="27"/>
  <c r="FU443" i="27"/>
  <c r="FO443" i="27"/>
  <c r="FC443" i="27"/>
  <c r="EW443" i="27"/>
  <c r="EE443" i="27"/>
  <c r="DY443" i="27"/>
  <c r="DS443" i="27"/>
  <c r="DM443" i="27"/>
  <c r="DG443" i="27"/>
  <c r="DA443" i="27"/>
  <c r="CU443" i="27"/>
  <c r="CI443" i="27"/>
  <c r="CC443" i="27"/>
  <c r="BW443" i="27"/>
  <c r="BQ443" i="27"/>
  <c r="BK443" i="27"/>
  <c r="BE443" i="27"/>
  <c r="AY443" i="27"/>
  <c r="AS443" i="27"/>
  <c r="AM443" i="27"/>
  <c r="AG443" i="27"/>
  <c r="AA443" i="27"/>
  <c r="U443" i="27"/>
  <c r="O443" i="27"/>
  <c r="PY442" i="27"/>
  <c r="PS442" i="27"/>
  <c r="PA442" i="27"/>
  <c r="OU442" i="27"/>
  <c r="OC442" i="27"/>
  <c r="NQ442" i="27"/>
  <c r="NK442" i="27"/>
  <c r="NE442" i="27"/>
  <c r="MA442" i="27"/>
  <c r="LO442" i="27"/>
  <c r="LI442" i="27"/>
  <c r="LC442" i="27"/>
  <c r="KW442" i="27"/>
  <c r="KQ442" i="27"/>
  <c r="KK442" i="27"/>
  <c r="JS442" i="27"/>
  <c r="JM442" i="27"/>
  <c r="JA442" i="27"/>
  <c r="IU442" i="27"/>
  <c r="IO442" i="27"/>
  <c r="II442" i="27"/>
  <c r="IC442" i="27"/>
  <c r="HW442" i="27"/>
  <c r="HQ442" i="27"/>
  <c r="HK442" i="27"/>
  <c r="GS442" i="27"/>
  <c r="GM442" i="27"/>
  <c r="GG442" i="27"/>
  <c r="GA442" i="27"/>
  <c r="FU442" i="27"/>
  <c r="FO442" i="27"/>
  <c r="FC442" i="27"/>
  <c r="EW442" i="27"/>
  <c r="EE442" i="27"/>
  <c r="DY442" i="27"/>
  <c r="DS442" i="27"/>
  <c r="DM442" i="27"/>
  <c r="DG442" i="27"/>
  <c r="DA442" i="27"/>
  <c r="CU442" i="27"/>
  <c r="CI442" i="27"/>
  <c r="CC442" i="27"/>
  <c r="BW442" i="27"/>
  <c r="BQ442" i="27"/>
  <c r="BK442" i="27"/>
  <c r="BE442" i="27"/>
  <c r="AY442" i="27"/>
  <c r="AS442" i="27"/>
  <c r="AM442" i="27"/>
  <c r="AG442" i="27"/>
  <c r="AA442" i="27"/>
  <c r="U442" i="27"/>
  <c r="O442" i="27"/>
  <c r="PY441" i="27"/>
  <c r="PS441" i="27"/>
  <c r="PA441" i="27"/>
  <c r="OU441" i="27"/>
  <c r="OC441" i="27"/>
  <c r="NQ441" i="27"/>
  <c r="NK441" i="27"/>
  <c r="NE441" i="27"/>
  <c r="MA441" i="27"/>
  <c r="LO441" i="27"/>
  <c r="LI441" i="27"/>
  <c r="LC441" i="27"/>
  <c r="KW441" i="27"/>
  <c r="KQ441" i="27"/>
  <c r="KK441" i="27"/>
  <c r="JS441" i="27"/>
  <c r="JM441" i="27"/>
  <c r="JA441" i="27"/>
  <c r="IU441" i="27"/>
  <c r="IO441" i="27"/>
  <c r="II441" i="27"/>
  <c r="IC441" i="27"/>
  <c r="HW441" i="27"/>
  <c r="HQ441" i="27"/>
  <c r="HK441" i="27"/>
  <c r="GS441" i="27"/>
  <c r="GM441" i="27"/>
  <c r="GG441" i="27"/>
  <c r="GA441" i="27"/>
  <c r="FU441" i="27"/>
  <c r="FO441" i="27"/>
  <c r="FC441" i="27"/>
  <c r="EW441" i="27"/>
  <c r="EE441" i="27"/>
  <c r="DY441" i="27"/>
  <c r="DS441" i="27"/>
  <c r="DM441" i="27"/>
  <c r="DG441" i="27"/>
  <c r="DA441" i="27"/>
  <c r="CU441" i="27"/>
  <c r="CI441" i="27"/>
  <c r="CC441" i="27"/>
  <c r="BW441" i="27"/>
  <c r="BQ441" i="27"/>
  <c r="BK441" i="27"/>
  <c r="BE441" i="27"/>
  <c r="AY441" i="27"/>
  <c r="AS441" i="27"/>
  <c r="AM441" i="27"/>
  <c r="AG441" i="27"/>
  <c r="AA441" i="27"/>
  <c r="U441" i="27"/>
  <c r="O441" i="27"/>
  <c r="PY440" i="27"/>
  <c r="PS440" i="27"/>
  <c r="PA440" i="27"/>
  <c r="OU440" i="27"/>
  <c r="OC440" i="27"/>
  <c r="NQ440" i="27"/>
  <c r="NK440" i="27"/>
  <c r="NE440" i="27"/>
  <c r="MA440" i="27"/>
  <c r="LO440" i="27"/>
  <c r="LI440" i="27"/>
  <c r="LC440" i="27"/>
  <c r="KW440" i="27"/>
  <c r="KQ440" i="27"/>
  <c r="KK440" i="27"/>
  <c r="JS440" i="27"/>
  <c r="JM440" i="27"/>
  <c r="JA440" i="27"/>
  <c r="IU440" i="27"/>
  <c r="IO440" i="27"/>
  <c r="II440" i="27"/>
  <c r="IC440" i="27"/>
  <c r="HW440" i="27"/>
  <c r="HQ440" i="27"/>
  <c r="HK440" i="27"/>
  <c r="GS440" i="27"/>
  <c r="GM440" i="27"/>
  <c r="GG440" i="27"/>
  <c r="GA440" i="27"/>
  <c r="FU440" i="27"/>
  <c r="FO440" i="27"/>
  <c r="FC440" i="27"/>
  <c r="EW440" i="27"/>
  <c r="EE440" i="27"/>
  <c r="DY440" i="27"/>
  <c r="DS440" i="27"/>
  <c r="DM440" i="27"/>
  <c r="DG440" i="27"/>
  <c r="DA440" i="27"/>
  <c r="CT440" i="27"/>
  <c r="CU440" i="27" s="1"/>
  <c r="CI440" i="27"/>
  <c r="CC440" i="27"/>
  <c r="BW440" i="27"/>
  <c r="BQ440" i="27"/>
  <c r="BK440" i="27"/>
  <c r="BE440" i="27"/>
  <c r="AY440" i="27"/>
  <c r="AS440" i="27"/>
  <c r="AM440" i="27"/>
  <c r="AG440" i="27"/>
  <c r="AA440" i="27"/>
  <c r="U440" i="27"/>
  <c r="O440" i="27"/>
  <c r="PY439" i="27"/>
  <c r="PS439" i="27"/>
  <c r="PA439" i="27"/>
  <c r="OU439" i="27"/>
  <c r="OC439" i="27"/>
  <c r="NQ439" i="27"/>
  <c r="NK439" i="27"/>
  <c r="NE439" i="27"/>
  <c r="MA439" i="27"/>
  <c r="LO439" i="27"/>
  <c r="LI439" i="27"/>
  <c r="LC439" i="27"/>
  <c r="KW439" i="27"/>
  <c r="KQ439" i="27"/>
  <c r="KK439" i="27"/>
  <c r="JS439" i="27"/>
  <c r="JM439" i="27"/>
  <c r="JA439" i="27"/>
  <c r="IU439" i="27"/>
  <c r="IO439" i="27"/>
  <c r="II439" i="27"/>
  <c r="IC439" i="27"/>
  <c r="HW439" i="27"/>
  <c r="HQ439" i="27"/>
  <c r="HK439" i="27"/>
  <c r="GS439" i="27"/>
  <c r="GM439" i="27"/>
  <c r="GG439" i="27"/>
  <c r="GA439" i="27"/>
  <c r="FU439" i="27"/>
  <c r="FO439" i="27"/>
  <c r="FC439" i="27"/>
  <c r="EW439" i="27"/>
  <c r="EE439" i="27"/>
  <c r="DY439" i="27"/>
  <c r="DS439" i="27"/>
  <c r="DM439" i="27"/>
  <c r="DG439" i="27"/>
  <c r="DA439" i="27"/>
  <c r="CU439" i="27"/>
  <c r="CH439" i="27"/>
  <c r="CI439" i="27" s="1"/>
  <c r="CC439" i="27"/>
  <c r="BW439" i="27"/>
  <c r="BQ439" i="27"/>
  <c r="BK439" i="27"/>
  <c r="BE439" i="27"/>
  <c r="AY439" i="27"/>
  <c r="AS439" i="27"/>
  <c r="AM439" i="27"/>
  <c r="AG439" i="27"/>
  <c r="AA439" i="27"/>
  <c r="U439" i="27"/>
  <c r="O439" i="27"/>
  <c r="PY438" i="27"/>
  <c r="PS438" i="27"/>
  <c r="PA438" i="27"/>
  <c r="OU438" i="27"/>
  <c r="OC438" i="27"/>
  <c r="NQ438" i="27"/>
  <c r="NK438" i="27"/>
  <c r="NE438" i="27"/>
  <c r="MA438" i="27"/>
  <c r="LO438" i="27"/>
  <c r="LI438" i="27"/>
  <c r="LC438" i="27"/>
  <c r="KW438" i="27"/>
  <c r="KQ438" i="27"/>
  <c r="KK438" i="27"/>
  <c r="JS438" i="27"/>
  <c r="JM438" i="27"/>
  <c r="JA438" i="27"/>
  <c r="IU438" i="27"/>
  <c r="IO438" i="27"/>
  <c r="II438" i="27"/>
  <c r="IC438" i="27"/>
  <c r="HW438" i="27"/>
  <c r="HQ438" i="27"/>
  <c r="HK438" i="27"/>
  <c r="GS438" i="27"/>
  <c r="GM438" i="27"/>
  <c r="GG438" i="27"/>
  <c r="GA438" i="27"/>
  <c r="FU438" i="27"/>
  <c r="FO438" i="27"/>
  <c r="FC438" i="27"/>
  <c r="EW438" i="27"/>
  <c r="EE438" i="27"/>
  <c r="DY438" i="27"/>
  <c r="DS438" i="27"/>
  <c r="DM438" i="27"/>
  <c r="DG438" i="27"/>
  <c r="DA438" i="27"/>
  <c r="CU438" i="27"/>
  <c r="CI438" i="27"/>
  <c r="CC438" i="27"/>
  <c r="BW438" i="27"/>
  <c r="BQ438" i="27"/>
  <c r="BK438" i="27"/>
  <c r="BE438" i="27"/>
  <c r="AY438" i="27"/>
  <c r="AS438" i="27"/>
  <c r="AM438" i="27"/>
  <c r="AG438" i="27"/>
  <c r="AA438" i="27"/>
  <c r="U438" i="27"/>
  <c r="O438" i="27"/>
  <c r="PY437" i="27"/>
  <c r="PS437" i="27"/>
  <c r="PA437" i="27"/>
  <c r="OU437" i="27"/>
  <c r="OC437" i="27"/>
  <c r="NQ437" i="27"/>
  <c r="NK437" i="27"/>
  <c r="NE437" i="27"/>
  <c r="MA437" i="27"/>
  <c r="LO437" i="27"/>
  <c r="LI437" i="27"/>
  <c r="LC437" i="27"/>
  <c r="KW437" i="27"/>
  <c r="KQ437" i="27"/>
  <c r="KK437" i="27"/>
  <c r="JS437" i="27"/>
  <c r="JM437" i="27"/>
  <c r="JA437" i="27"/>
  <c r="IU437" i="27"/>
  <c r="IO437" i="27"/>
  <c r="II437" i="27"/>
  <c r="IC437" i="27"/>
  <c r="HW437" i="27"/>
  <c r="HQ437" i="27"/>
  <c r="HK437" i="27"/>
  <c r="GS437" i="27"/>
  <c r="GM437" i="27"/>
  <c r="GG437" i="27"/>
  <c r="GA437" i="27"/>
  <c r="FU437" i="27"/>
  <c r="FO437" i="27"/>
  <c r="FC437" i="27"/>
  <c r="EW437" i="27"/>
  <c r="EE437" i="27"/>
  <c r="DY437" i="27"/>
  <c r="DS437" i="27"/>
  <c r="DM437" i="27"/>
  <c r="DG437" i="27"/>
  <c r="DA437" i="27"/>
  <c r="CU437" i="27"/>
  <c r="CI437" i="27"/>
  <c r="CC437" i="27"/>
  <c r="BW437" i="27"/>
  <c r="BQ437" i="27"/>
  <c r="BK437" i="27"/>
  <c r="BE437" i="27"/>
  <c r="AY437" i="27"/>
  <c r="AS437" i="27"/>
  <c r="AM437" i="27"/>
  <c r="AG437" i="27"/>
  <c r="AA437" i="27"/>
  <c r="U437" i="27"/>
  <c r="O437" i="27"/>
  <c r="PY436" i="27"/>
  <c r="PS436" i="27"/>
  <c r="PA436" i="27"/>
  <c r="OU436" i="27"/>
  <c r="OC436" i="27"/>
  <c r="NQ436" i="27"/>
  <c r="NK436" i="27"/>
  <c r="NE436" i="27"/>
  <c r="MA436" i="27"/>
  <c r="LO436" i="27"/>
  <c r="LI436" i="27"/>
  <c r="LC436" i="27"/>
  <c r="KW436" i="27"/>
  <c r="KQ436" i="27"/>
  <c r="KK436" i="27"/>
  <c r="JS436" i="27"/>
  <c r="JM436" i="27"/>
  <c r="JA436" i="27"/>
  <c r="IU436" i="27"/>
  <c r="IO436" i="27"/>
  <c r="II436" i="27"/>
  <c r="IC436" i="27"/>
  <c r="HW436" i="27"/>
  <c r="HQ436" i="27"/>
  <c r="HK436" i="27"/>
  <c r="GS436" i="27"/>
  <c r="GM436" i="27"/>
  <c r="GG436" i="27"/>
  <c r="GA436" i="27"/>
  <c r="FU436" i="27"/>
  <c r="FO436" i="27"/>
  <c r="FC436" i="27"/>
  <c r="EW436" i="27"/>
  <c r="EE436" i="27"/>
  <c r="DY436" i="27"/>
  <c r="DS436" i="27"/>
  <c r="DM436" i="27"/>
  <c r="DG436" i="27"/>
  <c r="DA436" i="27"/>
  <c r="CU436" i="27"/>
  <c r="CI436" i="27"/>
  <c r="CC436" i="27"/>
  <c r="BW436" i="27"/>
  <c r="BQ436" i="27"/>
  <c r="BK436" i="27"/>
  <c r="BE436" i="27"/>
  <c r="AY436" i="27"/>
  <c r="AS436" i="27"/>
  <c r="AM436" i="27"/>
  <c r="AG436" i="27"/>
  <c r="AA436" i="27"/>
  <c r="U436" i="27"/>
  <c r="O436" i="27"/>
  <c r="PZ435" i="27"/>
  <c r="PZ436" i="27" s="1"/>
  <c r="PY435" i="27"/>
  <c r="PT435" i="27"/>
  <c r="PT436" i="27" s="1"/>
  <c r="PS435" i="27"/>
  <c r="PB435" i="27"/>
  <c r="PB436" i="27" s="1"/>
  <c r="PA435" i="27"/>
  <c r="OV435" i="27"/>
  <c r="OV436" i="27" s="1"/>
  <c r="OU435" i="27"/>
  <c r="OD435" i="27"/>
  <c r="OD436" i="27" s="1"/>
  <c r="OC435" i="27"/>
  <c r="NR435" i="27"/>
  <c r="NR436" i="27" s="1"/>
  <c r="NQ435" i="27"/>
  <c r="NL435" i="27"/>
  <c r="NL436" i="27" s="1"/>
  <c r="NK435" i="27"/>
  <c r="NF435" i="27"/>
  <c r="NF436" i="27" s="1"/>
  <c r="NE435" i="27"/>
  <c r="MB435" i="27"/>
  <c r="MB436" i="27" s="1"/>
  <c r="MA435" i="27"/>
  <c r="LP435" i="27"/>
  <c r="LP436" i="27" s="1"/>
  <c r="LO435" i="27"/>
  <c r="LJ435" i="27"/>
  <c r="LJ436" i="27" s="1"/>
  <c r="LI435" i="27"/>
  <c r="LD435" i="27"/>
  <c r="LD436" i="27" s="1"/>
  <c r="LC435" i="27"/>
  <c r="KX435" i="27"/>
  <c r="KX436" i="27" s="1"/>
  <c r="KW435" i="27"/>
  <c r="KR435" i="27"/>
  <c r="KR436" i="27" s="1"/>
  <c r="KQ435" i="27"/>
  <c r="KL435" i="27"/>
  <c r="KL436" i="27" s="1"/>
  <c r="KK435" i="27"/>
  <c r="JT435" i="27"/>
  <c r="JT436" i="27" s="1"/>
  <c r="JS435" i="27"/>
  <c r="JN435" i="27"/>
  <c r="JN436" i="27" s="1"/>
  <c r="JM435" i="27"/>
  <c r="JB435" i="27"/>
  <c r="JB436" i="27" s="1"/>
  <c r="JA435" i="27"/>
  <c r="IV435" i="27"/>
  <c r="IV436" i="27" s="1"/>
  <c r="IU435" i="27"/>
  <c r="IP435" i="27"/>
  <c r="IP436" i="27" s="1"/>
  <c r="IO435" i="27"/>
  <c r="IJ435" i="27"/>
  <c r="IJ436" i="27" s="1"/>
  <c r="II435" i="27"/>
  <c r="ID435" i="27"/>
  <c r="ID436" i="27" s="1"/>
  <c r="IC435" i="27"/>
  <c r="HX435" i="27"/>
  <c r="HX436" i="27" s="1"/>
  <c r="HW435" i="27"/>
  <c r="HR435" i="27"/>
  <c r="HR436" i="27" s="1"/>
  <c r="HQ435" i="27"/>
  <c r="HL435" i="27"/>
  <c r="HL436" i="27" s="1"/>
  <c r="HK435" i="27"/>
  <c r="GT435" i="27"/>
  <c r="GT436" i="27" s="1"/>
  <c r="GS435" i="27"/>
  <c r="GN435" i="27"/>
  <c r="GN436" i="27" s="1"/>
  <c r="GM435" i="27"/>
  <c r="GH435" i="27"/>
  <c r="GH436" i="27" s="1"/>
  <c r="GG435" i="27"/>
  <c r="GB435" i="27"/>
  <c r="GB436" i="27" s="1"/>
  <c r="GA435" i="27"/>
  <c r="FV435" i="27"/>
  <c r="FV436" i="27" s="1"/>
  <c r="FU435" i="27"/>
  <c r="FP435" i="27"/>
  <c r="FP436" i="27" s="1"/>
  <c r="FO435" i="27"/>
  <c r="FD435" i="27"/>
  <c r="FD436" i="27" s="1"/>
  <c r="FC435" i="27"/>
  <c r="EX435" i="27"/>
  <c r="EX436" i="27" s="1"/>
  <c r="EW435" i="27"/>
  <c r="EF435" i="27"/>
  <c r="EF436" i="27" s="1"/>
  <c r="EE435" i="27"/>
  <c r="DZ435" i="27"/>
  <c r="DZ436" i="27" s="1"/>
  <c r="DY435" i="27"/>
  <c r="DT435" i="27"/>
  <c r="DT436" i="27" s="1"/>
  <c r="DS435" i="27"/>
  <c r="DH435" i="27"/>
  <c r="DH436" i="27" s="1"/>
  <c r="DG435" i="27"/>
  <c r="DB435" i="27"/>
  <c r="DB436" i="27" s="1"/>
  <c r="DA435" i="27"/>
  <c r="CV435" i="27"/>
  <c r="CV436" i="27" s="1"/>
  <c r="CU435" i="27"/>
  <c r="CJ435" i="27"/>
  <c r="CJ436" i="27" s="1"/>
  <c r="CI435" i="27"/>
  <c r="CD435" i="27"/>
  <c r="CD436" i="27" s="1"/>
  <c r="CC435" i="27"/>
  <c r="BX435" i="27"/>
  <c r="BX436" i="27" s="1"/>
  <c r="BW435" i="27"/>
  <c r="BR435" i="27"/>
  <c r="BR436" i="27" s="1"/>
  <c r="BQ435" i="27"/>
  <c r="BL435" i="27"/>
  <c r="BL436" i="27" s="1"/>
  <c r="BK435" i="27"/>
  <c r="BF435" i="27"/>
  <c r="BF436" i="27" s="1"/>
  <c r="BE435" i="27"/>
  <c r="AZ435" i="27"/>
  <c r="AZ436" i="27" s="1"/>
  <c r="AY435" i="27"/>
  <c r="AT435" i="27"/>
  <c r="AT436" i="27" s="1"/>
  <c r="AS435" i="27"/>
  <c r="AN435" i="27"/>
  <c r="AN436" i="27" s="1"/>
  <c r="AM435" i="27"/>
  <c r="AH435" i="27"/>
  <c r="AH436" i="27" s="1"/>
  <c r="AG435" i="27"/>
  <c r="AB435" i="27"/>
  <c r="AB436" i="27" s="1"/>
  <c r="AA435" i="27"/>
  <c r="V435" i="27"/>
  <c r="V436" i="27" s="1"/>
  <c r="U435" i="27"/>
  <c r="P435" i="27"/>
  <c r="O435" i="27"/>
  <c r="PY434" i="27"/>
  <c r="PS434" i="27"/>
  <c r="PA434" i="27"/>
  <c r="OU434" i="27"/>
  <c r="OC434" i="27"/>
  <c r="NQ434" i="27"/>
  <c r="NK434" i="27"/>
  <c r="NE434" i="27"/>
  <c r="MA434" i="27"/>
  <c r="LO434" i="27"/>
  <c r="LI434" i="27"/>
  <c r="LC434" i="27"/>
  <c r="KW434" i="27"/>
  <c r="KQ434" i="27"/>
  <c r="KK434" i="27"/>
  <c r="JS434" i="27"/>
  <c r="JM434" i="27"/>
  <c r="JA434" i="27"/>
  <c r="IU434" i="27"/>
  <c r="IO434" i="27"/>
  <c r="II434" i="27"/>
  <c r="IC434" i="27"/>
  <c r="HW434" i="27"/>
  <c r="HQ434" i="27"/>
  <c r="HK434" i="27"/>
  <c r="GS434" i="27"/>
  <c r="GM434" i="27"/>
  <c r="GG434" i="27"/>
  <c r="GA434" i="27"/>
  <c r="FU434" i="27"/>
  <c r="FO434" i="27"/>
  <c r="FC434" i="27"/>
  <c r="EW434" i="27"/>
  <c r="EE434" i="27"/>
  <c r="DY434" i="27"/>
  <c r="DS434" i="27"/>
  <c r="DG434" i="27"/>
  <c r="DA434" i="27"/>
  <c r="CU434" i="27"/>
  <c r="CI434" i="27"/>
  <c r="CC434" i="27"/>
  <c r="BW434" i="27"/>
  <c r="BQ434" i="27"/>
  <c r="BK434" i="27"/>
  <c r="BE434" i="27"/>
  <c r="AY434" i="27"/>
  <c r="AS434" i="27"/>
  <c r="AM434" i="27"/>
  <c r="AG434" i="27"/>
  <c r="AA434" i="27"/>
  <c r="U434" i="27"/>
  <c r="O434" i="27"/>
  <c r="PY433" i="27"/>
  <c r="PS433" i="27"/>
  <c r="PA433" i="27"/>
  <c r="OU433" i="27"/>
  <c r="OC433" i="27"/>
  <c r="NQ433" i="27"/>
  <c r="NK433" i="27"/>
  <c r="NE433" i="27"/>
  <c r="MA433" i="27"/>
  <c r="LO433" i="27"/>
  <c r="LI433" i="27"/>
  <c r="LC433" i="27"/>
  <c r="KW433" i="27"/>
  <c r="KQ433" i="27"/>
  <c r="KK433" i="27"/>
  <c r="JS433" i="27"/>
  <c r="JM433" i="27"/>
  <c r="JA433" i="27"/>
  <c r="IU433" i="27"/>
  <c r="IO433" i="27"/>
  <c r="II433" i="27"/>
  <c r="IC433" i="27"/>
  <c r="HW433" i="27"/>
  <c r="HQ433" i="27"/>
  <c r="HK433" i="27"/>
  <c r="GS433" i="27"/>
  <c r="GM433" i="27"/>
  <c r="GG433" i="27"/>
  <c r="GA433" i="27"/>
  <c r="FU433" i="27"/>
  <c r="FO433" i="27"/>
  <c r="FC433" i="27"/>
  <c r="EW433" i="27"/>
  <c r="EE433" i="27"/>
  <c r="DY433" i="27"/>
  <c r="DS433" i="27"/>
  <c r="DG433" i="27"/>
  <c r="DA433" i="27"/>
  <c r="CU433" i="27"/>
  <c r="CI433" i="27"/>
  <c r="CC433" i="27"/>
  <c r="BW433" i="27"/>
  <c r="BQ433" i="27"/>
  <c r="BK433" i="27"/>
  <c r="BE433" i="27"/>
  <c r="AY433" i="27"/>
  <c r="AS433" i="27"/>
  <c r="AM433" i="27"/>
  <c r="AG433" i="27"/>
  <c r="AA433" i="27"/>
  <c r="U433" i="27"/>
  <c r="O433" i="27"/>
  <c r="PY432" i="27"/>
  <c r="PS432" i="27"/>
  <c r="PA432" i="27"/>
  <c r="OU432" i="27"/>
  <c r="OC432" i="27"/>
  <c r="NQ432" i="27"/>
  <c r="NK432" i="27"/>
  <c r="NE432" i="27"/>
  <c r="MA432" i="27"/>
  <c r="LO432" i="27"/>
  <c r="LI432" i="27"/>
  <c r="LC432" i="27"/>
  <c r="KW432" i="27"/>
  <c r="KQ432" i="27"/>
  <c r="KK432" i="27"/>
  <c r="JS432" i="27"/>
  <c r="JM432" i="27"/>
  <c r="JA432" i="27"/>
  <c r="IU432" i="27"/>
  <c r="IO432" i="27"/>
  <c r="II432" i="27"/>
  <c r="IC432" i="27"/>
  <c r="HW432" i="27"/>
  <c r="HQ432" i="27"/>
  <c r="HK432" i="27"/>
  <c r="GS432" i="27"/>
  <c r="GM432" i="27"/>
  <c r="GG432" i="27"/>
  <c r="GA432" i="27"/>
  <c r="FU432" i="27"/>
  <c r="FO432" i="27"/>
  <c r="FC432" i="27"/>
  <c r="EW432" i="27"/>
  <c r="EE432" i="27"/>
  <c r="DY432" i="27"/>
  <c r="DS432" i="27"/>
  <c r="DG432" i="27"/>
  <c r="DA432" i="27"/>
  <c r="CU432" i="27"/>
  <c r="CI432" i="27"/>
  <c r="CC432" i="27"/>
  <c r="BW432" i="27"/>
  <c r="BQ432" i="27"/>
  <c r="BK432" i="27"/>
  <c r="BE432" i="27"/>
  <c r="AY432" i="27"/>
  <c r="AS432" i="27"/>
  <c r="AM432" i="27"/>
  <c r="AG432" i="27"/>
  <c r="AA432" i="27"/>
  <c r="U432" i="27"/>
  <c r="O432" i="27"/>
  <c r="PY431" i="27"/>
  <c r="PS431" i="27"/>
  <c r="PA431" i="27"/>
  <c r="OU431" i="27"/>
  <c r="OC431" i="27"/>
  <c r="NQ431" i="27"/>
  <c r="NK431" i="27"/>
  <c r="NE431" i="27"/>
  <c r="MA431" i="27"/>
  <c r="LO431" i="27"/>
  <c r="LI431" i="27"/>
  <c r="LC431" i="27"/>
  <c r="KW431" i="27"/>
  <c r="KQ431" i="27"/>
  <c r="KK431" i="27"/>
  <c r="JS431" i="27"/>
  <c r="JM431" i="27"/>
  <c r="JA431" i="27"/>
  <c r="IU431" i="27"/>
  <c r="IO431" i="27"/>
  <c r="II431" i="27"/>
  <c r="IC431" i="27"/>
  <c r="HW431" i="27"/>
  <c r="HQ431" i="27"/>
  <c r="HK431" i="27"/>
  <c r="GS431" i="27"/>
  <c r="GM431" i="27"/>
  <c r="GG431" i="27"/>
  <c r="GA431" i="27"/>
  <c r="FU431" i="27"/>
  <c r="FO431" i="27"/>
  <c r="FC431" i="27"/>
  <c r="EW431" i="27"/>
  <c r="EE431" i="27"/>
  <c r="DY431" i="27"/>
  <c r="DS431" i="27"/>
  <c r="DG431" i="27"/>
  <c r="DA431" i="27"/>
  <c r="CU431" i="27"/>
  <c r="CI431" i="27"/>
  <c r="CC431" i="27"/>
  <c r="BW431" i="27"/>
  <c r="BQ431" i="27"/>
  <c r="BK431" i="27"/>
  <c r="BE431" i="27"/>
  <c r="AY431" i="27"/>
  <c r="AS431" i="27"/>
  <c r="AM431" i="27"/>
  <c r="AG431" i="27"/>
  <c r="AA431" i="27"/>
  <c r="U431" i="27"/>
  <c r="O431" i="27"/>
  <c r="PY430" i="27"/>
  <c r="PS430" i="27"/>
  <c r="PA430" i="27"/>
  <c r="OU430" i="27"/>
  <c r="OC430" i="27"/>
  <c r="NQ430" i="27"/>
  <c r="NK430" i="27"/>
  <c r="NE430" i="27"/>
  <c r="MA430" i="27"/>
  <c r="LO430" i="27"/>
  <c r="LI430" i="27"/>
  <c r="LC430" i="27"/>
  <c r="KW430" i="27"/>
  <c r="KQ430" i="27"/>
  <c r="KK430" i="27"/>
  <c r="JS430" i="27"/>
  <c r="JM430" i="27"/>
  <c r="JA430" i="27"/>
  <c r="IU430" i="27"/>
  <c r="IO430" i="27"/>
  <c r="II430" i="27"/>
  <c r="IC430" i="27"/>
  <c r="HW430" i="27"/>
  <c r="HQ430" i="27"/>
  <c r="HK430" i="27"/>
  <c r="GS430" i="27"/>
  <c r="GM430" i="27"/>
  <c r="GG430" i="27"/>
  <c r="GA430" i="27"/>
  <c r="FU430" i="27"/>
  <c r="FO430" i="27"/>
  <c r="FC430" i="27"/>
  <c r="EW430" i="27"/>
  <c r="EE430" i="27"/>
  <c r="DY430" i="27"/>
  <c r="DS430" i="27"/>
  <c r="DG430" i="27"/>
  <c r="DA430" i="27"/>
  <c r="CU430" i="27"/>
  <c r="CI430" i="27"/>
  <c r="CC430" i="27"/>
  <c r="BW430" i="27"/>
  <c r="BQ430" i="27"/>
  <c r="BK430" i="27"/>
  <c r="BE430" i="27"/>
  <c r="AY430" i="27"/>
  <c r="AS430" i="27"/>
  <c r="AM430" i="27"/>
  <c r="AG430" i="27"/>
  <c r="AA430" i="27"/>
  <c r="U430" i="27"/>
  <c r="O430" i="27"/>
  <c r="PY429" i="27"/>
  <c r="PS429" i="27"/>
  <c r="PA429" i="27"/>
  <c r="OU429" i="27"/>
  <c r="OC429" i="27"/>
  <c r="NQ429" i="27"/>
  <c r="NK429" i="27"/>
  <c r="NE429" i="27"/>
  <c r="MA429" i="27"/>
  <c r="LO429" i="27"/>
  <c r="LI429" i="27"/>
  <c r="LC429" i="27"/>
  <c r="KW429" i="27"/>
  <c r="KQ429" i="27"/>
  <c r="KK429" i="27"/>
  <c r="JS429" i="27"/>
  <c r="JM429" i="27"/>
  <c r="JA429" i="27"/>
  <c r="IU429" i="27"/>
  <c r="IO429" i="27"/>
  <c r="II429" i="27"/>
  <c r="IC429" i="27"/>
  <c r="HW429" i="27"/>
  <c r="HQ429" i="27"/>
  <c r="HK429" i="27"/>
  <c r="GS429" i="27"/>
  <c r="GM429" i="27"/>
  <c r="GG429" i="27"/>
  <c r="GA429" i="27"/>
  <c r="FU429" i="27"/>
  <c r="FO429" i="27"/>
  <c r="FC429" i="27"/>
  <c r="EW429" i="27"/>
  <c r="EE429" i="27"/>
  <c r="DY429" i="27"/>
  <c r="DS429" i="27"/>
  <c r="DG429" i="27"/>
  <c r="DA429" i="27"/>
  <c r="CU429" i="27"/>
  <c r="CI429" i="27"/>
  <c r="CC429" i="27"/>
  <c r="BW429" i="27"/>
  <c r="BQ429" i="27"/>
  <c r="BK429" i="27"/>
  <c r="BE429" i="27"/>
  <c r="AY429" i="27"/>
  <c r="AS429" i="27"/>
  <c r="AM429" i="27"/>
  <c r="AG429" i="27"/>
  <c r="AA429" i="27"/>
  <c r="U429" i="27"/>
  <c r="O429" i="27"/>
  <c r="PY428" i="27"/>
  <c r="PS428" i="27"/>
  <c r="PA428" i="27"/>
  <c r="OU428" i="27"/>
  <c r="OC428" i="27"/>
  <c r="NQ428" i="27"/>
  <c r="NK428" i="27"/>
  <c r="NE428" i="27"/>
  <c r="MA428" i="27"/>
  <c r="LO428" i="27"/>
  <c r="LI428" i="27"/>
  <c r="LC428" i="27"/>
  <c r="KW428" i="27"/>
  <c r="KQ428" i="27"/>
  <c r="KK428" i="27"/>
  <c r="JS428" i="27"/>
  <c r="JM428" i="27"/>
  <c r="JA428" i="27"/>
  <c r="IU428" i="27"/>
  <c r="IO428" i="27"/>
  <c r="II428" i="27"/>
  <c r="IC428" i="27"/>
  <c r="HW428" i="27"/>
  <c r="HQ428" i="27"/>
  <c r="HK428" i="27"/>
  <c r="GS428" i="27"/>
  <c r="GM428" i="27"/>
  <c r="GG428" i="27"/>
  <c r="GA428" i="27"/>
  <c r="FU428" i="27"/>
  <c r="FO428" i="27"/>
  <c r="FC428" i="27"/>
  <c r="EW428" i="27"/>
  <c r="EE428" i="27"/>
  <c r="DY428" i="27"/>
  <c r="DS428" i="27"/>
  <c r="DG428" i="27"/>
  <c r="DA428" i="27"/>
  <c r="CU428" i="27"/>
  <c r="CI428" i="27"/>
  <c r="CC428" i="27"/>
  <c r="BW428" i="27"/>
  <c r="BQ428" i="27"/>
  <c r="BK428" i="27"/>
  <c r="BE428" i="27"/>
  <c r="AY428" i="27"/>
  <c r="AS428" i="27"/>
  <c r="AM428" i="27"/>
  <c r="AG428" i="27"/>
  <c r="AA428" i="27"/>
  <c r="U428" i="27"/>
  <c r="O428" i="27"/>
  <c r="PY427" i="27"/>
  <c r="PS427" i="27"/>
  <c r="PA427" i="27"/>
  <c r="OU427" i="27"/>
  <c r="OC427" i="27"/>
  <c r="NQ427" i="27"/>
  <c r="NK427" i="27"/>
  <c r="NE427" i="27"/>
  <c r="MA427" i="27"/>
  <c r="LO427" i="27"/>
  <c r="LI427" i="27"/>
  <c r="LC427" i="27"/>
  <c r="KW427" i="27"/>
  <c r="KQ427" i="27"/>
  <c r="KK427" i="27"/>
  <c r="JS427" i="27"/>
  <c r="JM427" i="27"/>
  <c r="JA427" i="27"/>
  <c r="IU427" i="27"/>
  <c r="IO427" i="27"/>
  <c r="II427" i="27"/>
  <c r="IC427" i="27"/>
  <c r="HW427" i="27"/>
  <c r="HQ427" i="27"/>
  <c r="HK427" i="27"/>
  <c r="GS427" i="27"/>
  <c r="GM427" i="27"/>
  <c r="GG427" i="27"/>
  <c r="GA427" i="27"/>
  <c r="FU427" i="27"/>
  <c r="FO427" i="27"/>
  <c r="FC427" i="27"/>
  <c r="EW427" i="27"/>
  <c r="EE427" i="27"/>
  <c r="DY427" i="27"/>
  <c r="DS427" i="27"/>
  <c r="DG427" i="27"/>
  <c r="DA427" i="27"/>
  <c r="CU427" i="27"/>
  <c r="CI427" i="27"/>
  <c r="CC427" i="27"/>
  <c r="BW427" i="27"/>
  <c r="BQ427" i="27"/>
  <c r="BK427" i="27"/>
  <c r="BE427" i="27"/>
  <c r="AY427" i="27"/>
  <c r="AS427" i="27"/>
  <c r="AM427" i="27"/>
  <c r="AG427" i="27"/>
  <c r="AA427" i="27"/>
  <c r="U427" i="27"/>
  <c r="O427" i="27"/>
  <c r="PY426" i="27"/>
  <c r="PS426" i="27"/>
  <c r="PA426" i="27"/>
  <c r="OU426" i="27"/>
  <c r="OC426" i="27"/>
  <c r="NQ426" i="27"/>
  <c r="NK426" i="27"/>
  <c r="NE426" i="27"/>
  <c r="MA426" i="27"/>
  <c r="LO426" i="27"/>
  <c r="LI426" i="27"/>
  <c r="LC426" i="27"/>
  <c r="KW426" i="27"/>
  <c r="KQ426" i="27"/>
  <c r="KK426" i="27"/>
  <c r="JS426" i="27"/>
  <c r="JM426" i="27"/>
  <c r="JA426" i="27"/>
  <c r="IU426" i="27"/>
  <c r="IO426" i="27"/>
  <c r="II426" i="27"/>
  <c r="IC426" i="27"/>
  <c r="HW426" i="27"/>
  <c r="HQ426" i="27"/>
  <c r="HK426" i="27"/>
  <c r="GS426" i="27"/>
  <c r="GM426" i="27"/>
  <c r="GG426" i="27"/>
  <c r="GA426" i="27"/>
  <c r="FU426" i="27"/>
  <c r="FO426" i="27"/>
  <c r="FC426" i="27"/>
  <c r="EW426" i="27"/>
  <c r="EE426" i="27"/>
  <c r="DY426" i="27"/>
  <c r="DS426" i="27"/>
  <c r="DG426" i="27"/>
  <c r="DA426" i="27"/>
  <c r="CU426" i="27"/>
  <c r="CI426" i="27"/>
  <c r="CC426" i="27"/>
  <c r="BW426" i="27"/>
  <c r="BQ426" i="27"/>
  <c r="BK426" i="27"/>
  <c r="BE426" i="27"/>
  <c r="AY426" i="27"/>
  <c r="AS426" i="27"/>
  <c r="AM426" i="27"/>
  <c r="AG426" i="27"/>
  <c r="AA426" i="27"/>
  <c r="U426" i="27"/>
  <c r="O426" i="27"/>
  <c r="PY425" i="27"/>
  <c r="PS425" i="27"/>
  <c r="PA425" i="27"/>
  <c r="OU425" i="27"/>
  <c r="OC425" i="27"/>
  <c r="NQ425" i="27"/>
  <c r="NK425" i="27"/>
  <c r="NE425" i="27"/>
  <c r="MA425" i="27"/>
  <c r="LO425" i="27"/>
  <c r="LI425" i="27"/>
  <c r="LC425" i="27"/>
  <c r="KW425" i="27"/>
  <c r="KQ425" i="27"/>
  <c r="KK425" i="27"/>
  <c r="JS425" i="27"/>
  <c r="JM425" i="27"/>
  <c r="JA425" i="27"/>
  <c r="IU425" i="27"/>
  <c r="IO425" i="27"/>
  <c r="II425" i="27"/>
  <c r="IC425" i="27"/>
  <c r="HW425" i="27"/>
  <c r="HQ425" i="27"/>
  <c r="HK425" i="27"/>
  <c r="GS425" i="27"/>
  <c r="GM425" i="27"/>
  <c r="GG425" i="27"/>
  <c r="GA425" i="27"/>
  <c r="FU425" i="27"/>
  <c r="FO425" i="27"/>
  <c r="FC425" i="27"/>
  <c r="EW425" i="27"/>
  <c r="EE425" i="27"/>
  <c r="DY425" i="27"/>
  <c r="DS425" i="27"/>
  <c r="DG425" i="27"/>
  <c r="DA425" i="27"/>
  <c r="CU425" i="27"/>
  <c r="CI425" i="27"/>
  <c r="CC425" i="27"/>
  <c r="BW425" i="27"/>
  <c r="BQ425" i="27"/>
  <c r="BK425" i="27"/>
  <c r="BE425" i="27"/>
  <c r="AY425" i="27"/>
  <c r="AS425" i="27"/>
  <c r="AM425" i="27"/>
  <c r="AG425" i="27"/>
  <c r="AA425" i="27"/>
  <c r="U425" i="27"/>
  <c r="O425" i="27"/>
  <c r="PY424" i="27"/>
  <c r="PS424" i="27"/>
  <c r="PA424" i="27"/>
  <c r="OU424" i="27"/>
  <c r="OC424" i="27"/>
  <c r="NQ424" i="27"/>
  <c r="NK424" i="27"/>
  <c r="NE424" i="27"/>
  <c r="MA424" i="27"/>
  <c r="LO424" i="27"/>
  <c r="LI424" i="27"/>
  <c r="LC424" i="27"/>
  <c r="KW424" i="27"/>
  <c r="KQ424" i="27"/>
  <c r="KK424" i="27"/>
  <c r="JS424" i="27"/>
  <c r="JM424" i="27"/>
  <c r="JA424" i="27"/>
  <c r="IU424" i="27"/>
  <c r="IO424" i="27"/>
  <c r="II424" i="27"/>
  <c r="IC424" i="27"/>
  <c r="HW424" i="27"/>
  <c r="HQ424" i="27"/>
  <c r="HK424" i="27"/>
  <c r="GS424" i="27"/>
  <c r="GM424" i="27"/>
  <c r="GG424" i="27"/>
  <c r="GA424" i="27"/>
  <c r="FU424" i="27"/>
  <c r="FO424" i="27"/>
  <c r="FC424" i="27"/>
  <c r="EW424" i="27"/>
  <c r="EE424" i="27"/>
  <c r="DY424" i="27"/>
  <c r="DS424" i="27"/>
  <c r="DG424" i="27"/>
  <c r="DA424" i="27"/>
  <c r="CU424" i="27"/>
  <c r="CI424" i="27"/>
  <c r="CC424" i="27"/>
  <c r="BW424" i="27"/>
  <c r="BQ424" i="27"/>
  <c r="BK424" i="27"/>
  <c r="BE424" i="27"/>
  <c r="AY424" i="27"/>
  <c r="AS424" i="27"/>
  <c r="AM424" i="27"/>
  <c r="AG424" i="27"/>
  <c r="AA424" i="27"/>
  <c r="U424" i="27"/>
  <c r="O424" i="27"/>
  <c r="PZ423" i="27"/>
  <c r="PZ424" i="27" s="1"/>
  <c r="PY423" i="27"/>
  <c r="PB423" i="27"/>
  <c r="PB424" i="27" s="1"/>
  <c r="PA423" i="27"/>
  <c r="OV423" i="27"/>
  <c r="OV424" i="27" s="1"/>
  <c r="OU423" i="27"/>
  <c r="OD423" i="27"/>
  <c r="OD424" i="27" s="1"/>
  <c r="OC423" i="27"/>
  <c r="NR423" i="27"/>
  <c r="NR424" i="27" s="1"/>
  <c r="NQ423" i="27"/>
  <c r="NL423" i="27"/>
  <c r="NL424" i="27" s="1"/>
  <c r="NK423" i="27"/>
  <c r="NF423" i="27"/>
  <c r="NF424" i="27" s="1"/>
  <c r="NE423" i="27"/>
  <c r="MB423" i="27"/>
  <c r="MB424" i="27" s="1"/>
  <c r="MA423" i="27"/>
  <c r="LP423" i="27"/>
  <c r="LP424" i="27" s="1"/>
  <c r="LO423" i="27"/>
  <c r="LJ423" i="27"/>
  <c r="LJ424" i="27" s="1"/>
  <c r="LI423" i="27"/>
  <c r="LD423" i="27"/>
  <c r="LD424" i="27" s="1"/>
  <c r="LC423" i="27"/>
  <c r="KX423" i="27"/>
  <c r="KX424" i="27" s="1"/>
  <c r="KW423" i="27"/>
  <c r="KR423" i="27"/>
  <c r="KR424" i="27" s="1"/>
  <c r="KQ423" i="27"/>
  <c r="KL423" i="27"/>
  <c r="KL424" i="27" s="1"/>
  <c r="KK423" i="27"/>
  <c r="JT423" i="27"/>
  <c r="JT424" i="27" s="1"/>
  <c r="JS423" i="27"/>
  <c r="JN423" i="27"/>
  <c r="JN424" i="27" s="1"/>
  <c r="JM423" i="27"/>
  <c r="JB423" i="27"/>
  <c r="JB424" i="27" s="1"/>
  <c r="JA423" i="27"/>
  <c r="IV423" i="27"/>
  <c r="IV424" i="27" s="1"/>
  <c r="IU423" i="27"/>
  <c r="IP423" i="27"/>
  <c r="IP424" i="27" s="1"/>
  <c r="IO423" i="27"/>
  <c r="IJ423" i="27"/>
  <c r="IJ424" i="27" s="1"/>
  <c r="II423" i="27"/>
  <c r="ID423" i="27"/>
  <c r="ID424" i="27" s="1"/>
  <c r="IC423" i="27"/>
  <c r="HX423" i="27"/>
  <c r="HX424" i="27" s="1"/>
  <c r="HW423" i="27"/>
  <c r="HR423" i="27"/>
  <c r="HR424" i="27" s="1"/>
  <c r="HQ423" i="27"/>
  <c r="HE423" i="27"/>
  <c r="GT423" i="27"/>
  <c r="GT424" i="27" s="1"/>
  <c r="GS423" i="27"/>
  <c r="GN423" i="27"/>
  <c r="GN424" i="27" s="1"/>
  <c r="GM423" i="27"/>
  <c r="GH423" i="27"/>
  <c r="GH424" i="27" s="1"/>
  <c r="GG423" i="27"/>
  <c r="GB423" i="27"/>
  <c r="GB424" i="27" s="1"/>
  <c r="GA423" i="27"/>
  <c r="FV423" i="27"/>
  <c r="FV424" i="27" s="1"/>
  <c r="FU423" i="27"/>
  <c r="FP423" i="27"/>
  <c r="FP424" i="27" s="1"/>
  <c r="FO423" i="27"/>
  <c r="FD423" i="27"/>
  <c r="FD424" i="27" s="1"/>
  <c r="FC423" i="27"/>
  <c r="EX423" i="27"/>
  <c r="EX424" i="27" s="1"/>
  <c r="EW423" i="27"/>
  <c r="EF423" i="27"/>
  <c r="EF424" i="27" s="1"/>
  <c r="EE423" i="27"/>
  <c r="DZ423" i="27"/>
  <c r="DZ424" i="27" s="1"/>
  <c r="DY423" i="27"/>
  <c r="DT423" i="27"/>
  <c r="DT424" i="27" s="1"/>
  <c r="DS423" i="27"/>
  <c r="DH423" i="27"/>
  <c r="DH424" i="27" s="1"/>
  <c r="DG423" i="27"/>
  <c r="DB423" i="27"/>
  <c r="DB424" i="27" s="1"/>
  <c r="DA423" i="27"/>
  <c r="CV423" i="27"/>
  <c r="CV424" i="27" s="1"/>
  <c r="CU423" i="27"/>
  <c r="CJ423" i="27"/>
  <c r="CJ424" i="27" s="1"/>
  <c r="CI423" i="27"/>
  <c r="CD423" i="27"/>
  <c r="CD424" i="27" s="1"/>
  <c r="CC423" i="27"/>
  <c r="BX423" i="27"/>
  <c r="BX424" i="27" s="1"/>
  <c r="BW423" i="27"/>
  <c r="BR423" i="27"/>
  <c r="BR424" i="27" s="1"/>
  <c r="BQ423" i="27"/>
  <c r="BL423" i="27"/>
  <c r="BL424" i="27" s="1"/>
  <c r="BK423" i="27"/>
  <c r="BF423" i="27"/>
  <c r="BF424" i="27" s="1"/>
  <c r="BE423" i="27"/>
  <c r="AZ423" i="27"/>
  <c r="AZ424" i="27" s="1"/>
  <c r="AY423" i="27"/>
  <c r="AT423" i="27"/>
  <c r="AT424" i="27" s="1"/>
  <c r="AS423" i="27"/>
  <c r="AN423" i="27"/>
  <c r="AN424" i="27" s="1"/>
  <c r="AM423" i="27"/>
  <c r="AH423" i="27"/>
  <c r="AH424" i="27" s="1"/>
  <c r="AG423" i="27"/>
  <c r="AB423" i="27"/>
  <c r="AB424" i="27" s="1"/>
  <c r="AA423" i="27"/>
  <c r="V423" i="27"/>
  <c r="V424" i="27" s="1"/>
  <c r="U423" i="27"/>
  <c r="P423" i="27"/>
  <c r="O423" i="27"/>
  <c r="PY422" i="27"/>
  <c r="PA422" i="27"/>
  <c r="OU422" i="27"/>
  <c r="OC422" i="27"/>
  <c r="NQ422" i="27"/>
  <c r="NK422" i="27"/>
  <c r="NE422" i="27"/>
  <c r="MA422" i="27"/>
  <c r="LO422" i="27"/>
  <c r="LI422" i="27"/>
  <c r="LC422" i="27"/>
  <c r="KW422" i="27"/>
  <c r="KQ422" i="27"/>
  <c r="KK422" i="27"/>
  <c r="JS422" i="27"/>
  <c r="JM422" i="27"/>
  <c r="JA422" i="27"/>
  <c r="IU422" i="27"/>
  <c r="IO422" i="27"/>
  <c r="II422" i="27"/>
  <c r="IC422" i="27"/>
  <c r="HW422" i="27"/>
  <c r="HQ422" i="27"/>
  <c r="HE422" i="27"/>
  <c r="GS422" i="27"/>
  <c r="GM422" i="27"/>
  <c r="GG422" i="27"/>
  <c r="GA422" i="27"/>
  <c r="FU422" i="27"/>
  <c r="FO422" i="27"/>
  <c r="FC422" i="27"/>
  <c r="EW422" i="27"/>
  <c r="EE422" i="27"/>
  <c r="DY422" i="27"/>
  <c r="DS422" i="27"/>
  <c r="DG422" i="27"/>
  <c r="DA422" i="27"/>
  <c r="CU422" i="27"/>
  <c r="CI422" i="27"/>
  <c r="CC422" i="27"/>
  <c r="BW422" i="27"/>
  <c r="BQ422" i="27"/>
  <c r="BK422" i="27"/>
  <c r="BE422" i="27"/>
  <c r="AY422" i="27"/>
  <c r="AS422" i="27"/>
  <c r="AM422" i="27"/>
  <c r="AG422" i="27"/>
  <c r="AA422" i="27"/>
  <c r="U422" i="27"/>
  <c r="O422" i="27"/>
  <c r="PY421" i="27"/>
  <c r="PA421" i="27"/>
  <c r="OU421" i="27"/>
  <c r="OC421" i="27"/>
  <c r="NQ421" i="27"/>
  <c r="NK421" i="27"/>
  <c r="NE421" i="27"/>
  <c r="MA421" i="27"/>
  <c r="LO421" i="27"/>
  <c r="LI421" i="27"/>
  <c r="LC421" i="27"/>
  <c r="KW421" i="27"/>
  <c r="KQ421" i="27"/>
  <c r="KK421" i="27"/>
  <c r="JS421" i="27"/>
  <c r="JM421" i="27"/>
  <c r="JA421" i="27"/>
  <c r="IU421" i="27"/>
  <c r="IO421" i="27"/>
  <c r="II421" i="27"/>
  <c r="IC421" i="27"/>
  <c r="HW421" i="27"/>
  <c r="HQ421" i="27"/>
  <c r="HE421" i="27"/>
  <c r="GS421" i="27"/>
  <c r="GM421" i="27"/>
  <c r="GG421" i="27"/>
  <c r="GA421" i="27"/>
  <c r="FU421" i="27"/>
  <c r="FO421" i="27"/>
  <c r="FC421" i="27"/>
  <c r="EW421" i="27"/>
  <c r="EE421" i="27"/>
  <c r="DY421" i="27"/>
  <c r="DS421" i="27"/>
  <c r="DG421" i="27"/>
  <c r="DA421" i="27"/>
  <c r="CU421" i="27"/>
  <c r="CI421" i="27"/>
  <c r="CC421" i="27"/>
  <c r="BW421" i="27"/>
  <c r="BQ421" i="27"/>
  <c r="BK421" i="27"/>
  <c r="BE421" i="27"/>
  <c r="AY421" i="27"/>
  <c r="AS421" i="27"/>
  <c r="AM421" i="27"/>
  <c r="AG421" i="27"/>
  <c r="AA421" i="27"/>
  <c r="U421" i="27"/>
  <c r="O421" i="27"/>
  <c r="PY420" i="27"/>
  <c r="PA420" i="27"/>
  <c r="OU420" i="27"/>
  <c r="OC420" i="27"/>
  <c r="NQ420" i="27"/>
  <c r="NK420" i="27"/>
  <c r="NE420" i="27"/>
  <c r="MA420" i="27"/>
  <c r="LO420" i="27"/>
  <c r="LI420" i="27"/>
  <c r="LC420" i="27"/>
  <c r="KW420" i="27"/>
  <c r="KQ420" i="27"/>
  <c r="KK420" i="27"/>
  <c r="JS420" i="27"/>
  <c r="JM420" i="27"/>
  <c r="JA420" i="27"/>
  <c r="IU420" i="27"/>
  <c r="IO420" i="27"/>
  <c r="II420" i="27"/>
  <c r="IC420" i="27"/>
  <c r="HW420" i="27"/>
  <c r="HQ420" i="27"/>
  <c r="HE420" i="27"/>
  <c r="GS420" i="27"/>
  <c r="GM420" i="27"/>
  <c r="GG420" i="27"/>
  <c r="GA420" i="27"/>
  <c r="FU420" i="27"/>
  <c r="FO420" i="27"/>
  <c r="FC420" i="27"/>
  <c r="EW420" i="27"/>
  <c r="EE420" i="27"/>
  <c r="DY420" i="27"/>
  <c r="DS420" i="27"/>
  <c r="DG420" i="27"/>
  <c r="DA420" i="27"/>
  <c r="CU420" i="27"/>
  <c r="CI420" i="27"/>
  <c r="CC420" i="27"/>
  <c r="BW420" i="27"/>
  <c r="BQ420" i="27"/>
  <c r="BK420" i="27"/>
  <c r="BE420" i="27"/>
  <c r="AY420" i="27"/>
  <c r="AS420" i="27"/>
  <c r="AM420" i="27"/>
  <c r="AG420" i="27"/>
  <c r="AA420" i="27"/>
  <c r="U420" i="27"/>
  <c r="O420" i="27"/>
  <c r="PY419" i="27"/>
  <c r="PA419" i="27"/>
  <c r="OU419" i="27"/>
  <c r="OC419" i="27"/>
  <c r="NQ419" i="27"/>
  <c r="NK419" i="27"/>
  <c r="NE419" i="27"/>
  <c r="MA419" i="27"/>
  <c r="LO419" i="27"/>
  <c r="LI419" i="27"/>
  <c r="LC419" i="27"/>
  <c r="KW419" i="27"/>
  <c r="KQ419" i="27"/>
  <c r="KK419" i="27"/>
  <c r="JS419" i="27"/>
  <c r="JM419" i="27"/>
  <c r="JA419" i="27"/>
  <c r="IU419" i="27"/>
  <c r="IO419" i="27"/>
  <c r="II419" i="27"/>
  <c r="IC419" i="27"/>
  <c r="HW419" i="27"/>
  <c r="HQ419" i="27"/>
  <c r="HE419" i="27"/>
  <c r="GS419" i="27"/>
  <c r="GM419" i="27"/>
  <c r="GG419" i="27"/>
  <c r="GA419" i="27"/>
  <c r="FU419" i="27"/>
  <c r="FO419" i="27"/>
  <c r="FC419" i="27"/>
  <c r="EW419" i="27"/>
  <c r="EE419" i="27"/>
  <c r="DY419" i="27"/>
  <c r="DS419" i="27"/>
  <c r="DG419" i="27"/>
  <c r="DA419" i="27"/>
  <c r="CU419" i="27"/>
  <c r="CI419" i="27"/>
  <c r="CC419" i="27"/>
  <c r="BW419" i="27"/>
  <c r="BQ419" i="27"/>
  <c r="BK419" i="27"/>
  <c r="BE419" i="27"/>
  <c r="AY419" i="27"/>
  <c r="AS419" i="27"/>
  <c r="AM419" i="27"/>
  <c r="AG419" i="27"/>
  <c r="AA419" i="27"/>
  <c r="U419" i="27"/>
  <c r="O419" i="27"/>
  <c r="PY418" i="27"/>
  <c r="PA418" i="27"/>
  <c r="OU418" i="27"/>
  <c r="OC418" i="27"/>
  <c r="NQ418" i="27"/>
  <c r="NK418" i="27"/>
  <c r="NE418" i="27"/>
  <c r="MA418" i="27"/>
  <c r="LO418" i="27"/>
  <c r="LI418" i="27"/>
  <c r="LC418" i="27"/>
  <c r="KW418" i="27"/>
  <c r="KQ418" i="27"/>
  <c r="KK418" i="27"/>
  <c r="JS418" i="27"/>
  <c r="JM418" i="27"/>
  <c r="JA418" i="27"/>
  <c r="IU418" i="27"/>
  <c r="IO418" i="27"/>
  <c r="II418" i="27"/>
  <c r="IC418" i="27"/>
  <c r="HW418" i="27"/>
  <c r="HQ418" i="27"/>
  <c r="HE418" i="27"/>
  <c r="GS418" i="27"/>
  <c r="GM418" i="27"/>
  <c r="GG418" i="27"/>
  <c r="GA418" i="27"/>
  <c r="FU418" i="27"/>
  <c r="FO418" i="27"/>
  <c r="FC418" i="27"/>
  <c r="EW418" i="27"/>
  <c r="EE418" i="27"/>
  <c r="DY418" i="27"/>
  <c r="DS418" i="27"/>
  <c r="DG418" i="27"/>
  <c r="DA418" i="27"/>
  <c r="CU418" i="27"/>
  <c r="CI418" i="27"/>
  <c r="CC418" i="27"/>
  <c r="BW418" i="27"/>
  <c r="BQ418" i="27"/>
  <c r="BK418" i="27"/>
  <c r="BE418" i="27"/>
  <c r="AY418" i="27"/>
  <c r="AS418" i="27"/>
  <c r="AM418" i="27"/>
  <c r="AG418" i="27"/>
  <c r="AA418" i="27"/>
  <c r="U418" i="27"/>
  <c r="O418" i="27"/>
  <c r="PY417" i="27"/>
  <c r="PA417" i="27"/>
  <c r="OU417" i="27"/>
  <c r="OC417" i="27"/>
  <c r="NQ417" i="27"/>
  <c r="NK417" i="27"/>
  <c r="NE417" i="27"/>
  <c r="MA417" i="27"/>
  <c r="LO417" i="27"/>
  <c r="LI417" i="27"/>
  <c r="LC417" i="27"/>
  <c r="KW417" i="27"/>
  <c r="KQ417" i="27"/>
  <c r="KK417" i="27"/>
  <c r="JS417" i="27"/>
  <c r="JM417" i="27"/>
  <c r="JA417" i="27"/>
  <c r="IU417" i="27"/>
  <c r="IO417" i="27"/>
  <c r="II417" i="27"/>
  <c r="IC417" i="27"/>
  <c r="HW417" i="27"/>
  <c r="HQ417" i="27"/>
  <c r="HE417" i="27"/>
  <c r="GS417" i="27"/>
  <c r="GM417" i="27"/>
  <c r="GG417" i="27"/>
  <c r="GA417" i="27"/>
  <c r="FU417" i="27"/>
  <c r="FO417" i="27"/>
  <c r="FC417" i="27"/>
  <c r="EW417" i="27"/>
  <c r="EE417" i="27"/>
  <c r="DY417" i="27"/>
  <c r="DS417" i="27"/>
  <c r="DG417" i="27"/>
  <c r="DA417" i="27"/>
  <c r="CU417" i="27"/>
  <c r="CI417" i="27"/>
  <c r="CC417" i="27"/>
  <c r="BW417" i="27"/>
  <c r="BQ417" i="27"/>
  <c r="BK417" i="27"/>
  <c r="BE417" i="27"/>
  <c r="AY417" i="27"/>
  <c r="AS417" i="27"/>
  <c r="AM417" i="27"/>
  <c r="AG417" i="27"/>
  <c r="AA417" i="27"/>
  <c r="U417" i="27"/>
  <c r="O417" i="27"/>
  <c r="PY416" i="27"/>
  <c r="PA416" i="27"/>
  <c r="OU416" i="27"/>
  <c r="OC416" i="27"/>
  <c r="NQ416" i="27"/>
  <c r="NK416" i="27"/>
  <c r="NE416" i="27"/>
  <c r="MA416" i="27"/>
  <c r="LO416" i="27"/>
  <c r="LI416" i="27"/>
  <c r="LC416" i="27"/>
  <c r="KW416" i="27"/>
  <c r="KQ416" i="27"/>
  <c r="KK416" i="27"/>
  <c r="JS416" i="27"/>
  <c r="JM416" i="27"/>
  <c r="JA416" i="27"/>
  <c r="IU416" i="27"/>
  <c r="IO416" i="27"/>
  <c r="II416" i="27"/>
  <c r="IC416" i="27"/>
  <c r="HW416" i="27"/>
  <c r="HQ416" i="27"/>
  <c r="HE416" i="27"/>
  <c r="GS416" i="27"/>
  <c r="GM416" i="27"/>
  <c r="GG416" i="27"/>
  <c r="GA416" i="27"/>
  <c r="FU416" i="27"/>
  <c r="FO416" i="27"/>
  <c r="FC416" i="27"/>
  <c r="EW416" i="27"/>
  <c r="EE416" i="27"/>
  <c r="DY416" i="27"/>
  <c r="DS416" i="27"/>
  <c r="DG416" i="27"/>
  <c r="DA416" i="27"/>
  <c r="CU416" i="27"/>
  <c r="CI416" i="27"/>
  <c r="CC416" i="27"/>
  <c r="BW416" i="27"/>
  <c r="BQ416" i="27"/>
  <c r="BK416" i="27"/>
  <c r="BE416" i="27"/>
  <c r="AY416" i="27"/>
  <c r="AS416" i="27"/>
  <c r="AM416" i="27"/>
  <c r="AG416" i="27"/>
  <c r="AA416" i="27"/>
  <c r="U416" i="27"/>
  <c r="O416" i="27"/>
  <c r="PY415" i="27"/>
  <c r="PA415" i="27"/>
  <c r="OU415" i="27"/>
  <c r="OC415" i="27"/>
  <c r="NQ415" i="27"/>
  <c r="NK415" i="27"/>
  <c r="NE415" i="27"/>
  <c r="MA415" i="27"/>
  <c r="LO415" i="27"/>
  <c r="LI415" i="27"/>
  <c r="LC415" i="27"/>
  <c r="KW415" i="27"/>
  <c r="KQ415" i="27"/>
  <c r="KK415" i="27"/>
  <c r="JS415" i="27"/>
  <c r="JM415" i="27"/>
  <c r="JA415" i="27"/>
  <c r="IU415" i="27"/>
  <c r="IO415" i="27"/>
  <c r="II415" i="27"/>
  <c r="IC415" i="27"/>
  <c r="HW415" i="27"/>
  <c r="HQ415" i="27"/>
  <c r="HE415" i="27"/>
  <c r="GS415" i="27"/>
  <c r="GM415" i="27"/>
  <c r="GG415" i="27"/>
  <c r="GA415" i="27"/>
  <c r="FU415" i="27"/>
  <c r="FO415" i="27"/>
  <c r="FC415" i="27"/>
  <c r="EW415" i="27"/>
  <c r="EE415" i="27"/>
  <c r="DY415" i="27"/>
  <c r="DS415" i="27"/>
  <c r="DG415" i="27"/>
  <c r="DA415" i="27"/>
  <c r="CU415" i="27"/>
  <c r="CI415" i="27"/>
  <c r="CC415" i="27"/>
  <c r="BW415" i="27"/>
  <c r="BQ415" i="27"/>
  <c r="BK415" i="27"/>
  <c r="BE415" i="27"/>
  <c r="AY415" i="27"/>
  <c r="AS415" i="27"/>
  <c r="AM415" i="27"/>
  <c r="AG415" i="27"/>
  <c r="AA415" i="27"/>
  <c r="U415" i="27"/>
  <c r="O415" i="27"/>
  <c r="PY414" i="27"/>
  <c r="PA414" i="27"/>
  <c r="OU414" i="27"/>
  <c r="OC414" i="27"/>
  <c r="NQ414" i="27"/>
  <c r="NK414" i="27"/>
  <c r="NE414" i="27"/>
  <c r="MA414" i="27"/>
  <c r="LO414" i="27"/>
  <c r="LI414" i="27"/>
  <c r="LC414" i="27"/>
  <c r="KW414" i="27"/>
  <c r="KQ414" i="27"/>
  <c r="KK414" i="27"/>
  <c r="JS414" i="27"/>
  <c r="JM414" i="27"/>
  <c r="JA414" i="27"/>
  <c r="IU414" i="27"/>
  <c r="IO414" i="27"/>
  <c r="II414" i="27"/>
  <c r="IC414" i="27"/>
  <c r="HW414" i="27"/>
  <c r="HQ414" i="27"/>
  <c r="HE414" i="27"/>
  <c r="GS414" i="27"/>
  <c r="GM414" i="27"/>
  <c r="GG414" i="27"/>
  <c r="GA414" i="27"/>
  <c r="FU414" i="27"/>
  <c r="FO414" i="27"/>
  <c r="FC414" i="27"/>
  <c r="EW414" i="27"/>
  <c r="EE414" i="27"/>
  <c r="DY414" i="27"/>
  <c r="DS414" i="27"/>
  <c r="DG414" i="27"/>
  <c r="DA414" i="27"/>
  <c r="CU414" i="27"/>
  <c r="CI414" i="27"/>
  <c r="CC414" i="27"/>
  <c r="BW414" i="27"/>
  <c r="BQ414" i="27"/>
  <c r="BK414" i="27"/>
  <c r="BE414" i="27"/>
  <c r="AY414" i="27"/>
  <c r="AS414" i="27"/>
  <c r="AM414" i="27"/>
  <c r="AG414" i="27"/>
  <c r="AA414" i="27"/>
  <c r="U414" i="27"/>
  <c r="O414" i="27"/>
  <c r="PY413" i="27"/>
  <c r="PA413" i="27"/>
  <c r="OU413" i="27"/>
  <c r="OC413" i="27"/>
  <c r="NQ413" i="27"/>
  <c r="NK413" i="27"/>
  <c r="NE413" i="27"/>
  <c r="MA413" i="27"/>
  <c r="LO413" i="27"/>
  <c r="LI413" i="27"/>
  <c r="LC413" i="27"/>
  <c r="KW413" i="27"/>
  <c r="KQ413" i="27"/>
  <c r="KK413" i="27"/>
  <c r="JS413" i="27"/>
  <c r="JM413" i="27"/>
  <c r="JA413" i="27"/>
  <c r="IU413" i="27"/>
  <c r="IO413" i="27"/>
  <c r="II413" i="27"/>
  <c r="IC413" i="27"/>
  <c r="HW413" i="27"/>
  <c r="HQ413" i="27"/>
  <c r="HE413" i="27"/>
  <c r="GS413" i="27"/>
  <c r="GM413" i="27"/>
  <c r="GG413" i="27"/>
  <c r="GA413" i="27"/>
  <c r="FU413" i="27"/>
  <c r="FO413" i="27"/>
  <c r="FC413" i="27"/>
  <c r="EW413" i="27"/>
  <c r="EE413" i="27"/>
  <c r="DY413" i="27"/>
  <c r="DS413" i="27"/>
  <c r="DG413" i="27"/>
  <c r="DA413" i="27"/>
  <c r="CU413" i="27"/>
  <c r="CI413" i="27"/>
  <c r="CC413" i="27"/>
  <c r="BW413" i="27"/>
  <c r="BQ413" i="27"/>
  <c r="BK413" i="27"/>
  <c r="BE413" i="27"/>
  <c r="AY413" i="27"/>
  <c r="AS413" i="27"/>
  <c r="AM413" i="27"/>
  <c r="AG413" i="27"/>
  <c r="AA413" i="27"/>
  <c r="U413" i="27"/>
  <c r="O413" i="27"/>
  <c r="PY412" i="27"/>
  <c r="PA412" i="27"/>
  <c r="OU412" i="27"/>
  <c r="OC412" i="27"/>
  <c r="NQ412" i="27"/>
  <c r="NK412" i="27"/>
  <c r="NE412" i="27"/>
  <c r="MA412" i="27"/>
  <c r="LO412" i="27"/>
  <c r="LI412" i="27"/>
  <c r="LC412" i="27"/>
  <c r="KW412" i="27"/>
  <c r="KQ412" i="27"/>
  <c r="KK412" i="27"/>
  <c r="JS412" i="27"/>
  <c r="JM412" i="27"/>
  <c r="JA412" i="27"/>
  <c r="IU412" i="27"/>
  <c r="IO412" i="27"/>
  <c r="II412" i="27"/>
  <c r="IC412" i="27"/>
  <c r="HW412" i="27"/>
  <c r="HQ412" i="27"/>
  <c r="HE412" i="27"/>
  <c r="GS412" i="27"/>
  <c r="GM412" i="27"/>
  <c r="GG412" i="27"/>
  <c r="GA412" i="27"/>
  <c r="FU412" i="27"/>
  <c r="FO412" i="27"/>
  <c r="FC412" i="27"/>
  <c r="EW412" i="27"/>
  <c r="EE412" i="27"/>
  <c r="DY412" i="27"/>
  <c r="DS412" i="27"/>
  <c r="DG412" i="27"/>
  <c r="DA412" i="27"/>
  <c r="CU412" i="27"/>
  <c r="CI412" i="27"/>
  <c r="CC412" i="27"/>
  <c r="BW412" i="27"/>
  <c r="BQ412" i="27"/>
  <c r="BK412" i="27"/>
  <c r="BE412" i="27"/>
  <c r="AY412" i="27"/>
  <c r="AS412" i="27"/>
  <c r="AM412" i="27"/>
  <c r="AG412" i="27"/>
  <c r="AA412" i="27"/>
  <c r="U412" i="27"/>
  <c r="O412" i="27"/>
  <c r="PZ411" i="27"/>
  <c r="PZ412" i="27" s="1"/>
  <c r="PY411" i="27"/>
  <c r="PB411" i="27"/>
  <c r="PB412" i="27" s="1"/>
  <c r="PA411" i="27"/>
  <c r="OV411" i="27"/>
  <c r="OV412" i="27" s="1"/>
  <c r="OU411" i="27"/>
  <c r="OD411" i="27"/>
  <c r="OD412" i="27" s="1"/>
  <c r="OC411" i="27"/>
  <c r="NR411" i="27"/>
  <c r="NR412" i="27" s="1"/>
  <c r="NQ411" i="27"/>
  <c r="NL411" i="27"/>
  <c r="NL412" i="27" s="1"/>
  <c r="NK411" i="27"/>
  <c r="NF411" i="27"/>
  <c r="NF412" i="27" s="1"/>
  <c r="NE411" i="27"/>
  <c r="MB411" i="27"/>
  <c r="MB412" i="27" s="1"/>
  <c r="MA411" i="27"/>
  <c r="LP411" i="27"/>
  <c r="LP412" i="27" s="1"/>
  <c r="LO411" i="27"/>
  <c r="LJ411" i="27"/>
  <c r="LJ412" i="27" s="1"/>
  <c r="LI411" i="27"/>
  <c r="LD411" i="27"/>
  <c r="LD412" i="27" s="1"/>
  <c r="LC411" i="27"/>
  <c r="KX411" i="27"/>
  <c r="KX412" i="27" s="1"/>
  <c r="KW411" i="27"/>
  <c r="KR411" i="27"/>
  <c r="KR412" i="27" s="1"/>
  <c r="KQ411" i="27"/>
  <c r="KL411" i="27"/>
  <c r="KL412" i="27" s="1"/>
  <c r="KK411" i="27"/>
  <c r="JT411" i="27"/>
  <c r="JT412" i="27" s="1"/>
  <c r="JS411" i="27"/>
  <c r="JN411" i="27"/>
  <c r="JN412" i="27" s="1"/>
  <c r="JM411" i="27"/>
  <c r="JB411" i="27"/>
  <c r="JB412" i="27" s="1"/>
  <c r="JA411" i="27"/>
  <c r="IV411" i="27"/>
  <c r="IV412" i="27" s="1"/>
  <c r="IU411" i="27"/>
  <c r="IP411" i="27"/>
  <c r="IP412" i="27" s="1"/>
  <c r="IO411" i="27"/>
  <c r="IJ411" i="27"/>
  <c r="IJ412" i="27" s="1"/>
  <c r="II411" i="27"/>
  <c r="ID411" i="27"/>
  <c r="ID412" i="27" s="1"/>
  <c r="IC411" i="27"/>
  <c r="HX411" i="27"/>
  <c r="HX412" i="27" s="1"/>
  <c r="HW411" i="27"/>
  <c r="HR411" i="27"/>
  <c r="HR412" i="27" s="1"/>
  <c r="HQ411" i="27"/>
  <c r="HF411" i="27"/>
  <c r="HF412" i="27" s="1"/>
  <c r="HE411" i="27"/>
  <c r="GT411" i="27"/>
  <c r="GT412" i="27" s="1"/>
  <c r="GS411" i="27"/>
  <c r="GN411" i="27"/>
  <c r="GN412" i="27" s="1"/>
  <c r="GM411" i="27"/>
  <c r="GH411" i="27"/>
  <c r="GH412" i="27" s="1"/>
  <c r="GG411" i="27"/>
  <c r="GB411" i="27"/>
  <c r="GB412" i="27" s="1"/>
  <c r="GA411" i="27"/>
  <c r="FV411" i="27"/>
  <c r="FV412" i="27" s="1"/>
  <c r="FU411" i="27"/>
  <c r="FP411" i="27"/>
  <c r="FP412" i="27" s="1"/>
  <c r="FO411" i="27"/>
  <c r="FD411" i="27"/>
  <c r="FD412" i="27" s="1"/>
  <c r="FC411" i="27"/>
  <c r="EX411" i="27"/>
  <c r="EX412" i="27" s="1"/>
  <c r="EW411" i="27"/>
  <c r="EF411" i="27"/>
  <c r="EF412" i="27" s="1"/>
  <c r="EE411" i="27"/>
  <c r="DZ411" i="27"/>
  <c r="DZ412" i="27" s="1"/>
  <c r="DY411" i="27"/>
  <c r="DT411" i="27"/>
  <c r="DT412" i="27" s="1"/>
  <c r="DS411" i="27"/>
  <c r="DH411" i="27"/>
  <c r="DH412" i="27" s="1"/>
  <c r="DG411" i="27"/>
  <c r="DB411" i="27"/>
  <c r="DB412" i="27" s="1"/>
  <c r="DA411" i="27"/>
  <c r="CV411" i="27"/>
  <c r="CV412" i="27" s="1"/>
  <c r="CU411" i="27"/>
  <c r="CK411" i="27"/>
  <c r="CL410" i="34" s="1"/>
  <c r="J410" i="34" s="1"/>
  <c r="CJ411" i="27"/>
  <c r="CJ412" i="27" s="1"/>
  <c r="CI411" i="27"/>
  <c r="CD411" i="27"/>
  <c r="CD412" i="27" s="1"/>
  <c r="CC411" i="27"/>
  <c r="BX411" i="27"/>
  <c r="BX412" i="27" s="1"/>
  <c r="BW411" i="27"/>
  <c r="BR411" i="27"/>
  <c r="BR412" i="27" s="1"/>
  <c r="BQ411" i="27"/>
  <c r="BL411" i="27"/>
  <c r="BL412" i="27" s="1"/>
  <c r="BK411" i="27"/>
  <c r="BF411" i="27"/>
  <c r="BF412" i="27" s="1"/>
  <c r="BE411" i="27"/>
  <c r="AZ411" i="27"/>
  <c r="AZ412" i="27" s="1"/>
  <c r="AY411" i="27"/>
  <c r="AT411" i="27"/>
  <c r="AT412" i="27" s="1"/>
  <c r="AS411" i="27"/>
  <c r="AN411" i="27"/>
  <c r="AN412" i="27" s="1"/>
  <c r="AM411" i="27"/>
  <c r="AH411" i="27"/>
  <c r="AH412" i="27" s="1"/>
  <c r="AG411" i="27"/>
  <c r="AB411" i="27"/>
  <c r="AB412" i="27" s="1"/>
  <c r="AA411" i="27"/>
  <c r="V411" i="27"/>
  <c r="V412" i="27" s="1"/>
  <c r="U411" i="27"/>
  <c r="P411" i="27"/>
  <c r="O411" i="27"/>
  <c r="PY410" i="27"/>
  <c r="PA410" i="27"/>
  <c r="OU410" i="27"/>
  <c r="OC410" i="27"/>
  <c r="NQ410" i="27"/>
  <c r="NK410" i="27"/>
  <c r="NE410" i="27"/>
  <c r="MA410" i="27"/>
  <c r="LO410" i="27"/>
  <c r="LI410" i="27"/>
  <c r="LC410" i="27"/>
  <c r="KW410" i="27"/>
  <c r="KQ410" i="27"/>
  <c r="KK410" i="27"/>
  <c r="JS410" i="27"/>
  <c r="JM410" i="27"/>
  <c r="JA410" i="27"/>
  <c r="IU410" i="27"/>
  <c r="IO410" i="27"/>
  <c r="II410" i="27"/>
  <c r="IC410" i="27"/>
  <c r="HW410" i="27"/>
  <c r="HQ410" i="27"/>
  <c r="HE410" i="27"/>
  <c r="GS410" i="27"/>
  <c r="GM410" i="27"/>
  <c r="GG410" i="27"/>
  <c r="GA410" i="27"/>
  <c r="FU410" i="27"/>
  <c r="FO410" i="27"/>
  <c r="FC410" i="27"/>
  <c r="EW410" i="27"/>
  <c r="EE410" i="27"/>
  <c r="DY410" i="27"/>
  <c r="DS410" i="27"/>
  <c r="DG410" i="27"/>
  <c r="DA410" i="27"/>
  <c r="CU410" i="27"/>
  <c r="CI410" i="27"/>
  <c r="CC410" i="27"/>
  <c r="BW410" i="27"/>
  <c r="BQ410" i="27"/>
  <c r="BK410" i="27"/>
  <c r="BE410" i="27"/>
  <c r="AY410" i="27"/>
  <c r="AS410" i="27"/>
  <c r="AM410" i="27"/>
  <c r="AG410" i="27"/>
  <c r="AA410" i="27"/>
  <c r="U410" i="27"/>
  <c r="O410" i="27"/>
  <c r="PY409" i="27"/>
  <c r="PA409" i="27"/>
  <c r="OU409" i="27"/>
  <c r="OC409" i="27"/>
  <c r="NQ409" i="27"/>
  <c r="NK409" i="27"/>
  <c r="NE409" i="27"/>
  <c r="MA409" i="27"/>
  <c r="LO409" i="27"/>
  <c r="LI409" i="27"/>
  <c r="LC409" i="27"/>
  <c r="KW409" i="27"/>
  <c r="KQ409" i="27"/>
  <c r="KK409" i="27"/>
  <c r="JS409" i="27"/>
  <c r="JM409" i="27"/>
  <c r="JA409" i="27"/>
  <c r="IU409" i="27"/>
  <c r="IO409" i="27"/>
  <c r="II409" i="27"/>
  <c r="IC409" i="27"/>
  <c r="HW409" i="27"/>
  <c r="HQ409" i="27"/>
  <c r="HE409" i="27"/>
  <c r="GS409" i="27"/>
  <c r="GM409" i="27"/>
  <c r="GG409" i="27"/>
  <c r="GA409" i="27"/>
  <c r="FU409" i="27"/>
  <c r="FO409" i="27"/>
  <c r="FC409" i="27"/>
  <c r="EW409" i="27"/>
  <c r="EE409" i="27"/>
  <c r="DY409" i="27"/>
  <c r="DS409" i="27"/>
  <c r="DG409" i="27"/>
  <c r="DA409" i="27"/>
  <c r="CU409" i="27"/>
  <c r="CI409" i="27"/>
  <c r="CC409" i="27"/>
  <c r="BW409" i="27"/>
  <c r="BQ409" i="27"/>
  <c r="BK409" i="27"/>
  <c r="BE409" i="27"/>
  <c r="AY409" i="27"/>
  <c r="AS409" i="27"/>
  <c r="AM409" i="27"/>
  <c r="AG409" i="27"/>
  <c r="AA409" i="27"/>
  <c r="U409" i="27"/>
  <c r="O409" i="27"/>
  <c r="PY408" i="27"/>
  <c r="PA408" i="27"/>
  <c r="OU408" i="27"/>
  <c r="OC408" i="27"/>
  <c r="NQ408" i="27"/>
  <c r="NK408" i="27"/>
  <c r="NE408" i="27"/>
  <c r="MA408" i="27"/>
  <c r="LO408" i="27"/>
  <c r="LI408" i="27"/>
  <c r="LC408" i="27"/>
  <c r="KW408" i="27"/>
  <c r="KQ408" i="27"/>
  <c r="KK408" i="27"/>
  <c r="JS408" i="27"/>
  <c r="JM408" i="27"/>
  <c r="JA408" i="27"/>
  <c r="IU408" i="27"/>
  <c r="IO408" i="27"/>
  <c r="II408" i="27"/>
  <c r="IC408" i="27"/>
  <c r="HW408" i="27"/>
  <c r="HQ408" i="27"/>
  <c r="HE408" i="27"/>
  <c r="GS408" i="27"/>
  <c r="GM408" i="27"/>
  <c r="GG408" i="27"/>
  <c r="GA408" i="27"/>
  <c r="FU408" i="27"/>
  <c r="FO408" i="27"/>
  <c r="FC408" i="27"/>
  <c r="EW408" i="27"/>
  <c r="EE408" i="27"/>
  <c r="DY408" i="27"/>
  <c r="DS408" i="27"/>
  <c r="DG408" i="27"/>
  <c r="DA408" i="27"/>
  <c r="CU408" i="27"/>
  <c r="CI408" i="27"/>
  <c r="CC408" i="27"/>
  <c r="BW408" i="27"/>
  <c r="BQ408" i="27"/>
  <c r="BK408" i="27"/>
  <c r="BE408" i="27"/>
  <c r="AY408" i="27"/>
  <c r="AS408" i="27"/>
  <c r="AM408" i="27"/>
  <c r="AG408" i="27"/>
  <c r="AA408" i="27"/>
  <c r="U408" i="27"/>
  <c r="O408" i="27"/>
  <c r="PY407" i="27"/>
  <c r="PA407" i="27"/>
  <c r="OU407" i="27"/>
  <c r="OC407" i="27"/>
  <c r="NQ407" i="27"/>
  <c r="NK407" i="27"/>
  <c r="NE407" i="27"/>
  <c r="MA407" i="27"/>
  <c r="LO407" i="27"/>
  <c r="LI407" i="27"/>
  <c r="LC407" i="27"/>
  <c r="KW407" i="27"/>
  <c r="KQ407" i="27"/>
  <c r="KK407" i="27"/>
  <c r="JS407" i="27"/>
  <c r="JM407" i="27"/>
  <c r="JA407" i="27"/>
  <c r="IU407" i="27"/>
  <c r="IO407" i="27"/>
  <c r="II407" i="27"/>
  <c r="IC407" i="27"/>
  <c r="HW407" i="27"/>
  <c r="HQ407" i="27"/>
  <c r="HE407" i="27"/>
  <c r="GS407" i="27"/>
  <c r="GM407" i="27"/>
  <c r="GG407" i="27"/>
  <c r="GA407" i="27"/>
  <c r="FU407" i="27"/>
  <c r="FO407" i="27"/>
  <c r="FC407" i="27"/>
  <c r="EW407" i="27"/>
  <c r="EE407" i="27"/>
  <c r="DY407" i="27"/>
  <c r="DS407" i="27"/>
  <c r="DG407" i="27"/>
  <c r="DA407" i="27"/>
  <c r="CU407" i="27"/>
  <c r="CI407" i="27"/>
  <c r="CC407" i="27"/>
  <c r="BW407" i="27"/>
  <c r="BQ407" i="27"/>
  <c r="BK407" i="27"/>
  <c r="BE407" i="27"/>
  <c r="AY407" i="27"/>
  <c r="AS407" i="27"/>
  <c r="AM407" i="27"/>
  <c r="AG407" i="27"/>
  <c r="AA407" i="27"/>
  <c r="U407" i="27"/>
  <c r="O407" i="27"/>
  <c r="PY406" i="27"/>
  <c r="PA406" i="27"/>
  <c r="OU406" i="27"/>
  <c r="OC406" i="27"/>
  <c r="NQ406" i="27"/>
  <c r="NK406" i="27"/>
  <c r="NE406" i="27"/>
  <c r="MA406" i="27"/>
  <c r="LO406" i="27"/>
  <c r="LI406" i="27"/>
  <c r="LC406" i="27"/>
  <c r="KW406" i="27"/>
  <c r="KQ406" i="27"/>
  <c r="KK406" i="27"/>
  <c r="JS406" i="27"/>
  <c r="JM406" i="27"/>
  <c r="JA406" i="27"/>
  <c r="IU406" i="27"/>
  <c r="IO406" i="27"/>
  <c r="II406" i="27"/>
  <c r="IC406" i="27"/>
  <c r="HW406" i="27"/>
  <c r="HQ406" i="27"/>
  <c r="HE406" i="27"/>
  <c r="GS406" i="27"/>
  <c r="GM406" i="27"/>
  <c r="GG406" i="27"/>
  <c r="GA406" i="27"/>
  <c r="FU406" i="27"/>
  <c r="FO406" i="27"/>
  <c r="FC406" i="27"/>
  <c r="EW406" i="27"/>
  <c r="EE406" i="27"/>
  <c r="DY406" i="27"/>
  <c r="DS406" i="27"/>
  <c r="DG406" i="27"/>
  <c r="DA406" i="27"/>
  <c r="CU406" i="27"/>
  <c r="CI406" i="27"/>
  <c r="CC406" i="27"/>
  <c r="BW406" i="27"/>
  <c r="BQ406" i="27"/>
  <c r="BK406" i="27"/>
  <c r="BE406" i="27"/>
  <c r="AY406" i="27"/>
  <c r="AS406" i="27"/>
  <c r="AM406" i="27"/>
  <c r="AG406" i="27"/>
  <c r="AA406" i="27"/>
  <c r="U406" i="27"/>
  <c r="O406" i="27"/>
  <c r="PY405" i="27"/>
  <c r="PA405" i="27"/>
  <c r="OU405" i="27"/>
  <c r="OC405" i="27"/>
  <c r="NQ405" i="27"/>
  <c r="NK405" i="27"/>
  <c r="NE405" i="27"/>
  <c r="MA405" i="27"/>
  <c r="LO405" i="27"/>
  <c r="LI405" i="27"/>
  <c r="LC405" i="27"/>
  <c r="KW405" i="27"/>
  <c r="KQ405" i="27"/>
  <c r="KK405" i="27"/>
  <c r="JS405" i="27"/>
  <c r="JM405" i="27"/>
  <c r="JA405" i="27"/>
  <c r="IU405" i="27"/>
  <c r="IO405" i="27"/>
  <c r="II405" i="27"/>
  <c r="IC405" i="27"/>
  <c r="HW405" i="27"/>
  <c r="HQ405" i="27"/>
  <c r="HE405" i="27"/>
  <c r="GS405" i="27"/>
  <c r="GM405" i="27"/>
  <c r="GG405" i="27"/>
  <c r="GA405" i="27"/>
  <c r="FU405" i="27"/>
  <c r="FO405" i="27"/>
  <c r="FC405" i="27"/>
  <c r="EW405" i="27"/>
  <c r="EE405" i="27"/>
  <c r="DY405" i="27"/>
  <c r="DS405" i="27"/>
  <c r="DG405" i="27"/>
  <c r="DA405" i="27"/>
  <c r="CU405" i="27"/>
  <c r="CI405" i="27"/>
  <c r="CC405" i="27"/>
  <c r="BW405" i="27"/>
  <c r="BQ405" i="27"/>
  <c r="BK405" i="27"/>
  <c r="BE405" i="27"/>
  <c r="AY405" i="27"/>
  <c r="AS405" i="27"/>
  <c r="AM405" i="27"/>
  <c r="AG405" i="27"/>
  <c r="AA405" i="27"/>
  <c r="U405" i="27"/>
  <c r="O405" i="27"/>
  <c r="PY404" i="27"/>
  <c r="PA404" i="27"/>
  <c r="OU404" i="27"/>
  <c r="OC404" i="27"/>
  <c r="NQ404" i="27"/>
  <c r="NK404" i="27"/>
  <c r="NE404" i="27"/>
  <c r="MA404" i="27"/>
  <c r="LO404" i="27"/>
  <c r="LI404" i="27"/>
  <c r="LC404" i="27"/>
  <c r="KW404" i="27"/>
  <c r="KQ404" i="27"/>
  <c r="KK404" i="27"/>
  <c r="JS404" i="27"/>
  <c r="JM404" i="27"/>
  <c r="JA404" i="27"/>
  <c r="IU404" i="27"/>
  <c r="IO404" i="27"/>
  <c r="II404" i="27"/>
  <c r="IC404" i="27"/>
  <c r="HW404" i="27"/>
  <c r="HQ404" i="27"/>
  <c r="HE404" i="27"/>
  <c r="GS404" i="27"/>
  <c r="GM404" i="27"/>
  <c r="GG404" i="27"/>
  <c r="GA404" i="27"/>
  <c r="FU404" i="27"/>
  <c r="FO404" i="27"/>
  <c r="FC404" i="27"/>
  <c r="EW404" i="27"/>
  <c r="EE404" i="27"/>
  <c r="DY404" i="27"/>
  <c r="DS404" i="27"/>
  <c r="DG404" i="27"/>
  <c r="DA404" i="27"/>
  <c r="CU404" i="27"/>
  <c r="CO404" i="27"/>
  <c r="CI404" i="27"/>
  <c r="CC404" i="27"/>
  <c r="BW404" i="27"/>
  <c r="BQ404" i="27"/>
  <c r="BK404" i="27"/>
  <c r="BE404" i="27"/>
  <c r="AY404" i="27"/>
  <c r="AS404" i="27"/>
  <c r="AM404" i="27"/>
  <c r="AG404" i="27"/>
  <c r="AA404" i="27"/>
  <c r="U404" i="27"/>
  <c r="O404" i="27"/>
  <c r="PY403" i="27"/>
  <c r="PA403" i="27"/>
  <c r="OU403" i="27"/>
  <c r="OC403" i="27"/>
  <c r="NQ403" i="27"/>
  <c r="NK403" i="27"/>
  <c r="NE403" i="27"/>
  <c r="MA403" i="27"/>
  <c r="LO403" i="27"/>
  <c r="LI403" i="27"/>
  <c r="LC403" i="27"/>
  <c r="KW403" i="27"/>
  <c r="KQ403" i="27"/>
  <c r="KK403" i="27"/>
  <c r="JS403" i="27"/>
  <c r="JM403" i="27"/>
  <c r="JA403" i="27"/>
  <c r="IU403" i="27"/>
  <c r="IO403" i="27"/>
  <c r="II403" i="27"/>
  <c r="IC403" i="27"/>
  <c r="HW403" i="27"/>
  <c r="HQ403" i="27"/>
  <c r="HE403" i="27"/>
  <c r="GS403" i="27"/>
  <c r="GM403" i="27"/>
  <c r="GG403" i="27"/>
  <c r="GA403" i="27"/>
  <c r="FU403" i="27"/>
  <c r="FO403" i="27"/>
  <c r="FC403" i="27"/>
  <c r="EW403" i="27"/>
  <c r="EE403" i="27"/>
  <c r="DY403" i="27"/>
  <c r="DS403" i="27"/>
  <c r="DG403" i="27"/>
  <c r="DA403" i="27"/>
  <c r="CU403" i="27"/>
  <c r="CO403" i="27"/>
  <c r="CI403" i="27"/>
  <c r="CC403" i="27"/>
  <c r="BW403" i="27"/>
  <c r="BQ403" i="27"/>
  <c r="BK403" i="27"/>
  <c r="BE403" i="27"/>
  <c r="AY403" i="27"/>
  <c r="AS403" i="27"/>
  <c r="AM403" i="27"/>
  <c r="AG403" i="27"/>
  <c r="AA403" i="27"/>
  <c r="U403" i="27"/>
  <c r="O403" i="27"/>
  <c r="PY402" i="27"/>
  <c r="PA402" i="27"/>
  <c r="OU402" i="27"/>
  <c r="OC402" i="27"/>
  <c r="NQ402" i="27"/>
  <c r="NK402" i="27"/>
  <c r="NE402" i="27"/>
  <c r="MA402" i="27"/>
  <c r="LO402" i="27"/>
  <c r="LI402" i="27"/>
  <c r="LC402" i="27"/>
  <c r="KW402" i="27"/>
  <c r="KQ402" i="27"/>
  <c r="KK402" i="27"/>
  <c r="JS402" i="27"/>
  <c r="JM402" i="27"/>
  <c r="JA402" i="27"/>
  <c r="IU402" i="27"/>
  <c r="IO402" i="27"/>
  <c r="II402" i="27"/>
  <c r="IC402" i="27"/>
  <c r="HW402" i="27"/>
  <c r="HQ402" i="27"/>
  <c r="HE402" i="27"/>
  <c r="GS402" i="27"/>
  <c r="GM402" i="27"/>
  <c r="GG402" i="27"/>
  <c r="GA402" i="27"/>
  <c r="FU402" i="27"/>
  <c r="FO402" i="27"/>
  <c r="FC402" i="27"/>
  <c r="EW402" i="27"/>
  <c r="EE402" i="27"/>
  <c r="DY402" i="27"/>
  <c r="DS402" i="27"/>
  <c r="DG402" i="27"/>
  <c r="DA402" i="27"/>
  <c r="CU402" i="27"/>
  <c r="CO402" i="27"/>
  <c r="CI402" i="27"/>
  <c r="CC402" i="27"/>
  <c r="BW402" i="27"/>
  <c r="BQ402" i="27"/>
  <c r="BK402" i="27"/>
  <c r="BE402" i="27"/>
  <c r="AY402" i="27"/>
  <c r="AS402" i="27"/>
  <c r="AM402" i="27"/>
  <c r="AG402" i="27"/>
  <c r="AA402" i="27"/>
  <c r="U402" i="27"/>
  <c r="O402" i="27"/>
  <c r="PY401" i="27"/>
  <c r="PA401" i="27"/>
  <c r="OU401" i="27"/>
  <c r="OC401" i="27"/>
  <c r="NQ401" i="27"/>
  <c r="NK401" i="27"/>
  <c r="NE401" i="27"/>
  <c r="MA401" i="27"/>
  <c r="LO401" i="27"/>
  <c r="LI401" i="27"/>
  <c r="LC401" i="27"/>
  <c r="KW401" i="27"/>
  <c r="KQ401" i="27"/>
  <c r="KK401" i="27"/>
  <c r="JS401" i="27"/>
  <c r="JM401" i="27"/>
  <c r="JA401" i="27"/>
  <c r="IU401" i="27"/>
  <c r="IO401" i="27"/>
  <c r="II401" i="27"/>
  <c r="IC401" i="27"/>
  <c r="HW401" i="27"/>
  <c r="HQ401" i="27"/>
  <c r="HE401" i="27"/>
  <c r="GS401" i="27"/>
  <c r="GM401" i="27"/>
  <c r="GG401" i="27"/>
  <c r="GA401" i="27"/>
  <c r="FU401" i="27"/>
  <c r="FO401" i="27"/>
  <c r="FC401" i="27"/>
  <c r="EW401" i="27"/>
  <c r="EE401" i="27"/>
  <c r="DY401" i="27"/>
  <c r="DS401" i="27"/>
  <c r="DG401" i="27"/>
  <c r="DA401" i="27"/>
  <c r="CU401" i="27"/>
  <c r="CO401" i="27"/>
  <c r="CI401" i="27"/>
  <c r="CC401" i="27"/>
  <c r="BW401" i="27"/>
  <c r="BQ401" i="27"/>
  <c r="BK401" i="27"/>
  <c r="BE401" i="27"/>
  <c r="AY401" i="27"/>
  <c r="AS401" i="27"/>
  <c r="AM401" i="27"/>
  <c r="AG401" i="27"/>
  <c r="AA401" i="27"/>
  <c r="U401" i="27"/>
  <c r="O401" i="27"/>
  <c r="PY400" i="27"/>
  <c r="PA400" i="27"/>
  <c r="OU400" i="27"/>
  <c r="OC400" i="27"/>
  <c r="NQ400" i="27"/>
  <c r="NK400" i="27"/>
  <c r="NE400" i="27"/>
  <c r="MA400" i="27"/>
  <c r="LO400" i="27"/>
  <c r="LI400" i="27"/>
  <c r="LC400" i="27"/>
  <c r="KW400" i="27"/>
  <c r="KQ400" i="27"/>
  <c r="KK400" i="27"/>
  <c r="JS400" i="27"/>
  <c r="JM400" i="27"/>
  <c r="JA400" i="27"/>
  <c r="IU400" i="27"/>
  <c r="IO400" i="27"/>
  <c r="II400" i="27"/>
  <c r="IC400" i="27"/>
  <c r="HW400" i="27"/>
  <c r="HQ400" i="27"/>
  <c r="HE400" i="27"/>
  <c r="GS400" i="27"/>
  <c r="GM400" i="27"/>
  <c r="GG400" i="27"/>
  <c r="GA400" i="27"/>
  <c r="FU400" i="27"/>
  <c r="FO400" i="27"/>
  <c r="FC400" i="27"/>
  <c r="EW400" i="27"/>
  <c r="EE400" i="27"/>
  <c r="DY400" i="27"/>
  <c r="DS400" i="27"/>
  <c r="DG400" i="27"/>
  <c r="DA400" i="27"/>
  <c r="CU400" i="27"/>
  <c r="CO400" i="27"/>
  <c r="CI400" i="27"/>
  <c r="CC400" i="27"/>
  <c r="BW400" i="27"/>
  <c r="BQ400" i="27"/>
  <c r="BK400" i="27"/>
  <c r="BE400" i="27"/>
  <c r="AY400" i="27"/>
  <c r="AS400" i="27"/>
  <c r="AM400" i="27"/>
  <c r="AG400" i="27"/>
  <c r="AA400" i="27"/>
  <c r="U400" i="27"/>
  <c r="O400" i="27"/>
  <c r="PZ399" i="27"/>
  <c r="PZ400" i="27" s="1"/>
  <c r="PY399" i="27"/>
  <c r="PB399" i="27"/>
  <c r="PB400" i="27" s="1"/>
  <c r="PA399" i="27"/>
  <c r="OV399" i="27"/>
  <c r="OV400" i="27" s="1"/>
  <c r="OU399" i="27"/>
  <c r="OO399" i="27"/>
  <c r="OD399" i="27"/>
  <c r="OD400" i="27" s="1"/>
  <c r="OC399" i="27"/>
  <c r="NR399" i="27"/>
  <c r="NR400" i="27" s="1"/>
  <c r="NQ399" i="27"/>
  <c r="NL399" i="27"/>
  <c r="NL400" i="27" s="1"/>
  <c r="NK399" i="27"/>
  <c r="NF399" i="27"/>
  <c r="NF400" i="27" s="1"/>
  <c r="NE399" i="27"/>
  <c r="MB399" i="27"/>
  <c r="MB400" i="27" s="1"/>
  <c r="MA399" i="27"/>
  <c r="LP399" i="27"/>
  <c r="LP400" i="27" s="1"/>
  <c r="LO399" i="27"/>
  <c r="LJ399" i="27"/>
  <c r="LJ400" i="27" s="1"/>
  <c r="LI399" i="27"/>
  <c r="LD399" i="27"/>
  <c r="LD400" i="27" s="1"/>
  <c r="LC399" i="27"/>
  <c r="KX399" i="27"/>
  <c r="KX400" i="27" s="1"/>
  <c r="KW399" i="27"/>
  <c r="KR399" i="27"/>
  <c r="KR400" i="27" s="1"/>
  <c r="KQ399" i="27"/>
  <c r="KL399" i="27"/>
  <c r="KL400" i="27" s="1"/>
  <c r="KK399" i="27"/>
  <c r="JT399" i="27"/>
  <c r="JT400" i="27" s="1"/>
  <c r="JS399" i="27"/>
  <c r="JN399" i="27"/>
  <c r="JN400" i="27" s="1"/>
  <c r="JM399" i="27"/>
  <c r="JB399" i="27"/>
  <c r="JB400" i="27" s="1"/>
  <c r="JA399" i="27"/>
  <c r="IV399" i="27"/>
  <c r="IV400" i="27" s="1"/>
  <c r="IU399" i="27"/>
  <c r="IP399" i="27"/>
  <c r="IP400" i="27" s="1"/>
  <c r="IO399" i="27"/>
  <c r="IJ399" i="27"/>
  <c r="IJ400" i="27" s="1"/>
  <c r="II399" i="27"/>
  <c r="ID399" i="27"/>
  <c r="ID400" i="27" s="1"/>
  <c r="IC399" i="27"/>
  <c r="HX399" i="27"/>
  <c r="HX400" i="27" s="1"/>
  <c r="HW399" i="27"/>
  <c r="HR399" i="27"/>
  <c r="HR400" i="27" s="1"/>
  <c r="HQ399" i="27"/>
  <c r="HF399" i="27"/>
  <c r="HF400" i="27" s="1"/>
  <c r="HE399" i="27"/>
  <c r="GT399" i="27"/>
  <c r="GT400" i="27" s="1"/>
  <c r="GS399" i="27"/>
  <c r="GN399" i="27"/>
  <c r="GN400" i="27" s="1"/>
  <c r="GM399" i="27"/>
  <c r="GH399" i="27"/>
  <c r="GH400" i="27" s="1"/>
  <c r="GG399" i="27"/>
  <c r="GB399" i="27"/>
  <c r="GB400" i="27" s="1"/>
  <c r="GA399" i="27"/>
  <c r="FV399" i="27"/>
  <c r="FV400" i="27" s="1"/>
  <c r="FU399" i="27"/>
  <c r="FP399" i="27"/>
  <c r="FP400" i="27" s="1"/>
  <c r="FO399" i="27"/>
  <c r="FD399" i="27"/>
  <c r="FD400" i="27" s="1"/>
  <c r="FC399" i="27"/>
  <c r="EX399" i="27"/>
  <c r="EX400" i="27" s="1"/>
  <c r="EW399" i="27"/>
  <c r="EF399" i="27"/>
  <c r="EF400" i="27" s="1"/>
  <c r="EE399" i="27"/>
  <c r="DZ399" i="27"/>
  <c r="DZ400" i="27" s="1"/>
  <c r="DY399" i="27"/>
  <c r="DT399" i="27"/>
  <c r="DT400" i="27" s="1"/>
  <c r="DS399" i="27"/>
  <c r="DH399" i="27"/>
  <c r="DH400" i="27" s="1"/>
  <c r="DG399" i="27"/>
  <c r="DB399" i="27"/>
  <c r="DB400" i="27" s="1"/>
  <c r="DA399" i="27"/>
  <c r="CV399" i="27"/>
  <c r="CV400" i="27" s="1"/>
  <c r="CU399" i="27"/>
  <c r="CP399" i="27"/>
  <c r="CP400" i="27" s="1"/>
  <c r="CO399" i="27"/>
  <c r="CK399" i="27"/>
  <c r="CL398" i="34" s="1"/>
  <c r="CJ399" i="27"/>
  <c r="CJ400" i="27" s="1"/>
  <c r="CI399" i="27"/>
  <c r="CD399" i="27"/>
  <c r="CD400" i="27" s="1"/>
  <c r="CC399" i="27"/>
  <c r="BX399" i="27"/>
  <c r="BX400" i="27" s="1"/>
  <c r="BW399" i="27"/>
  <c r="BR399" i="27"/>
  <c r="BR400" i="27" s="1"/>
  <c r="BQ399" i="27"/>
  <c r="BL399" i="27"/>
  <c r="BL400" i="27" s="1"/>
  <c r="BK399" i="27"/>
  <c r="BF399" i="27"/>
  <c r="BF400" i="27" s="1"/>
  <c r="BE399" i="27"/>
  <c r="AZ399" i="27"/>
  <c r="AZ400" i="27" s="1"/>
  <c r="AY399" i="27"/>
  <c r="AT399" i="27"/>
  <c r="AT400" i="27" s="1"/>
  <c r="AS399" i="27"/>
  <c r="AN399" i="27"/>
  <c r="AN400" i="27" s="1"/>
  <c r="AM399" i="27"/>
  <c r="AH399" i="27"/>
  <c r="AH400" i="27" s="1"/>
  <c r="AG399" i="27"/>
  <c r="AB399" i="27"/>
  <c r="AB400" i="27" s="1"/>
  <c r="AA399" i="27"/>
  <c r="P399" i="27"/>
  <c r="O399" i="27"/>
  <c r="PY398" i="27"/>
  <c r="PA398" i="27"/>
  <c r="OU398" i="27"/>
  <c r="OO398" i="27"/>
  <c r="OC398" i="27"/>
  <c r="NQ398" i="27"/>
  <c r="NK398" i="27"/>
  <c r="NE398" i="27"/>
  <c r="MA398" i="27"/>
  <c r="LO398" i="27"/>
  <c r="LI398" i="27"/>
  <c r="LC398" i="27"/>
  <c r="KW398" i="27"/>
  <c r="KQ398" i="27"/>
  <c r="KK398" i="27"/>
  <c r="JS398" i="27"/>
  <c r="JM398" i="27"/>
  <c r="JA398" i="27"/>
  <c r="IU398" i="27"/>
  <c r="IO398" i="27"/>
  <c r="II398" i="27"/>
  <c r="IC398" i="27"/>
  <c r="HW398" i="27"/>
  <c r="HQ398" i="27"/>
  <c r="HE398" i="27"/>
  <c r="GS398" i="27"/>
  <c r="GM398" i="27"/>
  <c r="GG398" i="27"/>
  <c r="GA398" i="27"/>
  <c r="FU398" i="27"/>
  <c r="FO398" i="27"/>
  <c r="FC398" i="27"/>
  <c r="EW398" i="27"/>
  <c r="EE398" i="27"/>
  <c r="DY398" i="27"/>
  <c r="DS398" i="27"/>
  <c r="DG398" i="27"/>
  <c r="DA398" i="27"/>
  <c r="CU398" i="27"/>
  <c r="CO398" i="27"/>
  <c r="CI398" i="27"/>
  <c r="CC398" i="27"/>
  <c r="BW398" i="27"/>
  <c r="BQ398" i="27"/>
  <c r="BK398" i="27"/>
  <c r="BE398" i="27"/>
  <c r="AY398" i="27"/>
  <c r="AS398" i="27"/>
  <c r="AM398" i="27"/>
  <c r="AG398" i="27"/>
  <c r="AA398" i="27"/>
  <c r="O398" i="27"/>
  <c r="PY397" i="27"/>
  <c r="PA397" i="27"/>
  <c r="OU397" i="27"/>
  <c r="OO397" i="27"/>
  <c r="OC397" i="27"/>
  <c r="NQ397" i="27"/>
  <c r="NK397" i="27"/>
  <c r="NE397" i="27"/>
  <c r="MA397" i="27"/>
  <c r="LO397" i="27"/>
  <c r="LI397" i="27"/>
  <c r="LC397" i="27"/>
  <c r="KW397" i="27"/>
  <c r="KQ397" i="27"/>
  <c r="KK397" i="27"/>
  <c r="JS397" i="27"/>
  <c r="JM397" i="27"/>
  <c r="JA397" i="27"/>
  <c r="IU397" i="27"/>
  <c r="IO397" i="27"/>
  <c r="II397" i="27"/>
  <c r="IC397" i="27"/>
  <c r="HW397" i="27"/>
  <c r="HQ397" i="27"/>
  <c r="HE397" i="27"/>
  <c r="GS397" i="27"/>
  <c r="GM397" i="27"/>
  <c r="GG397" i="27"/>
  <c r="GA397" i="27"/>
  <c r="FU397" i="27"/>
  <c r="FO397" i="27"/>
  <c r="FC397" i="27"/>
  <c r="EW397" i="27"/>
  <c r="EE397" i="27"/>
  <c r="DY397" i="27"/>
  <c r="DS397" i="27"/>
  <c r="DG397" i="27"/>
  <c r="DA397" i="27"/>
  <c r="CU397" i="27"/>
  <c r="CO397" i="27"/>
  <c r="CI397" i="27"/>
  <c r="CC397" i="27"/>
  <c r="BW397" i="27"/>
  <c r="BQ397" i="27"/>
  <c r="BK397" i="27"/>
  <c r="BE397" i="27"/>
  <c r="AY397" i="27"/>
  <c r="AS397" i="27"/>
  <c r="AM397" i="27"/>
  <c r="AG397" i="27"/>
  <c r="AA397" i="27"/>
  <c r="O397" i="27"/>
  <c r="PY396" i="27"/>
  <c r="PA396" i="27"/>
  <c r="OU396" i="27"/>
  <c r="OO396" i="27"/>
  <c r="OC396" i="27"/>
  <c r="NQ396" i="27"/>
  <c r="NK396" i="27"/>
  <c r="NE396" i="27"/>
  <c r="MA396" i="27"/>
  <c r="LO396" i="27"/>
  <c r="LI396" i="27"/>
  <c r="LC396" i="27"/>
  <c r="KW396" i="27"/>
  <c r="KQ396" i="27"/>
  <c r="KK396" i="27"/>
  <c r="JS396" i="27"/>
  <c r="JM396" i="27"/>
  <c r="JA396" i="27"/>
  <c r="IU396" i="27"/>
  <c r="IO396" i="27"/>
  <c r="II396" i="27"/>
  <c r="IC396" i="27"/>
  <c r="HW396" i="27"/>
  <c r="HQ396" i="27"/>
  <c r="HE396" i="27"/>
  <c r="GS396" i="27"/>
  <c r="GM396" i="27"/>
  <c r="GG396" i="27"/>
  <c r="GA396" i="27"/>
  <c r="FU396" i="27"/>
  <c r="FO396" i="27"/>
  <c r="FC396" i="27"/>
  <c r="EW396" i="27"/>
  <c r="EE396" i="27"/>
  <c r="DY396" i="27"/>
  <c r="DS396" i="27"/>
  <c r="DG396" i="27"/>
  <c r="DA396" i="27"/>
  <c r="CU396" i="27"/>
  <c r="CO396" i="27"/>
  <c r="CI396" i="27"/>
  <c r="CC396" i="27"/>
  <c r="BW396" i="27"/>
  <c r="BQ396" i="27"/>
  <c r="BK396" i="27"/>
  <c r="BE396" i="27"/>
  <c r="AY396" i="27"/>
  <c r="AS396" i="27"/>
  <c r="AM396" i="27"/>
  <c r="AG396" i="27"/>
  <c r="AA396" i="27"/>
  <c r="O396" i="27"/>
  <c r="PY395" i="27"/>
  <c r="PA395" i="27"/>
  <c r="OU395" i="27"/>
  <c r="OO395" i="27"/>
  <c r="OC395" i="27"/>
  <c r="NQ395" i="27"/>
  <c r="NK395" i="27"/>
  <c r="NE395" i="27"/>
  <c r="MA395" i="27"/>
  <c r="LO395" i="27"/>
  <c r="LI395" i="27"/>
  <c r="LC395" i="27"/>
  <c r="KW395" i="27"/>
  <c r="KQ395" i="27"/>
  <c r="KK395" i="27"/>
  <c r="JS395" i="27"/>
  <c r="JM395" i="27"/>
  <c r="JA395" i="27"/>
  <c r="IU395" i="27"/>
  <c r="IO395" i="27"/>
  <c r="II395" i="27"/>
  <c r="IC395" i="27"/>
  <c r="HW395" i="27"/>
  <c r="HQ395" i="27"/>
  <c r="HE395" i="27"/>
  <c r="GS395" i="27"/>
  <c r="GM395" i="27"/>
  <c r="GG395" i="27"/>
  <c r="GA395" i="27"/>
  <c r="FU395" i="27"/>
  <c r="FO395" i="27"/>
  <c r="FC395" i="27"/>
  <c r="EW395" i="27"/>
  <c r="EE395" i="27"/>
  <c r="DY395" i="27"/>
  <c r="DS395" i="27"/>
  <c r="DG395" i="27"/>
  <c r="DA395" i="27"/>
  <c r="CU395" i="27"/>
  <c r="CO395" i="27"/>
  <c r="CI395" i="27"/>
  <c r="CC395" i="27"/>
  <c r="BW395" i="27"/>
  <c r="BQ395" i="27"/>
  <c r="BK395" i="27"/>
  <c r="BE395" i="27"/>
  <c r="AY395" i="27"/>
  <c r="AS395" i="27"/>
  <c r="AM395" i="27"/>
  <c r="AG395" i="27"/>
  <c r="AA395" i="27"/>
  <c r="O395" i="27"/>
  <c r="PY394" i="27"/>
  <c r="PA394" i="27"/>
  <c r="OU394" i="27"/>
  <c r="OO394" i="27"/>
  <c r="OC394" i="27"/>
  <c r="NQ394" i="27"/>
  <c r="NK394" i="27"/>
  <c r="NE394" i="27"/>
  <c r="MA394" i="27"/>
  <c r="LO394" i="27"/>
  <c r="LI394" i="27"/>
  <c r="LC394" i="27"/>
  <c r="KW394" i="27"/>
  <c r="KQ394" i="27"/>
  <c r="KK394" i="27"/>
  <c r="JS394" i="27"/>
  <c r="JM394" i="27"/>
  <c r="JA394" i="27"/>
  <c r="IU394" i="27"/>
  <c r="IO394" i="27"/>
  <c r="II394" i="27"/>
  <c r="IC394" i="27"/>
  <c r="HW394" i="27"/>
  <c r="HQ394" i="27"/>
  <c r="HE394" i="27"/>
  <c r="GS394" i="27"/>
  <c r="GM394" i="27"/>
  <c r="GG394" i="27"/>
  <c r="GA394" i="27"/>
  <c r="FU394" i="27"/>
  <c r="FO394" i="27"/>
  <c r="FC394" i="27"/>
  <c r="EW394" i="27"/>
  <c r="EE394" i="27"/>
  <c r="DY394" i="27"/>
  <c r="DS394" i="27"/>
  <c r="DG394" i="27"/>
  <c r="DA394" i="27"/>
  <c r="CU394" i="27"/>
  <c r="CO394" i="27"/>
  <c r="CI394" i="27"/>
  <c r="CC394" i="27"/>
  <c r="BW394" i="27"/>
  <c r="BQ394" i="27"/>
  <c r="BK394" i="27"/>
  <c r="BE394" i="27"/>
  <c r="AY394" i="27"/>
  <c r="AS394" i="27"/>
  <c r="AM394" i="27"/>
  <c r="AG394" i="27"/>
  <c r="AA394" i="27"/>
  <c r="O394" i="27"/>
  <c r="PY393" i="27"/>
  <c r="PA393" i="27"/>
  <c r="OU393" i="27"/>
  <c r="OO393" i="27"/>
  <c r="OC393" i="27"/>
  <c r="NQ393" i="27"/>
  <c r="NK393" i="27"/>
  <c r="NE393" i="27"/>
  <c r="MA393" i="27"/>
  <c r="LO393" i="27"/>
  <c r="LI393" i="27"/>
  <c r="LC393" i="27"/>
  <c r="KW393" i="27"/>
  <c r="KQ393" i="27"/>
  <c r="KK393" i="27"/>
  <c r="JS393" i="27"/>
  <c r="JM393" i="27"/>
  <c r="JA393" i="27"/>
  <c r="IU393" i="27"/>
  <c r="IO393" i="27"/>
  <c r="II393" i="27"/>
  <c r="IC393" i="27"/>
  <c r="HW393" i="27"/>
  <c r="HQ393" i="27"/>
  <c r="HE393" i="27"/>
  <c r="GS393" i="27"/>
  <c r="GM393" i="27"/>
  <c r="GG393" i="27"/>
  <c r="GA393" i="27"/>
  <c r="FU393" i="27"/>
  <c r="FO393" i="27"/>
  <c r="FC393" i="27"/>
  <c r="EW393" i="27"/>
  <c r="EE393" i="27"/>
  <c r="DY393" i="27"/>
  <c r="DS393" i="27"/>
  <c r="DG393" i="27"/>
  <c r="DA393" i="27"/>
  <c r="CU393" i="27"/>
  <c r="CO393" i="27"/>
  <c r="CI393" i="27"/>
  <c r="CC393" i="27"/>
  <c r="BW393" i="27"/>
  <c r="BQ393" i="27"/>
  <c r="BK393" i="27"/>
  <c r="BE393" i="27"/>
  <c r="AY393" i="27"/>
  <c r="AS393" i="27"/>
  <c r="AM393" i="27"/>
  <c r="AG393" i="27"/>
  <c r="AA393" i="27"/>
  <c r="O393" i="27"/>
  <c r="PY392" i="27"/>
  <c r="PA392" i="27"/>
  <c r="OU392" i="27"/>
  <c r="OO392" i="27"/>
  <c r="OC392" i="27"/>
  <c r="NQ392" i="27"/>
  <c r="NK392" i="27"/>
  <c r="NE392" i="27"/>
  <c r="MA392" i="27"/>
  <c r="LO392" i="27"/>
  <c r="LI392" i="27"/>
  <c r="LC392" i="27"/>
  <c r="KW392" i="27"/>
  <c r="KQ392" i="27"/>
  <c r="KK392" i="27"/>
  <c r="JS392" i="27"/>
  <c r="JM392" i="27"/>
  <c r="JA392" i="27"/>
  <c r="IU392" i="27"/>
  <c r="IO392" i="27"/>
  <c r="II392" i="27"/>
  <c r="IC392" i="27"/>
  <c r="HW392" i="27"/>
  <c r="HQ392" i="27"/>
  <c r="HE392" i="27"/>
  <c r="GS392" i="27"/>
  <c r="GM392" i="27"/>
  <c r="GG392" i="27"/>
  <c r="GA392" i="27"/>
  <c r="FU392" i="27"/>
  <c r="FO392" i="27"/>
  <c r="FC392" i="27"/>
  <c r="EW392" i="27"/>
  <c r="EE392" i="27"/>
  <c r="DY392" i="27"/>
  <c r="DS392" i="27"/>
  <c r="DG392" i="27"/>
  <c r="DA392" i="27"/>
  <c r="CU392" i="27"/>
  <c r="CO392" i="27"/>
  <c r="CI392" i="27"/>
  <c r="CC392" i="27"/>
  <c r="BW392" i="27"/>
  <c r="BQ392" i="27"/>
  <c r="BK392" i="27"/>
  <c r="BE392" i="27"/>
  <c r="AY392" i="27"/>
  <c r="AS392" i="27"/>
  <c r="AM392" i="27"/>
  <c r="AG392" i="27"/>
  <c r="AA392" i="27"/>
  <c r="O392" i="27"/>
  <c r="PY391" i="27"/>
  <c r="PA391" i="27"/>
  <c r="OU391" i="27"/>
  <c r="OO391" i="27"/>
  <c r="OC391" i="27"/>
  <c r="NQ391" i="27"/>
  <c r="NK391" i="27"/>
  <c r="NE391" i="27"/>
  <c r="MA391" i="27"/>
  <c r="LO391" i="27"/>
  <c r="LI391" i="27"/>
  <c r="LC391" i="27"/>
  <c r="KW391" i="27"/>
  <c r="KQ391" i="27"/>
  <c r="KK391" i="27"/>
  <c r="JS391" i="27"/>
  <c r="JM391" i="27"/>
  <c r="JA391" i="27"/>
  <c r="IU391" i="27"/>
  <c r="IO391" i="27"/>
  <c r="II391" i="27"/>
  <c r="IC391" i="27"/>
  <c r="HW391" i="27"/>
  <c r="HQ391" i="27"/>
  <c r="HE391" i="27"/>
  <c r="GS391" i="27"/>
  <c r="GM391" i="27"/>
  <c r="GG391" i="27"/>
  <c r="GA391" i="27"/>
  <c r="FU391" i="27"/>
  <c r="FO391" i="27"/>
  <c r="FC391" i="27"/>
  <c r="EW391" i="27"/>
  <c r="EE391" i="27"/>
  <c r="DY391" i="27"/>
  <c r="DS391" i="27"/>
  <c r="DG391" i="27"/>
  <c r="DA391" i="27"/>
  <c r="CU391" i="27"/>
  <c r="CO391" i="27"/>
  <c r="CI391" i="27"/>
  <c r="CC391" i="27"/>
  <c r="BW391" i="27"/>
  <c r="BQ391" i="27"/>
  <c r="BK391" i="27"/>
  <c r="BE391" i="27"/>
  <c r="AY391" i="27"/>
  <c r="AS391" i="27"/>
  <c r="AM391" i="27"/>
  <c r="AG391" i="27"/>
  <c r="AA391" i="27"/>
  <c r="O391" i="27"/>
  <c r="PY390" i="27"/>
  <c r="PA390" i="27"/>
  <c r="OU390" i="27"/>
  <c r="OO390" i="27"/>
  <c r="OC390" i="27"/>
  <c r="NQ390" i="27"/>
  <c r="NK390" i="27"/>
  <c r="NE390" i="27"/>
  <c r="MA390" i="27"/>
  <c r="LO390" i="27"/>
  <c r="LI390" i="27"/>
  <c r="LC390" i="27"/>
  <c r="KW390" i="27"/>
  <c r="KQ390" i="27"/>
  <c r="KK390" i="27"/>
  <c r="JS390" i="27"/>
  <c r="JM390" i="27"/>
  <c r="JA390" i="27"/>
  <c r="IU390" i="27"/>
  <c r="IO390" i="27"/>
  <c r="II390" i="27"/>
  <c r="IC390" i="27"/>
  <c r="HW390" i="27"/>
  <c r="HQ390" i="27"/>
  <c r="HE390" i="27"/>
  <c r="GS390" i="27"/>
  <c r="GM390" i="27"/>
  <c r="GG390" i="27"/>
  <c r="GA390" i="27"/>
  <c r="FU390" i="27"/>
  <c r="FO390" i="27"/>
  <c r="FC390" i="27"/>
  <c r="EW390" i="27"/>
  <c r="EE390" i="27"/>
  <c r="DY390" i="27"/>
  <c r="DS390" i="27"/>
  <c r="DG390" i="27"/>
  <c r="DA390" i="27"/>
  <c r="CU390" i="27"/>
  <c r="CO390" i="27"/>
  <c r="CI390" i="27"/>
  <c r="CC390" i="27"/>
  <c r="BW390" i="27"/>
  <c r="BQ390" i="27"/>
  <c r="BK390" i="27"/>
  <c r="BE390" i="27"/>
  <c r="AY390" i="27"/>
  <c r="AS390" i="27"/>
  <c r="AM390" i="27"/>
  <c r="AG390" i="27"/>
  <c r="AA390" i="27"/>
  <c r="O390" i="27"/>
  <c r="PY389" i="27"/>
  <c r="PA389" i="27"/>
  <c r="OU389" i="27"/>
  <c r="OO389" i="27"/>
  <c r="OC389" i="27"/>
  <c r="NQ389" i="27"/>
  <c r="NK389" i="27"/>
  <c r="NE389" i="27"/>
  <c r="MA389" i="27"/>
  <c r="LO389" i="27"/>
  <c r="LI389" i="27"/>
  <c r="LC389" i="27"/>
  <c r="KW389" i="27"/>
  <c r="KQ389" i="27"/>
  <c r="KK389" i="27"/>
  <c r="JS389" i="27"/>
  <c r="JM389" i="27"/>
  <c r="JA389" i="27"/>
  <c r="IU389" i="27"/>
  <c r="IO389" i="27"/>
  <c r="II389" i="27"/>
  <c r="IC389" i="27"/>
  <c r="HW389" i="27"/>
  <c r="HQ389" i="27"/>
  <c r="HE389" i="27"/>
  <c r="GS389" i="27"/>
  <c r="GM389" i="27"/>
  <c r="GG389" i="27"/>
  <c r="GA389" i="27"/>
  <c r="FU389" i="27"/>
  <c r="FO389" i="27"/>
  <c r="FC389" i="27"/>
  <c r="EW389" i="27"/>
  <c r="EE389" i="27"/>
  <c r="DY389" i="27"/>
  <c r="DS389" i="27"/>
  <c r="DG389" i="27"/>
  <c r="DA389" i="27"/>
  <c r="CU389" i="27"/>
  <c r="CO389" i="27"/>
  <c r="CI389" i="27"/>
  <c r="CC389" i="27"/>
  <c r="BW389" i="27"/>
  <c r="BQ389" i="27"/>
  <c r="BK389" i="27"/>
  <c r="BE389" i="27"/>
  <c r="AY389" i="27"/>
  <c r="AS389" i="27"/>
  <c r="AM389" i="27"/>
  <c r="AG389" i="27"/>
  <c r="AA389" i="27"/>
  <c r="O389" i="27"/>
  <c r="PY388" i="27"/>
  <c r="PA388" i="27"/>
  <c r="OU388" i="27"/>
  <c r="OO388" i="27"/>
  <c r="OC388" i="27"/>
  <c r="NQ388" i="27"/>
  <c r="NK388" i="27"/>
  <c r="NE388" i="27"/>
  <c r="MA388" i="27"/>
  <c r="LO388" i="27"/>
  <c r="LI388" i="27"/>
  <c r="LC388" i="27"/>
  <c r="KW388" i="27"/>
  <c r="KQ388" i="27"/>
  <c r="KK388" i="27"/>
  <c r="JS388" i="27"/>
  <c r="JM388" i="27"/>
  <c r="JA388" i="27"/>
  <c r="IU388" i="27"/>
  <c r="IO388" i="27"/>
  <c r="II388" i="27"/>
  <c r="IC388" i="27"/>
  <c r="HW388" i="27"/>
  <c r="HQ388" i="27"/>
  <c r="HE388" i="27"/>
  <c r="GS388" i="27"/>
  <c r="GM388" i="27"/>
  <c r="GG388" i="27"/>
  <c r="GA388" i="27"/>
  <c r="FU388" i="27"/>
  <c r="FO388" i="27"/>
  <c r="FC388" i="27"/>
  <c r="EW388" i="27"/>
  <c r="EE388" i="27"/>
  <c r="DY388" i="27"/>
  <c r="DS388" i="27"/>
  <c r="DG388" i="27"/>
  <c r="DA388" i="27"/>
  <c r="CU388" i="27"/>
  <c r="CO388" i="27"/>
  <c r="CI388" i="27"/>
  <c r="CC388" i="27"/>
  <c r="BW388" i="27"/>
  <c r="BQ388" i="27"/>
  <c r="BK388" i="27"/>
  <c r="BE388" i="27"/>
  <c r="AY388" i="27"/>
  <c r="AS388" i="27"/>
  <c r="AM388" i="27"/>
  <c r="AG388" i="27"/>
  <c r="AA388" i="27"/>
  <c r="O388" i="27"/>
  <c r="PZ387" i="27"/>
  <c r="PZ388" i="27" s="1"/>
  <c r="PY387" i="27"/>
  <c r="PB387" i="27"/>
  <c r="PB388" i="27" s="1"/>
  <c r="PA387" i="27"/>
  <c r="OV387" i="27"/>
  <c r="OV388" i="27" s="1"/>
  <c r="OU387" i="27"/>
  <c r="OP387" i="27"/>
  <c r="OP388" i="27" s="1"/>
  <c r="OO387" i="27"/>
  <c r="OD387" i="27"/>
  <c r="OD388" i="27" s="1"/>
  <c r="OC387" i="27"/>
  <c r="NR387" i="27"/>
  <c r="NR388" i="27" s="1"/>
  <c r="NQ387" i="27"/>
  <c r="NL387" i="27"/>
  <c r="NL388" i="27" s="1"/>
  <c r="NK387" i="27"/>
  <c r="NF387" i="27"/>
  <c r="NF388" i="27" s="1"/>
  <c r="NE387" i="27"/>
  <c r="MB387" i="27"/>
  <c r="MB388" i="27" s="1"/>
  <c r="MA387" i="27"/>
  <c r="LP387" i="27"/>
  <c r="LP388" i="27" s="1"/>
  <c r="LO387" i="27"/>
  <c r="LJ387" i="27"/>
  <c r="LJ388" i="27" s="1"/>
  <c r="LI387" i="27"/>
  <c r="LD387" i="27"/>
  <c r="LD388" i="27" s="1"/>
  <c r="LC387" i="27"/>
  <c r="KX387" i="27"/>
  <c r="KX388" i="27" s="1"/>
  <c r="KW387" i="27"/>
  <c r="KR387" i="27"/>
  <c r="KR388" i="27" s="1"/>
  <c r="KQ387" i="27"/>
  <c r="KL387" i="27"/>
  <c r="KL388" i="27" s="1"/>
  <c r="KK387" i="27"/>
  <c r="JT387" i="27"/>
  <c r="JT388" i="27" s="1"/>
  <c r="JS387" i="27"/>
  <c r="JN387" i="27"/>
  <c r="JN388" i="27" s="1"/>
  <c r="JM387" i="27"/>
  <c r="IP387" i="27"/>
  <c r="IP388" i="27" s="1"/>
  <c r="IO387" i="27"/>
  <c r="ID387" i="27"/>
  <c r="ID388" i="27" s="1"/>
  <c r="IC387" i="27"/>
  <c r="HX387" i="27"/>
  <c r="HX388" i="27" s="1"/>
  <c r="HW387" i="27"/>
  <c r="HR387" i="27"/>
  <c r="HR388" i="27" s="1"/>
  <c r="HQ387" i="27"/>
  <c r="HF387" i="27"/>
  <c r="HF388" i="27" s="1"/>
  <c r="HE387" i="27"/>
  <c r="GT387" i="27"/>
  <c r="GT388" i="27" s="1"/>
  <c r="GS387" i="27"/>
  <c r="GN387" i="27"/>
  <c r="GN388" i="27" s="1"/>
  <c r="GM387" i="27"/>
  <c r="GH387" i="27"/>
  <c r="GH388" i="27" s="1"/>
  <c r="GG387" i="27"/>
  <c r="FV387" i="27"/>
  <c r="FV388" i="27" s="1"/>
  <c r="FU387" i="27"/>
  <c r="FP387" i="27"/>
  <c r="FP388" i="27" s="1"/>
  <c r="FO387" i="27"/>
  <c r="FD387" i="27"/>
  <c r="FD388" i="27" s="1"/>
  <c r="FC387" i="27"/>
  <c r="EX387" i="27"/>
  <c r="EX388" i="27" s="1"/>
  <c r="EW387" i="27"/>
  <c r="EF387" i="27"/>
  <c r="EF388" i="27" s="1"/>
  <c r="EE387" i="27"/>
  <c r="DZ387" i="27"/>
  <c r="DZ388" i="27" s="1"/>
  <c r="DY387" i="27"/>
  <c r="DT387" i="27"/>
  <c r="DT388" i="27" s="1"/>
  <c r="DS387" i="27"/>
  <c r="DM387" i="27"/>
  <c r="DH387" i="27"/>
  <c r="DH388" i="27" s="1"/>
  <c r="DG387" i="27"/>
  <c r="DB387" i="27"/>
  <c r="DB388" i="27" s="1"/>
  <c r="DA387" i="27"/>
  <c r="CP387" i="27"/>
  <c r="CP388" i="27" s="1"/>
  <c r="CO387" i="27"/>
  <c r="CD387" i="27"/>
  <c r="CD388" i="27" s="1"/>
  <c r="CC387" i="27"/>
  <c r="BX387" i="27"/>
  <c r="BX388" i="27" s="1"/>
  <c r="BW387" i="27"/>
  <c r="BR387" i="27"/>
  <c r="BR388" i="27" s="1"/>
  <c r="BQ387" i="27"/>
  <c r="BL387" i="27"/>
  <c r="BL388" i="27" s="1"/>
  <c r="BK387" i="27"/>
  <c r="BF387" i="27"/>
  <c r="BF388" i="27" s="1"/>
  <c r="BE387" i="27"/>
  <c r="AZ387" i="27"/>
  <c r="AZ388" i="27" s="1"/>
  <c r="AY387" i="27"/>
  <c r="AT387" i="27"/>
  <c r="AT388" i="27" s="1"/>
  <c r="AS387" i="27"/>
  <c r="AN387" i="27"/>
  <c r="AN388" i="27" s="1"/>
  <c r="AM387" i="27"/>
  <c r="AH387" i="27"/>
  <c r="AH388" i="27" s="1"/>
  <c r="AG387" i="27"/>
  <c r="AB387" i="27"/>
  <c r="AB388" i="27" s="1"/>
  <c r="AA387" i="27"/>
  <c r="P387" i="27"/>
  <c r="O387" i="27"/>
  <c r="PY386" i="27"/>
  <c r="PA386" i="27"/>
  <c r="OU386" i="27"/>
  <c r="OO386" i="27"/>
  <c r="OC386" i="27"/>
  <c r="NQ386" i="27"/>
  <c r="NK386" i="27"/>
  <c r="NE386" i="27"/>
  <c r="MA386" i="27"/>
  <c r="LO386" i="27"/>
  <c r="LI386" i="27"/>
  <c r="LC386" i="27"/>
  <c r="KW386" i="27"/>
  <c r="KQ386" i="27"/>
  <c r="KK386" i="27"/>
  <c r="JS386" i="27"/>
  <c r="JM386" i="27"/>
  <c r="IO386" i="27"/>
  <c r="IC386" i="27"/>
  <c r="HW386" i="27"/>
  <c r="HQ386" i="27"/>
  <c r="HE386" i="27"/>
  <c r="GS386" i="27"/>
  <c r="GM386" i="27"/>
  <c r="GG386" i="27"/>
  <c r="FU386" i="27"/>
  <c r="FO386" i="27"/>
  <c r="FC386" i="27"/>
  <c r="EW386" i="27"/>
  <c r="EE386" i="27"/>
  <c r="DY386" i="27"/>
  <c r="DS386" i="27"/>
  <c r="DM386" i="27"/>
  <c r="DG386" i="27"/>
  <c r="DA386" i="27"/>
  <c r="CO386" i="27"/>
  <c r="CC386" i="27"/>
  <c r="BW386" i="27"/>
  <c r="BQ386" i="27"/>
  <c r="BK386" i="27"/>
  <c r="BE386" i="27"/>
  <c r="AY386" i="27"/>
  <c r="AS386" i="27"/>
  <c r="AM386" i="27"/>
  <c r="AG386" i="27"/>
  <c r="AA386" i="27"/>
  <c r="O386" i="27"/>
  <c r="PY385" i="27"/>
  <c r="PA385" i="27"/>
  <c r="OU385" i="27"/>
  <c r="OO385" i="27"/>
  <c r="OC385" i="27"/>
  <c r="NQ385" i="27"/>
  <c r="NK385" i="27"/>
  <c r="NE385" i="27"/>
  <c r="MA385" i="27"/>
  <c r="LO385" i="27"/>
  <c r="LI385" i="27"/>
  <c r="LC385" i="27"/>
  <c r="KW385" i="27"/>
  <c r="KQ385" i="27"/>
  <c r="KK385" i="27"/>
  <c r="JS385" i="27"/>
  <c r="JM385" i="27"/>
  <c r="IO385" i="27"/>
  <c r="IC385" i="27"/>
  <c r="HW385" i="27"/>
  <c r="HQ385" i="27"/>
  <c r="HE385" i="27"/>
  <c r="GS385" i="27"/>
  <c r="GM385" i="27"/>
  <c r="GG385" i="27"/>
  <c r="FU385" i="27"/>
  <c r="FO385" i="27"/>
  <c r="FC385" i="27"/>
  <c r="EW385" i="27"/>
  <c r="EE385" i="27"/>
  <c r="DY385" i="27"/>
  <c r="DS385" i="27"/>
  <c r="DM385" i="27"/>
  <c r="DG385" i="27"/>
  <c r="DA385" i="27"/>
  <c r="CO385" i="27"/>
  <c r="CC385" i="27"/>
  <c r="BW385" i="27"/>
  <c r="BQ385" i="27"/>
  <c r="BK385" i="27"/>
  <c r="BE385" i="27"/>
  <c r="AY385" i="27"/>
  <c r="AS385" i="27"/>
  <c r="AM385" i="27"/>
  <c r="AG385" i="27"/>
  <c r="AA385" i="27"/>
  <c r="O385" i="27"/>
  <c r="PY384" i="27"/>
  <c r="PA384" i="27"/>
  <c r="OU384" i="27"/>
  <c r="OO384" i="27"/>
  <c r="OC384" i="27"/>
  <c r="NQ384" i="27"/>
  <c r="NK384" i="27"/>
  <c r="NE384" i="27"/>
  <c r="MA384" i="27"/>
  <c r="LO384" i="27"/>
  <c r="LI384" i="27"/>
  <c r="LC384" i="27"/>
  <c r="KW384" i="27"/>
  <c r="KQ384" i="27"/>
  <c r="KK384" i="27"/>
  <c r="JS384" i="27"/>
  <c r="JM384" i="27"/>
  <c r="IO384" i="27"/>
  <c r="IC384" i="27"/>
  <c r="HW384" i="27"/>
  <c r="HQ384" i="27"/>
  <c r="HE384" i="27"/>
  <c r="GS384" i="27"/>
  <c r="GM384" i="27"/>
  <c r="GG384" i="27"/>
  <c r="FU384" i="27"/>
  <c r="FO384" i="27"/>
  <c r="FC384" i="27"/>
  <c r="EW384" i="27"/>
  <c r="EE384" i="27"/>
  <c r="DY384" i="27"/>
  <c r="DS384" i="27"/>
  <c r="DM384" i="27"/>
  <c r="DG384" i="27"/>
  <c r="DA384" i="27"/>
  <c r="CO384" i="27"/>
  <c r="CC384" i="27"/>
  <c r="BW384" i="27"/>
  <c r="BQ384" i="27"/>
  <c r="BK384" i="27"/>
  <c r="BE384" i="27"/>
  <c r="AY384" i="27"/>
  <c r="AS384" i="27"/>
  <c r="AM384" i="27"/>
  <c r="AG384" i="27"/>
  <c r="AA384" i="27"/>
  <c r="O384" i="27"/>
  <c r="PY383" i="27"/>
  <c r="PA383" i="27"/>
  <c r="OU383" i="27"/>
  <c r="OO383" i="27"/>
  <c r="OC383" i="27"/>
  <c r="NQ383" i="27"/>
  <c r="NK383" i="27"/>
  <c r="NE383" i="27"/>
  <c r="MA383" i="27"/>
  <c r="LO383" i="27"/>
  <c r="LI383" i="27"/>
  <c r="LC383" i="27"/>
  <c r="KW383" i="27"/>
  <c r="KQ383" i="27"/>
  <c r="KK383" i="27"/>
  <c r="JS383" i="27"/>
  <c r="JM383" i="27"/>
  <c r="IO383" i="27"/>
  <c r="IC383" i="27"/>
  <c r="HW383" i="27"/>
  <c r="HQ383" i="27"/>
  <c r="HE383" i="27"/>
  <c r="GS383" i="27"/>
  <c r="GM383" i="27"/>
  <c r="GG383" i="27"/>
  <c r="FU383" i="27"/>
  <c r="FO383" i="27"/>
  <c r="FC383" i="27"/>
  <c r="EW383" i="27"/>
  <c r="EE383" i="27"/>
  <c r="DY383" i="27"/>
  <c r="DS383" i="27"/>
  <c r="DM383" i="27"/>
  <c r="DG383" i="27"/>
  <c r="DA383" i="27"/>
  <c r="CO383" i="27"/>
  <c r="CC383" i="27"/>
  <c r="BW383" i="27"/>
  <c r="BQ383" i="27"/>
  <c r="BK383" i="27"/>
  <c r="BE383" i="27"/>
  <c r="AY383" i="27"/>
  <c r="AS383" i="27"/>
  <c r="AM383" i="27"/>
  <c r="AG383" i="27"/>
  <c r="AA383" i="27"/>
  <c r="O383" i="27"/>
  <c r="PY382" i="27"/>
  <c r="PA382" i="27"/>
  <c r="OU382" i="27"/>
  <c r="OO382" i="27"/>
  <c r="OC382" i="27"/>
  <c r="NQ382" i="27"/>
  <c r="NK382" i="27"/>
  <c r="NE382" i="27"/>
  <c r="MA382" i="27"/>
  <c r="LO382" i="27"/>
  <c r="LI382" i="27"/>
  <c r="LC382" i="27"/>
  <c r="KW382" i="27"/>
  <c r="KQ382" i="27"/>
  <c r="KK382" i="27"/>
  <c r="JS382" i="27"/>
  <c r="JM382" i="27"/>
  <c r="IO382" i="27"/>
  <c r="IC382" i="27"/>
  <c r="HW382" i="27"/>
  <c r="HQ382" i="27"/>
  <c r="HE382" i="27"/>
  <c r="GS382" i="27"/>
  <c r="GM382" i="27"/>
  <c r="GG382" i="27"/>
  <c r="FU382" i="27"/>
  <c r="FO382" i="27"/>
  <c r="FC382" i="27"/>
  <c r="EW382" i="27"/>
  <c r="EE382" i="27"/>
  <c r="DY382" i="27"/>
  <c r="DS382" i="27"/>
  <c r="DM382" i="27"/>
  <c r="DG382" i="27"/>
  <c r="DA382" i="27"/>
  <c r="CO382" i="27"/>
  <c r="CC382" i="27"/>
  <c r="BW382" i="27"/>
  <c r="BQ382" i="27"/>
  <c r="BK382" i="27"/>
  <c r="BE382" i="27"/>
  <c r="AY382" i="27"/>
  <c r="AS382" i="27"/>
  <c r="AM382" i="27"/>
  <c r="AG382" i="27"/>
  <c r="AA382" i="27"/>
  <c r="O382" i="27"/>
  <c r="PY381" i="27"/>
  <c r="PA381" i="27"/>
  <c r="OU381" i="27"/>
  <c r="OO381" i="27"/>
  <c r="OC381" i="27"/>
  <c r="NQ381" i="27"/>
  <c r="NK381" i="27"/>
  <c r="NE381" i="27"/>
  <c r="MA381" i="27"/>
  <c r="LO381" i="27"/>
  <c r="LI381" i="27"/>
  <c r="LC381" i="27"/>
  <c r="KW381" i="27"/>
  <c r="KQ381" i="27"/>
  <c r="KK381" i="27"/>
  <c r="JS381" i="27"/>
  <c r="JM381" i="27"/>
  <c r="IO381" i="27"/>
  <c r="IC381" i="27"/>
  <c r="HW381" i="27"/>
  <c r="HQ381" i="27"/>
  <c r="HE381" i="27"/>
  <c r="GS381" i="27"/>
  <c r="GM381" i="27"/>
  <c r="GG381" i="27"/>
  <c r="FU381" i="27"/>
  <c r="FO381" i="27"/>
  <c r="FC381" i="27"/>
  <c r="EW381" i="27"/>
  <c r="EE381" i="27"/>
  <c r="DY381" i="27"/>
  <c r="DS381" i="27"/>
  <c r="DM381" i="27"/>
  <c r="DG381" i="27"/>
  <c r="DA381" i="27"/>
  <c r="CO381" i="27"/>
  <c r="CC381" i="27"/>
  <c r="BW381" i="27"/>
  <c r="BQ381" i="27"/>
  <c r="BK381" i="27"/>
  <c r="BE381" i="27"/>
  <c r="AY381" i="27"/>
  <c r="AS381" i="27"/>
  <c r="AM381" i="27"/>
  <c r="AG381" i="27"/>
  <c r="AA381" i="27"/>
  <c r="O381" i="27"/>
  <c r="PY380" i="27"/>
  <c r="PA380" i="27"/>
  <c r="OU380" i="27"/>
  <c r="OO380" i="27"/>
  <c r="OC380" i="27"/>
  <c r="NQ380" i="27"/>
  <c r="NK380" i="27"/>
  <c r="NE380" i="27"/>
  <c r="MA380" i="27"/>
  <c r="LO380" i="27"/>
  <c r="LI380" i="27"/>
  <c r="LC380" i="27"/>
  <c r="KW380" i="27"/>
  <c r="KQ380" i="27"/>
  <c r="KK380" i="27"/>
  <c r="JS380" i="27"/>
  <c r="JM380" i="27"/>
  <c r="IO380" i="27"/>
  <c r="IC380" i="27"/>
  <c r="HW380" i="27"/>
  <c r="HQ380" i="27"/>
  <c r="HE380" i="27"/>
  <c r="GS380" i="27"/>
  <c r="GG380" i="27"/>
  <c r="FU380" i="27"/>
  <c r="FO380" i="27"/>
  <c r="FC380" i="27"/>
  <c r="EW380" i="27"/>
  <c r="EE380" i="27"/>
  <c r="DY380" i="27"/>
  <c r="DS380" i="27"/>
  <c r="DM380" i="27"/>
  <c r="DG380" i="27"/>
  <c r="DA380" i="27"/>
  <c r="CO380" i="27"/>
  <c r="CC380" i="27"/>
  <c r="BW380" i="27"/>
  <c r="BQ380" i="27"/>
  <c r="BK380" i="27"/>
  <c r="BE380" i="27"/>
  <c r="AY380" i="27"/>
  <c r="AS380" i="27"/>
  <c r="AM380" i="27"/>
  <c r="AG380" i="27"/>
  <c r="AA380" i="27"/>
  <c r="O380" i="27"/>
  <c r="PY379" i="27"/>
  <c r="PA379" i="27"/>
  <c r="OU379" i="27"/>
  <c r="OO379" i="27"/>
  <c r="OC379" i="27"/>
  <c r="NQ379" i="27"/>
  <c r="NK379" i="27"/>
  <c r="NE379" i="27"/>
  <c r="MA379" i="27"/>
  <c r="LO379" i="27"/>
  <c r="LI379" i="27"/>
  <c r="LC379" i="27"/>
  <c r="KW379" i="27"/>
  <c r="KQ379" i="27"/>
  <c r="KK379" i="27"/>
  <c r="JS379" i="27"/>
  <c r="JM379" i="27"/>
  <c r="IO379" i="27"/>
  <c r="IC379" i="27"/>
  <c r="HW379" i="27"/>
  <c r="HQ379" i="27"/>
  <c r="HE379" i="27"/>
  <c r="GS379" i="27"/>
  <c r="GM379" i="27"/>
  <c r="GG379" i="27"/>
  <c r="FU379" i="27"/>
  <c r="FO379" i="27"/>
  <c r="FC379" i="27"/>
  <c r="EW379" i="27"/>
  <c r="EE379" i="27"/>
  <c r="DY379" i="27"/>
  <c r="DS379" i="27"/>
  <c r="DM379" i="27"/>
  <c r="DG379" i="27"/>
  <c r="DA379" i="27"/>
  <c r="CO379" i="27"/>
  <c r="CC379" i="27"/>
  <c r="BW379" i="27"/>
  <c r="BQ379" i="27"/>
  <c r="BK379" i="27"/>
  <c r="BE379" i="27"/>
  <c r="AY379" i="27"/>
  <c r="AS379" i="27"/>
  <c r="AM379" i="27"/>
  <c r="AG379" i="27"/>
  <c r="AA379" i="27"/>
  <c r="O379" i="27"/>
  <c r="PY378" i="27"/>
  <c r="PA378" i="27"/>
  <c r="OU378" i="27"/>
  <c r="OO378" i="27"/>
  <c r="OC378" i="27"/>
  <c r="NQ378" i="27"/>
  <c r="NK378" i="27"/>
  <c r="NE378" i="27"/>
  <c r="MA378" i="27"/>
  <c r="LO378" i="27"/>
  <c r="LI378" i="27"/>
  <c r="LC378" i="27"/>
  <c r="KW378" i="27"/>
  <c r="KQ378" i="27"/>
  <c r="KK378" i="27"/>
  <c r="JS378" i="27"/>
  <c r="JM378" i="27"/>
  <c r="IO378" i="27"/>
  <c r="IC378" i="27"/>
  <c r="HW378" i="27"/>
  <c r="HQ378" i="27"/>
  <c r="HE378" i="27"/>
  <c r="GS378" i="27"/>
  <c r="GM378" i="27"/>
  <c r="GG378" i="27"/>
  <c r="FU378" i="27"/>
  <c r="FO378" i="27"/>
  <c r="FC378" i="27"/>
  <c r="EW378" i="27"/>
  <c r="EE378" i="27"/>
  <c r="DY378" i="27"/>
  <c r="DS378" i="27"/>
  <c r="DM378" i="27"/>
  <c r="DG378" i="27"/>
  <c r="DA378" i="27"/>
  <c r="CO378" i="27"/>
  <c r="CC378" i="27"/>
  <c r="BW378" i="27"/>
  <c r="BQ378" i="27"/>
  <c r="BK378" i="27"/>
  <c r="BE378" i="27"/>
  <c r="AY378" i="27"/>
  <c r="AS378" i="27"/>
  <c r="AM378" i="27"/>
  <c r="AG378" i="27"/>
  <c r="AA378" i="27"/>
  <c r="O378" i="27"/>
  <c r="PY377" i="27"/>
  <c r="PA377" i="27"/>
  <c r="OU377" i="27"/>
  <c r="OO377" i="27"/>
  <c r="OC377" i="27"/>
  <c r="NQ377" i="27"/>
  <c r="NK377" i="27"/>
  <c r="NE377" i="27"/>
  <c r="MA377" i="27"/>
  <c r="LO377" i="27"/>
  <c r="LI377" i="27"/>
  <c r="LC377" i="27"/>
  <c r="KW377" i="27"/>
  <c r="KQ377" i="27"/>
  <c r="KK377" i="27"/>
  <c r="JS377" i="27"/>
  <c r="JM377" i="27"/>
  <c r="IO377" i="27"/>
  <c r="IC377" i="27"/>
  <c r="HW377" i="27"/>
  <c r="HQ377" i="27"/>
  <c r="HE377" i="27"/>
  <c r="GS377" i="27"/>
  <c r="GM377" i="27"/>
  <c r="GG377" i="27"/>
  <c r="FU377" i="27"/>
  <c r="FO377" i="27"/>
  <c r="FC377" i="27"/>
  <c r="EW377" i="27"/>
  <c r="EE377" i="27"/>
  <c r="DY377" i="27"/>
  <c r="DS377" i="27"/>
  <c r="DM377" i="27"/>
  <c r="DG377" i="27"/>
  <c r="DA377" i="27"/>
  <c r="CO377" i="27"/>
  <c r="CC377" i="27"/>
  <c r="BW377" i="27"/>
  <c r="BQ377" i="27"/>
  <c r="BK377" i="27"/>
  <c r="BE377" i="27"/>
  <c r="AY377" i="27"/>
  <c r="AS377" i="27"/>
  <c r="AM377" i="27"/>
  <c r="AG377" i="27"/>
  <c r="AA377" i="27"/>
  <c r="O377" i="27"/>
  <c r="PY376" i="27"/>
  <c r="PA376" i="27"/>
  <c r="OU376" i="27"/>
  <c r="OO376" i="27"/>
  <c r="OC376" i="27"/>
  <c r="NQ376" i="27"/>
  <c r="NK376" i="27"/>
  <c r="NE376" i="27"/>
  <c r="MA376" i="27"/>
  <c r="LO376" i="27"/>
  <c r="LI376" i="27"/>
  <c r="LC376" i="27"/>
  <c r="KW376" i="27"/>
  <c r="KQ376" i="27"/>
  <c r="KK376" i="27"/>
  <c r="JS376" i="27"/>
  <c r="JM376" i="27"/>
  <c r="IO376" i="27"/>
  <c r="IC376" i="27"/>
  <c r="HW376" i="27"/>
  <c r="HQ376" i="27"/>
  <c r="HE376" i="27"/>
  <c r="GS376" i="27"/>
  <c r="GM376" i="27"/>
  <c r="GG376" i="27"/>
  <c r="FU376" i="27"/>
  <c r="FO376" i="27"/>
  <c r="FC376" i="27"/>
  <c r="EW376" i="27"/>
  <c r="EE376" i="27"/>
  <c r="DY376" i="27"/>
  <c r="DS376" i="27"/>
  <c r="DM376" i="27"/>
  <c r="DG376" i="27"/>
  <c r="DA376" i="27"/>
  <c r="CO376" i="27"/>
  <c r="CC376" i="27"/>
  <c r="BW376" i="27"/>
  <c r="BQ376" i="27"/>
  <c r="BK376" i="27"/>
  <c r="BE376" i="27"/>
  <c r="AY376" i="27"/>
  <c r="AS376" i="27"/>
  <c r="AM376" i="27"/>
  <c r="AG376" i="27"/>
  <c r="AA376" i="27"/>
  <c r="O376" i="27"/>
  <c r="PZ375" i="27"/>
  <c r="PZ376" i="27" s="1"/>
  <c r="PY375" i="27"/>
  <c r="PB375" i="27"/>
  <c r="PB376" i="27" s="1"/>
  <c r="PA375" i="27"/>
  <c r="OU375" i="27"/>
  <c r="OP375" i="27"/>
  <c r="OP376" i="27" s="1"/>
  <c r="OO375" i="27"/>
  <c r="OD375" i="27"/>
  <c r="OD376" i="27" s="1"/>
  <c r="OC375" i="27"/>
  <c r="NR375" i="27"/>
  <c r="NR376" i="27" s="1"/>
  <c r="NQ375" i="27"/>
  <c r="NL375" i="27"/>
  <c r="NL376" i="27" s="1"/>
  <c r="NK375" i="27"/>
  <c r="NF375" i="27"/>
  <c r="NF376" i="27" s="1"/>
  <c r="NE375" i="27"/>
  <c r="MB375" i="27"/>
  <c r="MB376" i="27" s="1"/>
  <c r="MA375" i="27"/>
  <c r="LP375" i="27"/>
  <c r="LP376" i="27" s="1"/>
  <c r="LO375" i="27"/>
  <c r="LJ375" i="27"/>
  <c r="LJ376" i="27" s="1"/>
  <c r="LI375" i="27"/>
  <c r="LD375" i="27"/>
  <c r="LD376" i="27" s="1"/>
  <c r="LC375" i="27"/>
  <c r="KX375" i="27"/>
  <c r="KX376" i="27" s="1"/>
  <c r="KW375" i="27"/>
  <c r="KR375" i="27"/>
  <c r="KR376" i="27" s="1"/>
  <c r="KQ375" i="27"/>
  <c r="KL375" i="27"/>
  <c r="KL376" i="27" s="1"/>
  <c r="KK375" i="27"/>
  <c r="JT375" i="27"/>
  <c r="JT376" i="27" s="1"/>
  <c r="JS375" i="27"/>
  <c r="JN375" i="27"/>
  <c r="JN376" i="27" s="1"/>
  <c r="JM375" i="27"/>
  <c r="IP375" i="27"/>
  <c r="IP376" i="27" s="1"/>
  <c r="IO375" i="27"/>
  <c r="ID375" i="27"/>
  <c r="ID376" i="27" s="1"/>
  <c r="IC375" i="27"/>
  <c r="HR375" i="27"/>
  <c r="HR376" i="27" s="1"/>
  <c r="HQ375" i="27"/>
  <c r="HF375" i="27"/>
  <c r="HF376" i="27" s="1"/>
  <c r="HE375" i="27"/>
  <c r="GT375" i="27"/>
  <c r="GT376" i="27" s="1"/>
  <c r="GS375" i="27"/>
  <c r="GN375" i="27"/>
  <c r="GN376" i="27" s="1"/>
  <c r="GM375" i="27"/>
  <c r="GH375" i="27"/>
  <c r="GH376" i="27" s="1"/>
  <c r="GG375" i="27"/>
  <c r="FV375" i="27"/>
  <c r="FV376" i="27" s="1"/>
  <c r="FU375" i="27"/>
  <c r="FP375" i="27"/>
  <c r="FP376" i="27" s="1"/>
  <c r="FO375" i="27"/>
  <c r="FD375" i="27"/>
  <c r="FD376" i="27" s="1"/>
  <c r="FC375" i="27"/>
  <c r="EX375" i="27"/>
  <c r="EX376" i="27" s="1"/>
  <c r="EW375" i="27"/>
  <c r="EF375" i="27"/>
  <c r="EF376" i="27" s="1"/>
  <c r="EE375" i="27"/>
  <c r="DZ375" i="27"/>
  <c r="DZ376" i="27" s="1"/>
  <c r="DY375" i="27"/>
  <c r="DT375" i="27"/>
  <c r="DT376" i="27" s="1"/>
  <c r="DS375" i="27"/>
  <c r="DN375" i="27"/>
  <c r="DN376" i="27" s="1"/>
  <c r="DM375" i="27"/>
  <c r="DH375" i="27"/>
  <c r="DH376" i="27" s="1"/>
  <c r="DG375" i="27"/>
  <c r="DB375" i="27"/>
  <c r="DB376" i="27" s="1"/>
  <c r="DA375" i="27"/>
  <c r="CP375" i="27"/>
  <c r="CP376" i="27" s="1"/>
  <c r="CO375" i="27"/>
  <c r="CD375" i="27"/>
  <c r="CD376" i="27" s="1"/>
  <c r="CC375" i="27"/>
  <c r="BX375" i="27"/>
  <c r="BX376" i="27" s="1"/>
  <c r="BW375" i="27"/>
  <c r="BR375" i="27"/>
  <c r="BR376" i="27" s="1"/>
  <c r="BQ375" i="27"/>
  <c r="BL375" i="27"/>
  <c r="BL376" i="27" s="1"/>
  <c r="BK375" i="27"/>
  <c r="BF375" i="27"/>
  <c r="BF376" i="27" s="1"/>
  <c r="BE375" i="27"/>
  <c r="AZ375" i="27"/>
  <c r="AZ376" i="27" s="1"/>
  <c r="AY375" i="27"/>
  <c r="AT375" i="27"/>
  <c r="AT376" i="27" s="1"/>
  <c r="AS375" i="27"/>
  <c r="AN375" i="27"/>
  <c r="AN376" i="27" s="1"/>
  <c r="AM375" i="27"/>
  <c r="AH375" i="27"/>
  <c r="AH376" i="27" s="1"/>
  <c r="AG375" i="27"/>
  <c r="AB375" i="27"/>
  <c r="AB376" i="27" s="1"/>
  <c r="AA375" i="27"/>
  <c r="P375" i="27"/>
  <c r="O375" i="27"/>
  <c r="PY374" i="27"/>
  <c r="PA374" i="27"/>
  <c r="OO374" i="27"/>
  <c r="OC374" i="27"/>
  <c r="NQ374" i="27"/>
  <c r="NK374" i="27"/>
  <c r="NE374" i="27"/>
  <c r="MA374" i="27"/>
  <c r="LO374" i="27"/>
  <c r="LI374" i="27"/>
  <c r="LC374" i="27"/>
  <c r="KW374" i="27"/>
  <c r="KQ374" i="27"/>
  <c r="KK374" i="27"/>
  <c r="JS374" i="27"/>
  <c r="JM374" i="27"/>
  <c r="IO374" i="27"/>
  <c r="IC374" i="27"/>
  <c r="HQ374" i="27"/>
  <c r="HE374" i="27"/>
  <c r="GS374" i="27"/>
  <c r="GM374" i="27"/>
  <c r="GG374" i="27"/>
  <c r="FU374" i="27"/>
  <c r="FO374" i="27"/>
  <c r="FC374" i="27"/>
  <c r="EW374" i="27"/>
  <c r="EE374" i="27"/>
  <c r="DY374" i="27"/>
  <c r="DS374" i="27"/>
  <c r="DM374" i="27"/>
  <c r="DG374" i="27"/>
  <c r="DA374" i="27"/>
  <c r="CO374" i="27"/>
  <c r="CC374" i="27"/>
  <c r="BW374" i="27"/>
  <c r="BQ374" i="27"/>
  <c r="BK374" i="27"/>
  <c r="BE374" i="27"/>
  <c r="AY374" i="27"/>
  <c r="AS374" i="27"/>
  <c r="AM374" i="27"/>
  <c r="AG374" i="27"/>
  <c r="AA374" i="27"/>
  <c r="O374" i="27"/>
  <c r="PY373" i="27"/>
  <c r="PA373" i="27"/>
  <c r="OO373" i="27"/>
  <c r="OC373" i="27"/>
  <c r="NQ373" i="27"/>
  <c r="NK373" i="27"/>
  <c r="NE373" i="27"/>
  <c r="MA373" i="27"/>
  <c r="LO373" i="27"/>
  <c r="LI373" i="27"/>
  <c r="LC373" i="27"/>
  <c r="KW373" i="27"/>
  <c r="KQ373" i="27"/>
  <c r="KK373" i="27"/>
  <c r="JS373" i="27"/>
  <c r="JM373" i="27"/>
  <c r="IO373" i="27"/>
  <c r="IC373" i="27"/>
  <c r="HQ373" i="27"/>
  <c r="HE373" i="27"/>
  <c r="GS373" i="27"/>
  <c r="GM373" i="27"/>
  <c r="GG373" i="27"/>
  <c r="FU373" i="27"/>
  <c r="FO373" i="27"/>
  <c r="FC373" i="27"/>
  <c r="EW373" i="27"/>
  <c r="EE373" i="27"/>
  <c r="DY373" i="27"/>
  <c r="DS373" i="27"/>
  <c r="DM373" i="27"/>
  <c r="DG373" i="27"/>
  <c r="DA373" i="27"/>
  <c r="CO373" i="27"/>
  <c r="CC373" i="27"/>
  <c r="BW373" i="27"/>
  <c r="BQ373" i="27"/>
  <c r="BK373" i="27"/>
  <c r="BE373" i="27"/>
  <c r="AY373" i="27"/>
  <c r="AS373" i="27"/>
  <c r="AM373" i="27"/>
  <c r="AG373" i="27"/>
  <c r="AA373" i="27"/>
  <c r="O373" i="27"/>
  <c r="PY372" i="27"/>
  <c r="PA372" i="27"/>
  <c r="OO372" i="27"/>
  <c r="OC372" i="27"/>
  <c r="NQ372" i="27"/>
  <c r="NK372" i="27"/>
  <c r="NE372" i="27"/>
  <c r="MA372" i="27"/>
  <c r="LO372" i="27"/>
  <c r="LI372" i="27"/>
  <c r="LC372" i="27"/>
  <c r="KW372" i="27"/>
  <c r="KQ372" i="27"/>
  <c r="KK372" i="27"/>
  <c r="JS372" i="27"/>
  <c r="JM372" i="27"/>
  <c r="IO372" i="27"/>
  <c r="IC372" i="27"/>
  <c r="HQ372" i="27"/>
  <c r="HE372" i="27"/>
  <c r="GS372" i="27"/>
  <c r="GM372" i="27"/>
  <c r="GG372" i="27"/>
  <c r="FU372" i="27"/>
  <c r="FO372" i="27"/>
  <c r="FC372" i="27"/>
  <c r="EW372" i="27"/>
  <c r="EE372" i="27"/>
  <c r="DY372" i="27"/>
  <c r="DS372" i="27"/>
  <c r="DM372" i="27"/>
  <c r="DG372" i="27"/>
  <c r="DA372" i="27"/>
  <c r="CO372" i="27"/>
  <c r="CC372" i="27"/>
  <c r="BW372" i="27"/>
  <c r="BQ372" i="27"/>
  <c r="BK372" i="27"/>
  <c r="BE372" i="27"/>
  <c r="AY372" i="27"/>
  <c r="AS372" i="27"/>
  <c r="AM372" i="27"/>
  <c r="AG372" i="27"/>
  <c r="AA372" i="27"/>
  <c r="O372" i="27"/>
  <c r="PY371" i="27"/>
  <c r="PA371" i="27"/>
  <c r="OO371" i="27"/>
  <c r="OC371" i="27"/>
  <c r="NQ371" i="27"/>
  <c r="NK371" i="27"/>
  <c r="NE371" i="27"/>
  <c r="MA371" i="27"/>
  <c r="LO371" i="27"/>
  <c r="LI371" i="27"/>
  <c r="LC371" i="27"/>
  <c r="KW371" i="27"/>
  <c r="KQ371" i="27"/>
  <c r="KK371" i="27"/>
  <c r="JS371" i="27"/>
  <c r="JM371" i="27"/>
  <c r="IO371" i="27"/>
  <c r="IC371" i="27"/>
  <c r="HQ371" i="27"/>
  <c r="HE371" i="27"/>
  <c r="GS371" i="27"/>
  <c r="GM371" i="27"/>
  <c r="GG371" i="27"/>
  <c r="FU371" i="27"/>
  <c r="FO371" i="27"/>
  <c r="FC371" i="27"/>
  <c r="EW371" i="27"/>
  <c r="EE371" i="27"/>
  <c r="DY371" i="27"/>
  <c r="DS371" i="27"/>
  <c r="DM371" i="27"/>
  <c r="DG371" i="27"/>
  <c r="DA371" i="27"/>
  <c r="CO371" i="27"/>
  <c r="CC371" i="27"/>
  <c r="BW371" i="27"/>
  <c r="BQ371" i="27"/>
  <c r="BK371" i="27"/>
  <c r="BE371" i="27"/>
  <c r="AY371" i="27"/>
  <c r="AS371" i="27"/>
  <c r="AM371" i="27"/>
  <c r="AG371" i="27"/>
  <c r="AA371" i="27"/>
  <c r="O371" i="27"/>
  <c r="PY370" i="27"/>
  <c r="PA370" i="27"/>
  <c r="OO370" i="27"/>
  <c r="OC370" i="27"/>
  <c r="NQ370" i="27"/>
  <c r="NK370" i="27"/>
  <c r="NE370" i="27"/>
  <c r="MA370" i="27"/>
  <c r="LO370" i="27"/>
  <c r="LI370" i="27"/>
  <c r="LC370" i="27"/>
  <c r="KW370" i="27"/>
  <c r="KQ370" i="27"/>
  <c r="KK370" i="27"/>
  <c r="JS370" i="27"/>
  <c r="JM370" i="27"/>
  <c r="IO370" i="27"/>
  <c r="IC370" i="27"/>
  <c r="HQ370" i="27"/>
  <c r="HE370" i="27"/>
  <c r="GS370" i="27"/>
  <c r="GM370" i="27"/>
  <c r="GG370" i="27"/>
  <c r="FU370" i="27"/>
  <c r="FO370" i="27"/>
  <c r="FC370" i="27"/>
  <c r="EW370" i="27"/>
  <c r="EE370" i="27"/>
  <c r="DY370" i="27"/>
  <c r="DS370" i="27"/>
  <c r="DM370" i="27"/>
  <c r="DG370" i="27"/>
  <c r="DA370" i="27"/>
  <c r="CO370" i="27"/>
  <c r="CC370" i="27"/>
  <c r="BW370" i="27"/>
  <c r="BQ370" i="27"/>
  <c r="BK370" i="27"/>
  <c r="BE370" i="27"/>
  <c r="AY370" i="27"/>
  <c r="AS370" i="27"/>
  <c r="AM370" i="27"/>
  <c r="AG370" i="27"/>
  <c r="AA370" i="27"/>
  <c r="O370" i="27"/>
  <c r="PY369" i="27"/>
  <c r="PA369" i="27"/>
  <c r="OO369" i="27"/>
  <c r="OC369" i="27"/>
  <c r="NQ369" i="27"/>
  <c r="NK369" i="27"/>
  <c r="NE369" i="27"/>
  <c r="MA369" i="27"/>
  <c r="LO369" i="27"/>
  <c r="LI369" i="27"/>
  <c r="LC369" i="27"/>
  <c r="KW369" i="27"/>
  <c r="KQ369" i="27"/>
  <c r="KK369" i="27"/>
  <c r="JS369" i="27"/>
  <c r="JM369" i="27"/>
  <c r="IO369" i="27"/>
  <c r="IC369" i="27"/>
  <c r="HQ369" i="27"/>
  <c r="HE369" i="27"/>
  <c r="GS369" i="27"/>
  <c r="GM369" i="27"/>
  <c r="GG369" i="27"/>
  <c r="FU369" i="27"/>
  <c r="FO369" i="27"/>
  <c r="FC369" i="27"/>
  <c r="EW369" i="27"/>
  <c r="EE369" i="27"/>
  <c r="DY369" i="27"/>
  <c r="DS369" i="27"/>
  <c r="DM369" i="27"/>
  <c r="DG369" i="27"/>
  <c r="DA369" i="27"/>
  <c r="CO369" i="27"/>
  <c r="CC369" i="27"/>
  <c r="BW369" i="27"/>
  <c r="BQ369" i="27"/>
  <c r="BK369" i="27"/>
  <c r="BE369" i="27"/>
  <c r="AY369" i="27"/>
  <c r="AS369" i="27"/>
  <c r="AM369" i="27"/>
  <c r="AG369" i="27"/>
  <c r="AA369" i="27"/>
  <c r="O369" i="27"/>
  <c r="PY368" i="27"/>
  <c r="PA368" i="27"/>
  <c r="OO368" i="27"/>
  <c r="OC368" i="27"/>
  <c r="NQ368" i="27"/>
  <c r="NK368" i="27"/>
  <c r="NE368" i="27"/>
  <c r="MA368" i="27"/>
  <c r="LO368" i="27"/>
  <c r="LI368" i="27"/>
  <c r="LC368" i="27"/>
  <c r="KW368" i="27"/>
  <c r="KQ368" i="27"/>
  <c r="KK368" i="27"/>
  <c r="JS368" i="27"/>
  <c r="JM368" i="27"/>
  <c r="IO368" i="27"/>
  <c r="IC368" i="27"/>
  <c r="HQ368" i="27"/>
  <c r="HE368" i="27"/>
  <c r="GS368" i="27"/>
  <c r="GM368" i="27"/>
  <c r="GG368" i="27"/>
  <c r="FU368" i="27"/>
  <c r="FO368" i="27"/>
  <c r="FC368" i="27"/>
  <c r="EW368" i="27"/>
  <c r="EE368" i="27"/>
  <c r="DY368" i="27"/>
  <c r="DS368" i="27"/>
  <c r="DM368" i="27"/>
  <c r="DG368" i="27"/>
  <c r="DA368" i="27"/>
  <c r="CO368" i="27"/>
  <c r="CC368" i="27"/>
  <c r="BW368" i="27"/>
  <c r="BQ368" i="27"/>
  <c r="BK368" i="27"/>
  <c r="BE368" i="27"/>
  <c r="AY368" i="27"/>
  <c r="AS368" i="27"/>
  <c r="AM368" i="27"/>
  <c r="AG368" i="27"/>
  <c r="AA368" i="27"/>
  <c r="O368" i="27"/>
  <c r="PY367" i="27"/>
  <c r="PA367" i="27"/>
  <c r="OO367" i="27"/>
  <c r="OC367" i="27"/>
  <c r="NQ367" i="27"/>
  <c r="NK367" i="27"/>
  <c r="NE367" i="27"/>
  <c r="MA367" i="27"/>
  <c r="LO367" i="27"/>
  <c r="LI367" i="27"/>
  <c r="LC367" i="27"/>
  <c r="KW367" i="27"/>
  <c r="KQ367" i="27"/>
  <c r="KK367" i="27"/>
  <c r="JS367" i="27"/>
  <c r="JM367" i="27"/>
  <c r="IO367" i="27"/>
  <c r="IC367" i="27"/>
  <c r="HQ367" i="27"/>
  <c r="HE367" i="27"/>
  <c r="GS367" i="27"/>
  <c r="GM367" i="27"/>
  <c r="GG367" i="27"/>
  <c r="FU367" i="27"/>
  <c r="FO367" i="27"/>
  <c r="FC367" i="27"/>
  <c r="EW367" i="27"/>
  <c r="EE367" i="27"/>
  <c r="DY367" i="27"/>
  <c r="DS367" i="27"/>
  <c r="DM367" i="27"/>
  <c r="DG367" i="27"/>
  <c r="DA367" i="27"/>
  <c r="CO367" i="27"/>
  <c r="CC367" i="27"/>
  <c r="BW367" i="27"/>
  <c r="BQ367" i="27"/>
  <c r="BK367" i="27"/>
  <c r="BE367" i="27"/>
  <c r="AY367" i="27"/>
  <c r="AS367" i="27"/>
  <c r="AM367" i="27"/>
  <c r="AG367" i="27"/>
  <c r="AA367" i="27"/>
  <c r="O367" i="27"/>
  <c r="PY366" i="27"/>
  <c r="PA366" i="27"/>
  <c r="OO366" i="27"/>
  <c r="OC366" i="27"/>
  <c r="NQ366" i="27"/>
  <c r="NK366" i="27"/>
  <c r="NE366" i="27"/>
  <c r="MA366" i="27"/>
  <c r="LO366" i="27"/>
  <c r="LI366" i="27"/>
  <c r="LC366" i="27"/>
  <c r="KW366" i="27"/>
  <c r="KQ366" i="27"/>
  <c r="KK366" i="27"/>
  <c r="JS366" i="27"/>
  <c r="JM366" i="27"/>
  <c r="IO366" i="27"/>
  <c r="IC366" i="27"/>
  <c r="HQ366" i="27"/>
  <c r="HE366" i="27"/>
  <c r="GS366" i="27"/>
  <c r="GM366" i="27"/>
  <c r="GG366" i="27"/>
  <c r="FU366" i="27"/>
  <c r="FO366" i="27"/>
  <c r="FC366" i="27"/>
  <c r="EW366" i="27"/>
  <c r="EE366" i="27"/>
  <c r="DY366" i="27"/>
  <c r="DS366" i="27"/>
  <c r="DM366" i="27"/>
  <c r="DG366" i="27"/>
  <c r="DA366" i="27"/>
  <c r="CO366" i="27"/>
  <c r="CC366" i="27"/>
  <c r="BW366" i="27"/>
  <c r="BQ366" i="27"/>
  <c r="BK366" i="27"/>
  <c r="BE366" i="27"/>
  <c r="AY366" i="27"/>
  <c r="AS366" i="27"/>
  <c r="AM366" i="27"/>
  <c r="AG366" i="27"/>
  <c r="AA366" i="27"/>
  <c r="O366" i="27"/>
  <c r="PY365" i="27"/>
  <c r="PA365" i="27"/>
  <c r="OO365" i="27"/>
  <c r="OC365" i="27"/>
  <c r="NQ365" i="27"/>
  <c r="NK365" i="27"/>
  <c r="NE365" i="27"/>
  <c r="MA365" i="27"/>
  <c r="LO365" i="27"/>
  <c r="LI365" i="27"/>
  <c r="LC365" i="27"/>
  <c r="KW365" i="27"/>
  <c r="KQ365" i="27"/>
  <c r="KK365" i="27"/>
  <c r="JS365" i="27"/>
  <c r="JM365" i="27"/>
  <c r="IO365" i="27"/>
  <c r="IC365" i="27"/>
  <c r="HQ365" i="27"/>
  <c r="HE365" i="27"/>
  <c r="GS365" i="27"/>
  <c r="GM365" i="27"/>
  <c r="GG365" i="27"/>
  <c r="FU365" i="27"/>
  <c r="FO365" i="27"/>
  <c r="FC365" i="27"/>
  <c r="EW365" i="27"/>
  <c r="EE365" i="27"/>
  <c r="DY365" i="27"/>
  <c r="DS365" i="27"/>
  <c r="DM365" i="27"/>
  <c r="DG365" i="27"/>
  <c r="DA365" i="27"/>
  <c r="CO365" i="27"/>
  <c r="CC365" i="27"/>
  <c r="BW365" i="27"/>
  <c r="BQ365" i="27"/>
  <c r="BK365" i="27"/>
  <c r="BE365" i="27"/>
  <c r="AY365" i="27"/>
  <c r="AS365" i="27"/>
  <c r="AM365" i="27"/>
  <c r="AG365" i="27"/>
  <c r="AA365" i="27"/>
  <c r="O365" i="27"/>
  <c r="PY364" i="27"/>
  <c r="PA364" i="27"/>
  <c r="OO364" i="27"/>
  <c r="OC364" i="27"/>
  <c r="NQ364" i="27"/>
  <c r="NK364" i="27"/>
  <c r="NE364" i="27"/>
  <c r="MA364" i="27"/>
  <c r="LO364" i="27"/>
  <c r="LI364" i="27"/>
  <c r="LC364" i="27"/>
  <c r="KW364" i="27"/>
  <c r="KQ364" i="27"/>
  <c r="KK364" i="27"/>
  <c r="JS364" i="27"/>
  <c r="JM364" i="27"/>
  <c r="IO364" i="27"/>
  <c r="IC364" i="27"/>
  <c r="HQ364" i="27"/>
  <c r="HE364" i="27"/>
  <c r="GS364" i="27"/>
  <c r="GM364" i="27"/>
  <c r="GG364" i="27"/>
  <c r="FU364" i="27"/>
  <c r="FO364" i="27"/>
  <c r="FC364" i="27"/>
  <c r="EW364" i="27"/>
  <c r="EE364" i="27"/>
  <c r="DY364" i="27"/>
  <c r="DS364" i="27"/>
  <c r="DM364" i="27"/>
  <c r="DG364" i="27"/>
  <c r="DA364" i="27"/>
  <c r="CO364" i="27"/>
  <c r="CC364" i="27"/>
  <c r="BW364" i="27"/>
  <c r="BQ364" i="27"/>
  <c r="BK364" i="27"/>
  <c r="BE364" i="27"/>
  <c r="AY364" i="27"/>
  <c r="AS364" i="27"/>
  <c r="AM364" i="27"/>
  <c r="AG364" i="27"/>
  <c r="AA364" i="27"/>
  <c r="O364" i="27"/>
  <c r="PZ363" i="27"/>
  <c r="PZ364" i="27" s="1"/>
  <c r="PY363" i="27"/>
  <c r="PB363" i="27"/>
  <c r="PB364" i="27" s="1"/>
  <c r="PA363" i="27"/>
  <c r="OP363" i="27"/>
  <c r="OP364" i="27" s="1"/>
  <c r="OO363" i="27"/>
  <c r="OD363" i="27"/>
  <c r="OD364" i="27" s="1"/>
  <c r="OC363" i="27"/>
  <c r="NR363" i="27"/>
  <c r="NR364" i="27" s="1"/>
  <c r="NQ363" i="27"/>
  <c r="NL363" i="27"/>
  <c r="NL364" i="27" s="1"/>
  <c r="NK363" i="27"/>
  <c r="NF363" i="27"/>
  <c r="NF364" i="27" s="1"/>
  <c r="NE363" i="27"/>
  <c r="MB363" i="27"/>
  <c r="MB364" i="27" s="1"/>
  <c r="MA363" i="27"/>
  <c r="LP363" i="27"/>
  <c r="LP364" i="27" s="1"/>
  <c r="LO363" i="27"/>
  <c r="LJ363" i="27"/>
  <c r="LJ364" i="27" s="1"/>
  <c r="LI363" i="27"/>
  <c r="LD363" i="27"/>
  <c r="LD364" i="27" s="1"/>
  <c r="LC363" i="27"/>
  <c r="KX363" i="27"/>
  <c r="KX364" i="27" s="1"/>
  <c r="KW363" i="27"/>
  <c r="KR363" i="27"/>
  <c r="KR364" i="27" s="1"/>
  <c r="KQ363" i="27"/>
  <c r="KL363" i="27"/>
  <c r="KL364" i="27" s="1"/>
  <c r="KK363" i="27"/>
  <c r="JT363" i="27"/>
  <c r="JT364" i="27" s="1"/>
  <c r="JS363" i="27"/>
  <c r="JN363" i="27"/>
  <c r="JN364" i="27" s="1"/>
  <c r="JM363" i="27"/>
  <c r="IP363" i="27"/>
  <c r="IP364" i="27" s="1"/>
  <c r="IO363" i="27"/>
  <c r="ID363" i="27"/>
  <c r="ID364" i="27" s="1"/>
  <c r="IC363" i="27"/>
  <c r="HR363" i="27"/>
  <c r="HR364" i="27" s="1"/>
  <c r="HQ363" i="27"/>
  <c r="GT363" i="27"/>
  <c r="GT364" i="27" s="1"/>
  <c r="GS363" i="27"/>
  <c r="GN363" i="27"/>
  <c r="GN364" i="27" s="1"/>
  <c r="GM363" i="27"/>
  <c r="GH363" i="27"/>
  <c r="GH364" i="27" s="1"/>
  <c r="GG363" i="27"/>
  <c r="FV363" i="27"/>
  <c r="FV364" i="27" s="1"/>
  <c r="FU363" i="27"/>
  <c r="FP363" i="27"/>
  <c r="FP364" i="27" s="1"/>
  <c r="FO363" i="27"/>
  <c r="FD363" i="27"/>
  <c r="FD364" i="27" s="1"/>
  <c r="FC363" i="27"/>
  <c r="EX363" i="27"/>
  <c r="EX364" i="27" s="1"/>
  <c r="EW363" i="27"/>
  <c r="EF363" i="27"/>
  <c r="EF364" i="27" s="1"/>
  <c r="EE363" i="27"/>
  <c r="DZ363" i="27"/>
  <c r="DZ364" i="27" s="1"/>
  <c r="DY363" i="27"/>
  <c r="DT363" i="27"/>
  <c r="DT364" i="27" s="1"/>
  <c r="DS363" i="27"/>
  <c r="DN363" i="27"/>
  <c r="DN364" i="27" s="1"/>
  <c r="DM363" i="27"/>
  <c r="DH363" i="27"/>
  <c r="DH364" i="27" s="1"/>
  <c r="DG363" i="27"/>
  <c r="DB363" i="27"/>
  <c r="DB364" i="27" s="1"/>
  <c r="DA363" i="27"/>
  <c r="CP363" i="27"/>
  <c r="CP364" i="27" s="1"/>
  <c r="CO363" i="27"/>
  <c r="CD363" i="27"/>
  <c r="CD364" i="27" s="1"/>
  <c r="CC363" i="27"/>
  <c r="BX363" i="27"/>
  <c r="BX364" i="27" s="1"/>
  <c r="BW363" i="27"/>
  <c r="BR363" i="27"/>
  <c r="BR364" i="27" s="1"/>
  <c r="BQ363" i="27"/>
  <c r="BL363" i="27"/>
  <c r="BL364" i="27" s="1"/>
  <c r="BK363" i="27"/>
  <c r="BF363" i="27"/>
  <c r="BF364" i="27" s="1"/>
  <c r="BE363" i="27"/>
  <c r="AZ363" i="27"/>
  <c r="AZ364" i="27" s="1"/>
  <c r="AY363" i="27"/>
  <c r="AT363" i="27"/>
  <c r="AT364" i="27" s="1"/>
  <c r="AS363" i="27"/>
  <c r="AN363" i="27"/>
  <c r="AN364" i="27" s="1"/>
  <c r="AM363" i="27"/>
  <c r="AH363" i="27"/>
  <c r="AH364" i="27" s="1"/>
  <c r="AG363" i="27"/>
  <c r="AB363" i="27"/>
  <c r="AB364" i="27" s="1"/>
  <c r="AA363" i="27"/>
  <c r="P363" i="27"/>
  <c r="O363" i="27"/>
  <c r="PY362" i="27"/>
  <c r="PA362" i="27"/>
  <c r="OO362" i="27"/>
  <c r="OC362" i="27"/>
  <c r="NQ362" i="27"/>
  <c r="NK362" i="27"/>
  <c r="NE362" i="27"/>
  <c r="MA362" i="27"/>
  <c r="LO362" i="27"/>
  <c r="LI362" i="27"/>
  <c r="LC362" i="27"/>
  <c r="KW362" i="27"/>
  <c r="KQ362" i="27"/>
  <c r="KK362" i="27"/>
  <c r="JS362" i="27"/>
  <c r="JM362" i="27"/>
  <c r="IO362" i="27"/>
  <c r="IC362" i="27"/>
  <c r="HQ362" i="27"/>
  <c r="GS362" i="27"/>
  <c r="GM362" i="27"/>
  <c r="GG362" i="27"/>
  <c r="FU362" i="27"/>
  <c r="FO362" i="27"/>
  <c r="FC362" i="27"/>
  <c r="EW362" i="27"/>
  <c r="EE362" i="27"/>
  <c r="DY362" i="27"/>
  <c r="DS362" i="27"/>
  <c r="DM362" i="27"/>
  <c r="DG362" i="27"/>
  <c r="DA362" i="27"/>
  <c r="CO362" i="27"/>
  <c r="CC362" i="27"/>
  <c r="BW362" i="27"/>
  <c r="BQ362" i="27"/>
  <c r="BK362" i="27"/>
  <c r="BE362" i="27"/>
  <c r="AY362" i="27"/>
  <c r="AS362" i="27"/>
  <c r="AM362" i="27"/>
  <c r="AG362" i="27"/>
  <c r="AA362" i="27"/>
  <c r="O362" i="27"/>
  <c r="PY361" i="27"/>
  <c r="PA361" i="27"/>
  <c r="OO361" i="27"/>
  <c r="OC361" i="27"/>
  <c r="NQ361" i="27"/>
  <c r="NK361" i="27"/>
  <c r="NE361" i="27"/>
  <c r="MA361" i="27"/>
  <c r="LO361" i="27"/>
  <c r="LI361" i="27"/>
  <c r="LC361" i="27"/>
  <c r="KW361" i="27"/>
  <c r="KQ361" i="27"/>
  <c r="KK361" i="27"/>
  <c r="JS361" i="27"/>
  <c r="JM361" i="27"/>
  <c r="IO361" i="27"/>
  <c r="IC361" i="27"/>
  <c r="HQ361" i="27"/>
  <c r="GS361" i="27"/>
  <c r="GM361" i="27"/>
  <c r="GG361" i="27"/>
  <c r="FU361" i="27"/>
  <c r="FO361" i="27"/>
  <c r="FC361" i="27"/>
  <c r="EW361" i="27"/>
  <c r="EE361" i="27"/>
  <c r="DY361" i="27"/>
  <c r="DS361" i="27"/>
  <c r="DM361" i="27"/>
  <c r="DG361" i="27"/>
  <c r="DA361" i="27"/>
  <c r="CO361" i="27"/>
  <c r="CC361" i="27"/>
  <c r="BW361" i="27"/>
  <c r="BQ361" i="27"/>
  <c r="BK361" i="27"/>
  <c r="BE361" i="27"/>
  <c r="AY361" i="27"/>
  <c r="AS361" i="27"/>
  <c r="AM361" i="27"/>
  <c r="AG361" i="27"/>
  <c r="AA361" i="27"/>
  <c r="O361" i="27"/>
  <c r="PY360" i="27"/>
  <c r="PA360" i="27"/>
  <c r="OO360" i="27"/>
  <c r="OC360" i="27"/>
  <c r="NQ360" i="27"/>
  <c r="NK360" i="27"/>
  <c r="NE360" i="27"/>
  <c r="MA360" i="27"/>
  <c r="LO360" i="27"/>
  <c r="LI360" i="27"/>
  <c r="LC360" i="27"/>
  <c r="KW360" i="27"/>
  <c r="KQ360" i="27"/>
  <c r="KK360" i="27"/>
  <c r="JS360" i="27"/>
  <c r="JM360" i="27"/>
  <c r="IO360" i="27"/>
  <c r="IC360" i="27"/>
  <c r="HQ360" i="27"/>
  <c r="GS360" i="27"/>
  <c r="GM360" i="27"/>
  <c r="GG360" i="27"/>
  <c r="FU360" i="27"/>
  <c r="FO360" i="27"/>
  <c r="FC360" i="27"/>
  <c r="EW360" i="27"/>
  <c r="EE360" i="27"/>
  <c r="DY360" i="27"/>
  <c r="DS360" i="27"/>
  <c r="DM360" i="27"/>
  <c r="DG360" i="27"/>
  <c r="DA360" i="27"/>
  <c r="CO360" i="27"/>
  <c r="CC360" i="27"/>
  <c r="BW360" i="27"/>
  <c r="BQ360" i="27"/>
  <c r="BK360" i="27"/>
  <c r="BE360" i="27"/>
  <c r="AY360" i="27"/>
  <c r="AS360" i="27"/>
  <c r="AM360" i="27"/>
  <c r="AG360" i="27"/>
  <c r="AA360" i="27"/>
  <c r="O360" i="27"/>
  <c r="PY359" i="27"/>
  <c r="PA359" i="27"/>
  <c r="OO359" i="27"/>
  <c r="OC359" i="27"/>
  <c r="NQ359" i="27"/>
  <c r="NK359" i="27"/>
  <c r="NE359" i="27"/>
  <c r="MA359" i="27"/>
  <c r="LO359" i="27"/>
  <c r="LI359" i="27"/>
  <c r="LC359" i="27"/>
  <c r="KW359" i="27"/>
  <c r="KQ359" i="27"/>
  <c r="KK359" i="27"/>
  <c r="JS359" i="27"/>
  <c r="JM359" i="27"/>
  <c r="IO359" i="27"/>
  <c r="IC359" i="27"/>
  <c r="HQ359" i="27"/>
  <c r="GS359" i="27"/>
  <c r="GM359" i="27"/>
  <c r="GG359" i="27"/>
  <c r="FU359" i="27"/>
  <c r="FO359" i="27"/>
  <c r="FC359" i="27"/>
  <c r="EW359" i="27"/>
  <c r="EE359" i="27"/>
  <c r="DY359" i="27"/>
  <c r="DS359" i="27"/>
  <c r="DM359" i="27"/>
  <c r="DG359" i="27"/>
  <c r="DA359" i="27"/>
  <c r="CO359" i="27"/>
  <c r="CC359" i="27"/>
  <c r="BW359" i="27"/>
  <c r="BQ359" i="27"/>
  <c r="BK359" i="27"/>
  <c r="BE359" i="27"/>
  <c r="AY359" i="27"/>
  <c r="AS359" i="27"/>
  <c r="AM359" i="27"/>
  <c r="AG359" i="27"/>
  <c r="AA359" i="27"/>
  <c r="O359" i="27"/>
  <c r="PY358" i="27"/>
  <c r="PA358" i="27"/>
  <c r="OO358" i="27"/>
  <c r="OC358" i="27"/>
  <c r="NQ358" i="27"/>
  <c r="NK358" i="27"/>
  <c r="NE358" i="27"/>
  <c r="MA358" i="27"/>
  <c r="LO358" i="27"/>
  <c r="LI358" i="27"/>
  <c r="LC358" i="27"/>
  <c r="KW358" i="27"/>
  <c r="KQ358" i="27"/>
  <c r="KK358" i="27"/>
  <c r="JS358" i="27"/>
  <c r="JM358" i="27"/>
  <c r="IO358" i="27"/>
  <c r="IC358" i="27"/>
  <c r="HQ358" i="27"/>
  <c r="GS358" i="27"/>
  <c r="GM358" i="27"/>
  <c r="GG358" i="27"/>
  <c r="FU358" i="27"/>
  <c r="FO358" i="27"/>
  <c r="FC358" i="27"/>
  <c r="EW358" i="27"/>
  <c r="EE358" i="27"/>
  <c r="DY358" i="27"/>
  <c r="DS358" i="27"/>
  <c r="DM358" i="27"/>
  <c r="DG358" i="27"/>
  <c r="DA358" i="27"/>
  <c r="CO358" i="27"/>
  <c r="CC358" i="27"/>
  <c r="BW358" i="27"/>
  <c r="BQ358" i="27"/>
  <c r="BK358" i="27"/>
  <c r="BE358" i="27"/>
  <c r="AY358" i="27"/>
  <c r="AS358" i="27"/>
  <c r="AM358" i="27"/>
  <c r="AG358" i="27"/>
  <c r="AA358" i="27"/>
  <c r="O358" i="27"/>
  <c r="PY357" i="27"/>
  <c r="PA357" i="27"/>
  <c r="OO357" i="27"/>
  <c r="OC357" i="27"/>
  <c r="NQ357" i="27"/>
  <c r="NK357" i="27"/>
  <c r="NE357" i="27"/>
  <c r="MA357" i="27"/>
  <c r="LO357" i="27"/>
  <c r="LI357" i="27"/>
  <c r="LC357" i="27"/>
  <c r="KW357" i="27"/>
  <c r="KQ357" i="27"/>
  <c r="KK357" i="27"/>
  <c r="JS357" i="27"/>
  <c r="JM357" i="27"/>
  <c r="IO357" i="27"/>
  <c r="IC357" i="27"/>
  <c r="HQ357" i="27"/>
  <c r="GS357" i="27"/>
  <c r="GM357" i="27"/>
  <c r="GG357" i="27"/>
  <c r="FU357" i="27"/>
  <c r="FO357" i="27"/>
  <c r="FC357" i="27"/>
  <c r="EW357" i="27"/>
  <c r="EE357" i="27"/>
  <c r="DY357" i="27"/>
  <c r="DS357" i="27"/>
  <c r="DM357" i="27"/>
  <c r="DG357" i="27"/>
  <c r="DA357" i="27"/>
  <c r="CO357" i="27"/>
  <c r="CC357" i="27"/>
  <c r="BW357" i="27"/>
  <c r="BQ357" i="27"/>
  <c r="BK357" i="27"/>
  <c r="BE357" i="27"/>
  <c r="AY357" i="27"/>
  <c r="AS357" i="27"/>
  <c r="AM357" i="27"/>
  <c r="AG357" i="27"/>
  <c r="AA357" i="27"/>
  <c r="O357" i="27"/>
  <c r="PY356" i="27"/>
  <c r="PA356" i="27"/>
  <c r="OO356" i="27"/>
  <c r="OC356" i="27"/>
  <c r="NQ356" i="27"/>
  <c r="NK356" i="27"/>
  <c r="NE356" i="27"/>
  <c r="MA356" i="27"/>
  <c r="LO356" i="27"/>
  <c r="LI356" i="27"/>
  <c r="LC356" i="27"/>
  <c r="KW356" i="27"/>
  <c r="KQ356" i="27"/>
  <c r="KK356" i="27"/>
  <c r="JS356" i="27"/>
  <c r="JM356" i="27"/>
  <c r="IO356" i="27"/>
  <c r="IC356" i="27"/>
  <c r="HQ356" i="27"/>
  <c r="GS356" i="27"/>
  <c r="GM356" i="27"/>
  <c r="GG356" i="27"/>
  <c r="FU356" i="27"/>
  <c r="FO356" i="27"/>
  <c r="FC356" i="27"/>
  <c r="EW356" i="27"/>
  <c r="EE356" i="27"/>
  <c r="DY356" i="27"/>
  <c r="DS356" i="27"/>
  <c r="DM356" i="27"/>
  <c r="DG356" i="27"/>
  <c r="DA356" i="27"/>
  <c r="CO356" i="27"/>
  <c r="CC356" i="27"/>
  <c r="BW356" i="27"/>
  <c r="BQ356" i="27"/>
  <c r="BK356" i="27"/>
  <c r="BE356" i="27"/>
  <c r="AY356" i="27"/>
  <c r="AS356" i="27"/>
  <c r="AM356" i="27"/>
  <c r="AG356" i="27"/>
  <c r="AA356" i="27"/>
  <c r="O356" i="27"/>
  <c r="PY355" i="27"/>
  <c r="PA355" i="27"/>
  <c r="OO355" i="27"/>
  <c r="OC355" i="27"/>
  <c r="NQ355" i="27"/>
  <c r="NK355" i="27"/>
  <c r="NE355" i="27"/>
  <c r="MA355" i="27"/>
  <c r="LO355" i="27"/>
  <c r="LI355" i="27"/>
  <c r="LC355" i="27"/>
  <c r="KW355" i="27"/>
  <c r="KQ355" i="27"/>
  <c r="KK355" i="27"/>
  <c r="JS355" i="27"/>
  <c r="JM355" i="27"/>
  <c r="IO355" i="27"/>
  <c r="IC355" i="27"/>
  <c r="HQ355" i="27"/>
  <c r="GS355" i="27"/>
  <c r="GM355" i="27"/>
  <c r="GG355" i="27"/>
  <c r="FU355" i="27"/>
  <c r="FO355" i="27"/>
  <c r="FC355" i="27"/>
  <c r="EW355" i="27"/>
  <c r="EE355" i="27"/>
  <c r="DY355" i="27"/>
  <c r="DS355" i="27"/>
  <c r="DM355" i="27"/>
  <c r="DG355" i="27"/>
  <c r="DA355" i="27"/>
  <c r="CO355" i="27"/>
  <c r="CC355" i="27"/>
  <c r="BW355" i="27"/>
  <c r="BQ355" i="27"/>
  <c r="BK355" i="27"/>
  <c r="BE355" i="27"/>
  <c r="AY355" i="27"/>
  <c r="AS355" i="27"/>
  <c r="AM355" i="27"/>
  <c r="AG355" i="27"/>
  <c r="AA355" i="27"/>
  <c r="O355" i="27"/>
  <c r="PY354" i="27"/>
  <c r="PA354" i="27"/>
  <c r="OO354" i="27"/>
  <c r="OC354" i="27"/>
  <c r="NQ354" i="27"/>
  <c r="NK354" i="27"/>
  <c r="NE354" i="27"/>
  <c r="MA354" i="27"/>
  <c r="LO354" i="27"/>
  <c r="LI354" i="27"/>
  <c r="LC354" i="27"/>
  <c r="KW354" i="27"/>
  <c r="KQ354" i="27"/>
  <c r="KK354" i="27"/>
  <c r="JS354" i="27"/>
  <c r="JM354" i="27"/>
  <c r="IO354" i="27"/>
  <c r="IC354" i="27"/>
  <c r="HQ354" i="27"/>
  <c r="GS354" i="27"/>
  <c r="GM354" i="27"/>
  <c r="GG354" i="27"/>
  <c r="FU354" i="27"/>
  <c r="FO354" i="27"/>
  <c r="FC354" i="27"/>
  <c r="EW354" i="27"/>
  <c r="EE354" i="27"/>
  <c r="DY354" i="27"/>
  <c r="DS354" i="27"/>
  <c r="DM354" i="27"/>
  <c r="DG354" i="27"/>
  <c r="DA354" i="27"/>
  <c r="CO354" i="27"/>
  <c r="CC354" i="27"/>
  <c r="BW354" i="27"/>
  <c r="BQ354" i="27"/>
  <c r="BK354" i="27"/>
  <c r="BE354" i="27"/>
  <c r="AY354" i="27"/>
  <c r="AS354" i="27"/>
  <c r="AM354" i="27"/>
  <c r="AG354" i="27"/>
  <c r="AA354" i="27"/>
  <c r="O354" i="27"/>
  <c r="PY353" i="27"/>
  <c r="PA353" i="27"/>
  <c r="OO353" i="27"/>
  <c r="OC353" i="27"/>
  <c r="NQ353" i="27"/>
  <c r="NK353" i="27"/>
  <c r="NE353" i="27"/>
  <c r="MA353" i="27"/>
  <c r="LO353" i="27"/>
  <c r="LI353" i="27"/>
  <c r="LC353" i="27"/>
  <c r="KW353" i="27"/>
  <c r="KQ353" i="27"/>
  <c r="KK353" i="27"/>
  <c r="JS353" i="27"/>
  <c r="JM353" i="27"/>
  <c r="IO353" i="27"/>
  <c r="IC353" i="27"/>
  <c r="HQ353" i="27"/>
  <c r="GS353" i="27"/>
  <c r="GM353" i="27"/>
  <c r="GG353" i="27"/>
  <c r="FU353" i="27"/>
  <c r="FO353" i="27"/>
  <c r="FC353" i="27"/>
  <c r="EW353" i="27"/>
  <c r="EE353" i="27"/>
  <c r="DY353" i="27"/>
  <c r="DS353" i="27"/>
  <c r="DM353" i="27"/>
  <c r="DG353" i="27"/>
  <c r="DA353" i="27"/>
  <c r="CO353" i="27"/>
  <c r="CC353" i="27"/>
  <c r="BW353" i="27"/>
  <c r="BQ353" i="27"/>
  <c r="BK353" i="27"/>
  <c r="BE353" i="27"/>
  <c r="AY353" i="27"/>
  <c r="AS353" i="27"/>
  <c r="AM353" i="27"/>
  <c r="AG353" i="27"/>
  <c r="AA353" i="27"/>
  <c r="O353" i="27"/>
  <c r="PY352" i="27"/>
  <c r="PA352" i="27"/>
  <c r="OO352" i="27"/>
  <c r="OC352" i="27"/>
  <c r="NQ352" i="27"/>
  <c r="NK352" i="27"/>
  <c r="NE352" i="27"/>
  <c r="MA352" i="27"/>
  <c r="LO352" i="27"/>
  <c r="LI352" i="27"/>
  <c r="LC352" i="27"/>
  <c r="KW352" i="27"/>
  <c r="KQ352" i="27"/>
  <c r="KK352" i="27"/>
  <c r="JS352" i="27"/>
  <c r="JM352" i="27"/>
  <c r="IO352" i="27"/>
  <c r="IC352" i="27"/>
  <c r="HQ352" i="27"/>
  <c r="GS352" i="27"/>
  <c r="GM352" i="27"/>
  <c r="GG352" i="27"/>
  <c r="FU352" i="27"/>
  <c r="FO352" i="27"/>
  <c r="FC352" i="27"/>
  <c r="EW352" i="27"/>
  <c r="EE352" i="27"/>
  <c r="DY352" i="27"/>
  <c r="DS352" i="27"/>
  <c r="DM352" i="27"/>
  <c r="DG352" i="27"/>
  <c r="DA352" i="27"/>
  <c r="CO352" i="27"/>
  <c r="CC352" i="27"/>
  <c r="BW352" i="27"/>
  <c r="BQ352" i="27"/>
  <c r="BK352" i="27"/>
  <c r="BE352" i="27"/>
  <c r="AY352" i="27"/>
  <c r="AS352" i="27"/>
  <c r="AM352" i="27"/>
  <c r="AG352" i="27"/>
  <c r="AA352" i="27"/>
  <c r="O352" i="27"/>
  <c r="PZ351" i="27"/>
  <c r="PZ352" i="27" s="1"/>
  <c r="PY351" i="27"/>
  <c r="PB351" i="27"/>
  <c r="PB352" i="27" s="1"/>
  <c r="PA351" i="27"/>
  <c r="OP351" i="27"/>
  <c r="OP352" i="27" s="1"/>
  <c r="OO351" i="27"/>
  <c r="OD351" i="27"/>
  <c r="OD352" i="27" s="1"/>
  <c r="OC351" i="27"/>
  <c r="NR351" i="27"/>
  <c r="NR352" i="27" s="1"/>
  <c r="NQ351" i="27"/>
  <c r="NL351" i="27"/>
  <c r="NL352" i="27" s="1"/>
  <c r="NK351" i="27"/>
  <c r="NF351" i="27"/>
  <c r="NF352" i="27" s="1"/>
  <c r="NE351" i="27"/>
  <c r="MB351" i="27"/>
  <c r="MB352" i="27" s="1"/>
  <c r="MA351" i="27"/>
  <c r="LP351" i="27"/>
  <c r="LP352" i="27" s="1"/>
  <c r="LO351" i="27"/>
  <c r="LJ351" i="27"/>
  <c r="LJ352" i="27" s="1"/>
  <c r="LI351" i="27"/>
  <c r="LD351" i="27"/>
  <c r="LD352" i="27" s="1"/>
  <c r="LC351" i="27"/>
  <c r="KX351" i="27"/>
  <c r="KX352" i="27" s="1"/>
  <c r="KW351" i="27"/>
  <c r="KR351" i="27"/>
  <c r="KR352" i="27" s="1"/>
  <c r="KQ351" i="27"/>
  <c r="KL351" i="27"/>
  <c r="KL352" i="27" s="1"/>
  <c r="KK351" i="27"/>
  <c r="JT351" i="27"/>
  <c r="JT352" i="27" s="1"/>
  <c r="JS351" i="27"/>
  <c r="JN351" i="27"/>
  <c r="JN352" i="27" s="1"/>
  <c r="JM351" i="27"/>
  <c r="IP351" i="27"/>
  <c r="IP352" i="27" s="1"/>
  <c r="IO351" i="27"/>
  <c r="ID351" i="27"/>
  <c r="ID352" i="27" s="1"/>
  <c r="IC351" i="27"/>
  <c r="HR351" i="27"/>
  <c r="HR352" i="27" s="1"/>
  <c r="HQ351" i="27"/>
  <c r="GY351" i="27"/>
  <c r="GT351" i="27"/>
  <c r="GT352" i="27" s="1"/>
  <c r="GS351" i="27"/>
  <c r="GN351" i="27"/>
  <c r="GN352" i="27" s="1"/>
  <c r="GM351" i="27"/>
  <c r="GH351" i="27"/>
  <c r="GH352" i="27" s="1"/>
  <c r="GG351" i="27"/>
  <c r="FV351" i="27"/>
  <c r="FV352" i="27" s="1"/>
  <c r="FU351" i="27"/>
  <c r="FP351" i="27"/>
  <c r="FP352" i="27" s="1"/>
  <c r="FO351" i="27"/>
  <c r="FD351" i="27"/>
  <c r="FD352" i="27" s="1"/>
  <c r="FC351" i="27"/>
  <c r="EX351" i="27"/>
  <c r="EX352" i="27" s="1"/>
  <c r="EW351" i="27"/>
  <c r="EF351" i="27"/>
  <c r="EF352" i="27" s="1"/>
  <c r="EE351" i="27"/>
  <c r="DZ351" i="27"/>
  <c r="DZ352" i="27" s="1"/>
  <c r="DY351" i="27"/>
  <c r="DT351" i="27"/>
  <c r="DT352" i="27" s="1"/>
  <c r="DS351" i="27"/>
  <c r="DN351" i="27"/>
  <c r="DN352" i="27" s="1"/>
  <c r="DM351" i="27"/>
  <c r="DH351" i="27"/>
  <c r="DH352" i="27" s="1"/>
  <c r="DG351" i="27"/>
  <c r="DB351" i="27"/>
  <c r="DB352" i="27" s="1"/>
  <c r="DA351" i="27"/>
  <c r="CP351" i="27"/>
  <c r="CP352" i="27" s="1"/>
  <c r="CO351" i="27"/>
  <c r="CD351" i="27"/>
  <c r="CD352" i="27" s="1"/>
  <c r="CC351" i="27"/>
  <c r="BX351" i="27"/>
  <c r="BX352" i="27" s="1"/>
  <c r="BW351" i="27"/>
  <c r="BR351" i="27"/>
  <c r="BR352" i="27" s="1"/>
  <c r="BQ351" i="27"/>
  <c r="BL351" i="27"/>
  <c r="BL352" i="27" s="1"/>
  <c r="BK351" i="27"/>
  <c r="BF351" i="27"/>
  <c r="BF352" i="27" s="1"/>
  <c r="BE351" i="27"/>
  <c r="AT351" i="27"/>
  <c r="AT352" i="27" s="1"/>
  <c r="AS351" i="27"/>
  <c r="AN351" i="27"/>
  <c r="AN352" i="27" s="1"/>
  <c r="AM351" i="27"/>
  <c r="AH351" i="27"/>
  <c r="AH352" i="27" s="1"/>
  <c r="AG351" i="27"/>
  <c r="AB351" i="27"/>
  <c r="AB352" i="27" s="1"/>
  <c r="AA351" i="27"/>
  <c r="P351" i="27"/>
  <c r="O351" i="27"/>
  <c r="PY350" i="27"/>
  <c r="PA350" i="27"/>
  <c r="OO350" i="27"/>
  <c r="OC350" i="27"/>
  <c r="NQ350" i="27"/>
  <c r="NK350" i="27"/>
  <c r="NE350" i="27"/>
  <c r="MA350" i="27"/>
  <c r="LO350" i="27"/>
  <c r="LI350" i="27"/>
  <c r="LC350" i="27"/>
  <c r="KW350" i="27"/>
  <c r="KQ350" i="27"/>
  <c r="KK350" i="27"/>
  <c r="JS350" i="27"/>
  <c r="JM350" i="27"/>
  <c r="IO350" i="27"/>
  <c r="IC350" i="27"/>
  <c r="HQ350" i="27"/>
  <c r="GY350" i="27"/>
  <c r="GS350" i="27"/>
  <c r="GM350" i="27"/>
  <c r="GG350" i="27"/>
  <c r="FU350" i="27"/>
  <c r="FO350" i="27"/>
  <c r="FC350" i="27"/>
  <c r="EW350" i="27"/>
  <c r="EE350" i="27"/>
  <c r="DY350" i="27"/>
  <c r="DS350" i="27"/>
  <c r="DM350" i="27"/>
  <c r="DG350" i="27"/>
  <c r="DA350" i="27"/>
  <c r="CO350" i="27"/>
  <c r="CC350" i="27"/>
  <c r="BW350" i="27"/>
  <c r="BQ350" i="27"/>
  <c r="BK350" i="27"/>
  <c r="BE350" i="27"/>
  <c r="AS350" i="27"/>
  <c r="AM350" i="27"/>
  <c r="AG350" i="27"/>
  <c r="AA350" i="27"/>
  <c r="O350" i="27"/>
  <c r="PY349" i="27"/>
  <c r="PA349" i="27"/>
  <c r="OO349" i="27"/>
  <c r="OC349" i="27"/>
  <c r="NQ349" i="27"/>
  <c r="NK349" i="27"/>
  <c r="NE349" i="27"/>
  <c r="MA349" i="27"/>
  <c r="LO349" i="27"/>
  <c r="LI349" i="27"/>
  <c r="LC349" i="27"/>
  <c r="KW349" i="27"/>
  <c r="KQ349" i="27"/>
  <c r="KK349" i="27"/>
  <c r="JS349" i="27"/>
  <c r="JM349" i="27"/>
  <c r="IO349" i="27"/>
  <c r="IC349" i="27"/>
  <c r="HQ349" i="27"/>
  <c r="GY349" i="27"/>
  <c r="GS349" i="27"/>
  <c r="GM349" i="27"/>
  <c r="GG349" i="27"/>
  <c r="FU349" i="27"/>
  <c r="FO349" i="27"/>
  <c r="FC349" i="27"/>
  <c r="EW349" i="27"/>
  <c r="EE349" i="27"/>
  <c r="DY349" i="27"/>
  <c r="DS349" i="27"/>
  <c r="DM349" i="27"/>
  <c r="DG349" i="27"/>
  <c r="DA349" i="27"/>
  <c r="CO349" i="27"/>
  <c r="CC349" i="27"/>
  <c r="BW349" i="27"/>
  <c r="BQ349" i="27"/>
  <c r="BK349" i="27"/>
  <c r="BE349" i="27"/>
  <c r="AS349" i="27"/>
  <c r="AM349" i="27"/>
  <c r="AG349" i="27"/>
  <c r="AA349" i="27"/>
  <c r="O349" i="27"/>
  <c r="PY348" i="27"/>
  <c r="PA348" i="27"/>
  <c r="OO348" i="27"/>
  <c r="OC348" i="27"/>
  <c r="NQ348" i="27"/>
  <c r="NK348" i="27"/>
  <c r="NE348" i="27"/>
  <c r="MA348" i="27"/>
  <c r="LO348" i="27"/>
  <c r="LI348" i="27"/>
  <c r="LC348" i="27"/>
  <c r="KW348" i="27"/>
  <c r="KQ348" i="27"/>
  <c r="KK348" i="27"/>
  <c r="JS348" i="27"/>
  <c r="JM348" i="27"/>
  <c r="IO348" i="27"/>
  <c r="IC348" i="27"/>
  <c r="HQ348" i="27"/>
  <c r="GY348" i="27"/>
  <c r="GS348" i="27"/>
  <c r="GM348" i="27"/>
  <c r="GG348" i="27"/>
  <c r="FU348" i="27"/>
  <c r="FO348" i="27"/>
  <c r="FC348" i="27"/>
  <c r="EW348" i="27"/>
  <c r="EE348" i="27"/>
  <c r="DY348" i="27"/>
  <c r="DS348" i="27"/>
  <c r="DM348" i="27"/>
  <c r="DG348" i="27"/>
  <c r="DA348" i="27"/>
  <c r="CO348" i="27"/>
  <c r="CC348" i="27"/>
  <c r="BW348" i="27"/>
  <c r="BQ348" i="27"/>
  <c r="BK348" i="27"/>
  <c r="BE348" i="27"/>
  <c r="AS348" i="27"/>
  <c r="AM348" i="27"/>
  <c r="AG348" i="27"/>
  <c r="AA348" i="27"/>
  <c r="O348" i="27"/>
  <c r="PY347" i="27"/>
  <c r="PA347" i="27"/>
  <c r="OO347" i="27"/>
  <c r="OC347" i="27"/>
  <c r="NQ347" i="27"/>
  <c r="NK347" i="27"/>
  <c r="NE347" i="27"/>
  <c r="MA347" i="27"/>
  <c r="LO347" i="27"/>
  <c r="LI347" i="27"/>
  <c r="LC347" i="27"/>
  <c r="KW347" i="27"/>
  <c r="KQ347" i="27"/>
  <c r="KK347" i="27"/>
  <c r="JS347" i="27"/>
  <c r="JM347" i="27"/>
  <c r="IO347" i="27"/>
  <c r="IC347" i="27"/>
  <c r="HQ347" i="27"/>
  <c r="GY347" i="27"/>
  <c r="GS347" i="27"/>
  <c r="GM347" i="27"/>
  <c r="GG347" i="27"/>
  <c r="FU347" i="27"/>
  <c r="FO347" i="27"/>
  <c r="FC347" i="27"/>
  <c r="EW347" i="27"/>
  <c r="EE347" i="27"/>
  <c r="DY347" i="27"/>
  <c r="DS347" i="27"/>
  <c r="DM347" i="27"/>
  <c r="DG347" i="27"/>
  <c r="DA347" i="27"/>
  <c r="CO347" i="27"/>
  <c r="CC347" i="27"/>
  <c r="BW347" i="27"/>
  <c r="BQ347" i="27"/>
  <c r="BK347" i="27"/>
  <c r="BE347" i="27"/>
  <c r="AS347" i="27"/>
  <c r="AM347" i="27"/>
  <c r="AG347" i="27"/>
  <c r="AA347" i="27"/>
  <c r="O347" i="27"/>
  <c r="PY346" i="27"/>
  <c r="PA346" i="27"/>
  <c r="OO346" i="27"/>
  <c r="OC346" i="27"/>
  <c r="NQ346" i="27"/>
  <c r="NK346" i="27"/>
  <c r="NE346" i="27"/>
  <c r="MA346" i="27"/>
  <c r="LO346" i="27"/>
  <c r="LI346" i="27"/>
  <c r="LC346" i="27"/>
  <c r="KW346" i="27"/>
  <c r="KQ346" i="27"/>
  <c r="KK346" i="27"/>
  <c r="JS346" i="27"/>
  <c r="JM346" i="27"/>
  <c r="IO346" i="27"/>
  <c r="IC346" i="27"/>
  <c r="HQ346" i="27"/>
  <c r="GY346" i="27"/>
  <c r="GS346" i="27"/>
  <c r="GM346" i="27"/>
  <c r="GG346" i="27"/>
  <c r="FU346" i="27"/>
  <c r="FO346" i="27"/>
  <c r="FC346" i="27"/>
  <c r="EW346" i="27"/>
  <c r="EE346" i="27"/>
  <c r="DY346" i="27"/>
  <c r="DS346" i="27"/>
  <c r="DM346" i="27"/>
  <c r="DG346" i="27"/>
  <c r="DA346" i="27"/>
  <c r="CO346" i="27"/>
  <c r="CC346" i="27"/>
  <c r="BW346" i="27"/>
  <c r="BQ346" i="27"/>
  <c r="BK346" i="27"/>
  <c r="BE346" i="27"/>
  <c r="AS346" i="27"/>
  <c r="AM346" i="27"/>
  <c r="AG346" i="27"/>
  <c r="AA346" i="27"/>
  <c r="O346" i="27"/>
  <c r="PY345" i="27"/>
  <c r="PA345" i="27"/>
  <c r="OO345" i="27"/>
  <c r="OC345" i="27"/>
  <c r="NQ345" i="27"/>
  <c r="NK345" i="27"/>
  <c r="NE345" i="27"/>
  <c r="MA345" i="27"/>
  <c r="LO345" i="27"/>
  <c r="LI345" i="27"/>
  <c r="LC345" i="27"/>
  <c r="KW345" i="27"/>
  <c r="KQ345" i="27"/>
  <c r="KK345" i="27"/>
  <c r="JS345" i="27"/>
  <c r="JM345" i="27"/>
  <c r="IO345" i="27"/>
  <c r="IC345" i="27"/>
  <c r="HQ345" i="27"/>
  <c r="GY345" i="27"/>
  <c r="GS345" i="27"/>
  <c r="GM345" i="27"/>
  <c r="GG345" i="27"/>
  <c r="FU345" i="27"/>
  <c r="FO345" i="27"/>
  <c r="FC345" i="27"/>
  <c r="EW345" i="27"/>
  <c r="EE345" i="27"/>
  <c r="DY345" i="27"/>
  <c r="DS345" i="27"/>
  <c r="DM345" i="27"/>
  <c r="DG345" i="27"/>
  <c r="DA345" i="27"/>
  <c r="CO345" i="27"/>
  <c r="CC345" i="27"/>
  <c r="BW345" i="27"/>
  <c r="BQ345" i="27"/>
  <c r="BK345" i="27"/>
  <c r="BE345" i="27"/>
  <c r="AS345" i="27"/>
  <c r="AM345" i="27"/>
  <c r="AG345" i="27"/>
  <c r="AA345" i="27"/>
  <c r="O345" i="27"/>
  <c r="PY344" i="27"/>
  <c r="PA344" i="27"/>
  <c r="OO344" i="27"/>
  <c r="OC344" i="27"/>
  <c r="NQ344" i="27"/>
  <c r="NK344" i="27"/>
  <c r="NE344" i="27"/>
  <c r="MA344" i="27"/>
  <c r="LO344" i="27"/>
  <c r="LI344" i="27"/>
  <c r="LC344" i="27"/>
  <c r="KW344" i="27"/>
  <c r="KQ344" i="27"/>
  <c r="KK344" i="27"/>
  <c r="JS344" i="27"/>
  <c r="JM344" i="27"/>
  <c r="IO344" i="27"/>
  <c r="IC344" i="27"/>
  <c r="HQ344" i="27"/>
  <c r="GY344" i="27"/>
  <c r="GS344" i="27"/>
  <c r="GM344" i="27"/>
  <c r="GG344" i="27"/>
  <c r="FU344" i="27"/>
  <c r="FO344" i="27"/>
  <c r="FC344" i="27"/>
  <c r="EW344" i="27"/>
  <c r="EE344" i="27"/>
  <c r="DY344" i="27"/>
  <c r="DS344" i="27"/>
  <c r="DM344" i="27"/>
  <c r="DG344" i="27"/>
  <c r="DA344" i="27"/>
  <c r="CO344" i="27"/>
  <c r="CC344" i="27"/>
  <c r="BW344" i="27"/>
  <c r="BQ344" i="27"/>
  <c r="BK344" i="27"/>
  <c r="BE344" i="27"/>
  <c r="AS344" i="27"/>
  <c r="AM344" i="27"/>
  <c r="AG344" i="27"/>
  <c r="AA344" i="27"/>
  <c r="O344" i="27"/>
  <c r="PY343" i="27"/>
  <c r="PA343" i="27"/>
  <c r="OO343" i="27"/>
  <c r="OC343" i="27"/>
  <c r="NQ343" i="27"/>
  <c r="NK343" i="27"/>
  <c r="NE343" i="27"/>
  <c r="MA343" i="27"/>
  <c r="LO343" i="27"/>
  <c r="LI343" i="27"/>
  <c r="LC343" i="27"/>
  <c r="KW343" i="27"/>
  <c r="KQ343" i="27"/>
  <c r="KK343" i="27"/>
  <c r="JS343" i="27"/>
  <c r="JM343" i="27"/>
  <c r="IO343" i="27"/>
  <c r="IC343" i="27"/>
  <c r="HQ343" i="27"/>
  <c r="GY343" i="27"/>
  <c r="GS343" i="27"/>
  <c r="GM343" i="27"/>
  <c r="GG343" i="27"/>
  <c r="FU343" i="27"/>
  <c r="FO343" i="27"/>
  <c r="FC343" i="27"/>
  <c r="EW343" i="27"/>
  <c r="EE343" i="27"/>
  <c r="DY343" i="27"/>
  <c r="DS343" i="27"/>
  <c r="DM343" i="27"/>
  <c r="DG343" i="27"/>
  <c r="DA343" i="27"/>
  <c r="CO343" i="27"/>
  <c r="CC343" i="27"/>
  <c r="BW343" i="27"/>
  <c r="BQ343" i="27"/>
  <c r="BK343" i="27"/>
  <c r="BE343" i="27"/>
  <c r="AS343" i="27"/>
  <c r="AM343" i="27"/>
  <c r="AG343" i="27"/>
  <c r="AA343" i="27"/>
  <c r="O343" i="27"/>
  <c r="PY342" i="27"/>
  <c r="PA342" i="27"/>
  <c r="OO342" i="27"/>
  <c r="OC342" i="27"/>
  <c r="NQ342" i="27"/>
  <c r="NK342" i="27"/>
  <c r="NE342" i="27"/>
  <c r="MA342" i="27"/>
  <c r="LO342" i="27"/>
  <c r="LI342" i="27"/>
  <c r="LC342" i="27"/>
  <c r="KW342" i="27"/>
  <c r="KQ342" i="27"/>
  <c r="KK342" i="27"/>
  <c r="JS342" i="27"/>
  <c r="JM342" i="27"/>
  <c r="IO342" i="27"/>
  <c r="IC342" i="27"/>
  <c r="HQ342" i="27"/>
  <c r="GY342" i="27"/>
  <c r="GS342" i="27"/>
  <c r="GM342" i="27"/>
  <c r="GG342" i="27"/>
  <c r="FU342" i="27"/>
  <c r="FO342" i="27"/>
  <c r="FC342" i="27"/>
  <c r="EW342" i="27"/>
  <c r="EE342" i="27"/>
  <c r="DY342" i="27"/>
  <c r="DS342" i="27"/>
  <c r="DM342" i="27"/>
  <c r="DG342" i="27"/>
  <c r="DA342" i="27"/>
  <c r="CO342" i="27"/>
  <c r="CC342" i="27"/>
  <c r="BW342" i="27"/>
  <c r="BQ342" i="27"/>
  <c r="BK342" i="27"/>
  <c r="BE342" i="27"/>
  <c r="AS342" i="27"/>
  <c r="AM342" i="27"/>
  <c r="AG342" i="27"/>
  <c r="AA342" i="27"/>
  <c r="O342" i="27"/>
  <c r="PY341" i="27"/>
  <c r="PA341" i="27"/>
  <c r="OO341" i="27"/>
  <c r="OC341" i="27"/>
  <c r="NQ341" i="27"/>
  <c r="NK341" i="27"/>
  <c r="NE341" i="27"/>
  <c r="MA341" i="27"/>
  <c r="LO341" i="27"/>
  <c r="LI341" i="27"/>
  <c r="LC341" i="27"/>
  <c r="KW341" i="27"/>
  <c r="KQ341" i="27"/>
  <c r="KK341" i="27"/>
  <c r="JS341" i="27"/>
  <c r="JM341" i="27"/>
  <c r="IO341" i="27"/>
  <c r="IC341" i="27"/>
  <c r="HQ341" i="27"/>
  <c r="GY341" i="27"/>
  <c r="GS341" i="27"/>
  <c r="GM341" i="27"/>
  <c r="GG341" i="27"/>
  <c r="FU341" i="27"/>
  <c r="FO341" i="27"/>
  <c r="FC341" i="27"/>
  <c r="EW341" i="27"/>
  <c r="EE341" i="27"/>
  <c r="DY341" i="27"/>
  <c r="DS341" i="27"/>
  <c r="DM341" i="27"/>
  <c r="DG341" i="27"/>
  <c r="DA341" i="27"/>
  <c r="CO341" i="27"/>
  <c r="CC341" i="27"/>
  <c r="BW341" i="27"/>
  <c r="BQ341" i="27"/>
  <c r="BK341" i="27"/>
  <c r="BE341" i="27"/>
  <c r="AS341" i="27"/>
  <c r="AM341" i="27"/>
  <c r="AG341" i="27"/>
  <c r="AA341" i="27"/>
  <c r="O341" i="27"/>
  <c r="PY340" i="27"/>
  <c r="PA340" i="27"/>
  <c r="OO340" i="27"/>
  <c r="OC340" i="27"/>
  <c r="NQ340" i="27"/>
  <c r="NK340" i="27"/>
  <c r="NE340" i="27"/>
  <c r="MA340" i="27"/>
  <c r="LO340" i="27"/>
  <c r="LI340" i="27"/>
  <c r="LC340" i="27"/>
  <c r="KW340" i="27"/>
  <c r="KQ340" i="27"/>
  <c r="KK340" i="27"/>
  <c r="JS340" i="27"/>
  <c r="JM340" i="27"/>
  <c r="IO340" i="27"/>
  <c r="IC340" i="27"/>
  <c r="HQ340" i="27"/>
  <c r="GY340" i="27"/>
  <c r="GS340" i="27"/>
  <c r="GM340" i="27"/>
  <c r="GG340" i="27"/>
  <c r="FU340" i="27"/>
  <c r="FO340" i="27"/>
  <c r="FC340" i="27"/>
  <c r="EW340" i="27"/>
  <c r="EE340" i="27"/>
  <c r="DY340" i="27"/>
  <c r="DS340" i="27"/>
  <c r="DM340" i="27"/>
  <c r="DG340" i="27"/>
  <c r="DA340" i="27"/>
  <c r="CO340" i="27"/>
  <c r="CC340" i="27"/>
  <c r="BW340" i="27"/>
  <c r="BQ340" i="27"/>
  <c r="BK340" i="27"/>
  <c r="BE340" i="27"/>
  <c r="AS340" i="27"/>
  <c r="AM340" i="27"/>
  <c r="AG340" i="27"/>
  <c r="AA340" i="27"/>
  <c r="O340" i="27"/>
  <c r="PZ339" i="27"/>
  <c r="PZ340" i="27" s="1"/>
  <c r="PY339" i="27"/>
  <c r="PG339" i="27"/>
  <c r="PB339" i="27"/>
  <c r="PB340" i="27" s="1"/>
  <c r="PA339" i="27"/>
  <c r="OU339" i="27"/>
  <c r="OP339" i="27"/>
  <c r="OP340" i="27" s="1"/>
  <c r="OO339" i="27"/>
  <c r="OD339" i="27"/>
  <c r="OD340" i="27" s="1"/>
  <c r="OC339" i="27"/>
  <c r="NR339" i="27"/>
  <c r="NR340" i="27" s="1"/>
  <c r="NQ339" i="27"/>
  <c r="NL339" i="27"/>
  <c r="NL340" i="27" s="1"/>
  <c r="NK339" i="27"/>
  <c r="NF339" i="27"/>
  <c r="NF340" i="27" s="1"/>
  <c r="NE339" i="27"/>
  <c r="MB339" i="27"/>
  <c r="MB340" i="27" s="1"/>
  <c r="MA339" i="27"/>
  <c r="LP339" i="27"/>
  <c r="LP340" i="27" s="1"/>
  <c r="LO339" i="27"/>
  <c r="LJ339" i="27"/>
  <c r="LJ340" i="27" s="1"/>
  <c r="LI339" i="27"/>
  <c r="LD339" i="27"/>
  <c r="LD340" i="27" s="1"/>
  <c r="LC339" i="27"/>
  <c r="KX339" i="27"/>
  <c r="KX340" i="27" s="1"/>
  <c r="KW339" i="27"/>
  <c r="KR339" i="27"/>
  <c r="KR340" i="27" s="1"/>
  <c r="KQ339" i="27"/>
  <c r="KL339" i="27"/>
  <c r="KL340" i="27" s="1"/>
  <c r="KK339" i="27"/>
  <c r="JT339" i="27"/>
  <c r="JT340" i="27" s="1"/>
  <c r="JS339" i="27"/>
  <c r="JN339" i="27"/>
  <c r="JN340" i="27" s="1"/>
  <c r="JM339" i="27"/>
  <c r="IP339" i="27"/>
  <c r="IP340" i="27" s="1"/>
  <c r="IO339" i="27"/>
  <c r="IJ339" i="27"/>
  <c r="II339" i="27"/>
  <c r="ID339" i="27"/>
  <c r="ID340" i="27" s="1"/>
  <c r="IC339" i="27"/>
  <c r="HR339" i="27"/>
  <c r="HR340" i="27" s="1"/>
  <c r="HQ339" i="27"/>
  <c r="GZ339" i="27"/>
  <c r="GZ340" i="27" s="1"/>
  <c r="GY339" i="27"/>
  <c r="GT339" i="27"/>
  <c r="GT340" i="27" s="1"/>
  <c r="GS339" i="27"/>
  <c r="GN339" i="27"/>
  <c r="GN340" i="27" s="1"/>
  <c r="GM339" i="27"/>
  <c r="GH339" i="27"/>
  <c r="GH340" i="27" s="1"/>
  <c r="GG339" i="27"/>
  <c r="FV339" i="27"/>
  <c r="FV340" i="27" s="1"/>
  <c r="FU339" i="27"/>
  <c r="FP339" i="27"/>
  <c r="FP340" i="27" s="1"/>
  <c r="FO339" i="27"/>
  <c r="FD339" i="27"/>
  <c r="FD340" i="27" s="1"/>
  <c r="FC339" i="27"/>
  <c r="EX339" i="27"/>
  <c r="EX340" i="27" s="1"/>
  <c r="EW339" i="27"/>
  <c r="EF339" i="27"/>
  <c r="EF340" i="27" s="1"/>
  <c r="EE339" i="27"/>
  <c r="DZ339" i="27"/>
  <c r="DZ340" i="27" s="1"/>
  <c r="DY339" i="27"/>
  <c r="DT339" i="27"/>
  <c r="DT340" i="27" s="1"/>
  <c r="DS339" i="27"/>
  <c r="DN339" i="27"/>
  <c r="DN340" i="27" s="1"/>
  <c r="DM339" i="27"/>
  <c r="DH339" i="27"/>
  <c r="DH340" i="27" s="1"/>
  <c r="DG339" i="27"/>
  <c r="DB339" i="27"/>
  <c r="DB340" i="27" s="1"/>
  <c r="DA339" i="27"/>
  <c r="CP339" i="27"/>
  <c r="CP340" i="27" s="1"/>
  <c r="CO339" i="27"/>
  <c r="CD339" i="27"/>
  <c r="CD340" i="27" s="1"/>
  <c r="CC339" i="27"/>
  <c r="BX339" i="27"/>
  <c r="BX340" i="27" s="1"/>
  <c r="BW339" i="27"/>
  <c r="BR339" i="27"/>
  <c r="BR340" i="27" s="1"/>
  <c r="BQ339" i="27"/>
  <c r="BL339" i="27"/>
  <c r="BL340" i="27" s="1"/>
  <c r="BK339" i="27"/>
  <c r="BF339" i="27"/>
  <c r="BF340" i="27" s="1"/>
  <c r="BE339" i="27"/>
  <c r="AT339" i="27"/>
  <c r="AT340" i="27" s="1"/>
  <c r="AS339" i="27"/>
  <c r="AN339" i="27"/>
  <c r="AN340" i="27" s="1"/>
  <c r="AM339" i="27"/>
  <c r="AH339" i="27"/>
  <c r="AH340" i="27" s="1"/>
  <c r="AG339" i="27"/>
  <c r="AB339" i="27"/>
  <c r="AB340" i="27" s="1"/>
  <c r="AA339" i="27"/>
  <c r="P339" i="27"/>
  <c r="O339" i="27"/>
  <c r="PY338" i="27"/>
  <c r="PG338" i="27"/>
  <c r="PA338" i="27"/>
  <c r="OU338" i="27"/>
  <c r="OO338" i="27"/>
  <c r="OC338" i="27"/>
  <c r="NQ338" i="27"/>
  <c r="NK338" i="27"/>
  <c r="NE338" i="27"/>
  <c r="MA338" i="27"/>
  <c r="LO338" i="27"/>
  <c r="LI338" i="27"/>
  <c r="LC338" i="27"/>
  <c r="KW338" i="27"/>
  <c r="KQ338" i="27"/>
  <c r="KK338" i="27"/>
  <c r="JS338" i="27"/>
  <c r="JM338" i="27"/>
  <c r="IO338" i="27"/>
  <c r="II338" i="27"/>
  <c r="IC338" i="27"/>
  <c r="HQ338" i="27"/>
  <c r="GY338" i="27"/>
  <c r="GS338" i="27"/>
  <c r="GM338" i="27"/>
  <c r="GG338" i="27"/>
  <c r="FU338" i="27"/>
  <c r="FO338" i="27"/>
  <c r="FC338" i="27"/>
  <c r="EW338" i="27"/>
  <c r="EE338" i="27"/>
  <c r="DY338" i="27"/>
  <c r="DS338" i="27"/>
  <c r="DM338" i="27"/>
  <c r="DG338" i="27"/>
  <c r="DA338" i="27"/>
  <c r="CO338" i="27"/>
  <c r="CC338" i="27"/>
  <c r="BW338" i="27"/>
  <c r="BQ338" i="27"/>
  <c r="BK338" i="27"/>
  <c r="BE338" i="27"/>
  <c r="AS338" i="27"/>
  <c r="AM338" i="27"/>
  <c r="AG338" i="27"/>
  <c r="AA338" i="27"/>
  <c r="O338" i="27"/>
  <c r="PY337" i="27"/>
  <c r="PG337" i="27"/>
  <c r="PA337" i="27"/>
  <c r="OU337" i="27"/>
  <c r="OO337" i="27"/>
  <c r="OC337" i="27"/>
  <c r="NQ337" i="27"/>
  <c r="NK337" i="27"/>
  <c r="NE337" i="27"/>
  <c r="MA337" i="27"/>
  <c r="LO337" i="27"/>
  <c r="LI337" i="27"/>
  <c r="LC337" i="27"/>
  <c r="KW337" i="27"/>
  <c r="KQ337" i="27"/>
  <c r="KK337" i="27"/>
  <c r="JS337" i="27"/>
  <c r="JM337" i="27"/>
  <c r="IO337" i="27"/>
  <c r="II337" i="27"/>
  <c r="IC337" i="27"/>
  <c r="HQ337" i="27"/>
  <c r="GY337" i="27"/>
  <c r="GS337" i="27"/>
  <c r="GM337" i="27"/>
  <c r="GG337" i="27"/>
  <c r="FU337" i="27"/>
  <c r="FO337" i="27"/>
  <c r="FC337" i="27"/>
  <c r="EW337" i="27"/>
  <c r="EE337" i="27"/>
  <c r="DY337" i="27"/>
  <c r="DS337" i="27"/>
  <c r="DM337" i="27"/>
  <c r="DG337" i="27"/>
  <c r="DA337" i="27"/>
  <c r="CO337" i="27"/>
  <c r="CC337" i="27"/>
  <c r="BW337" i="27"/>
  <c r="BQ337" i="27"/>
  <c r="BK337" i="27"/>
  <c r="BE337" i="27"/>
  <c r="AS337" i="27"/>
  <c r="AM337" i="27"/>
  <c r="AG337" i="27"/>
  <c r="AA337" i="27"/>
  <c r="O337" i="27"/>
  <c r="PY336" i="27"/>
  <c r="PG336" i="27"/>
  <c r="PA336" i="27"/>
  <c r="OU336" i="27"/>
  <c r="OO336" i="27"/>
  <c r="OC336" i="27"/>
  <c r="NQ336" i="27"/>
  <c r="NK336" i="27"/>
  <c r="NE336" i="27"/>
  <c r="MA336" i="27"/>
  <c r="LO336" i="27"/>
  <c r="LI336" i="27"/>
  <c r="LC336" i="27"/>
  <c r="KW336" i="27"/>
  <c r="KQ336" i="27"/>
  <c r="KK336" i="27"/>
  <c r="JS336" i="27"/>
  <c r="JM336" i="27"/>
  <c r="IO336" i="27"/>
  <c r="II336" i="27"/>
  <c r="IC336" i="27"/>
  <c r="HQ336" i="27"/>
  <c r="GY336" i="27"/>
  <c r="GS336" i="27"/>
  <c r="GM336" i="27"/>
  <c r="GG336" i="27"/>
  <c r="FU336" i="27"/>
  <c r="FO336" i="27"/>
  <c r="FC336" i="27"/>
  <c r="EW336" i="27"/>
  <c r="EE336" i="27"/>
  <c r="DY336" i="27"/>
  <c r="DS336" i="27"/>
  <c r="DM336" i="27"/>
  <c r="DG336" i="27"/>
  <c r="DA336" i="27"/>
  <c r="CO336" i="27"/>
  <c r="CC336" i="27"/>
  <c r="BW336" i="27"/>
  <c r="BQ336" i="27"/>
  <c r="BK336" i="27"/>
  <c r="BE336" i="27"/>
  <c r="AS336" i="27"/>
  <c r="AM336" i="27"/>
  <c r="AG336" i="27"/>
  <c r="AA336" i="27"/>
  <c r="O336" i="27"/>
  <c r="PY335" i="27"/>
  <c r="PG335" i="27"/>
  <c r="PA335" i="27"/>
  <c r="OU335" i="27"/>
  <c r="OO335" i="27"/>
  <c r="OC335" i="27"/>
  <c r="NQ335" i="27"/>
  <c r="NK335" i="27"/>
  <c r="NE335" i="27"/>
  <c r="MA335" i="27"/>
  <c r="LO335" i="27"/>
  <c r="LI335" i="27"/>
  <c r="LC335" i="27"/>
  <c r="KW335" i="27"/>
  <c r="KQ335" i="27"/>
  <c r="KK335" i="27"/>
  <c r="JS335" i="27"/>
  <c r="JM335" i="27"/>
  <c r="IO335" i="27"/>
  <c r="II335" i="27"/>
  <c r="IC335" i="27"/>
  <c r="HQ335" i="27"/>
  <c r="GY335" i="27"/>
  <c r="GS335" i="27"/>
  <c r="GM335" i="27"/>
  <c r="GG335" i="27"/>
  <c r="FU335" i="27"/>
  <c r="FO335" i="27"/>
  <c r="FC335" i="27"/>
  <c r="EW335" i="27"/>
  <c r="EE335" i="27"/>
  <c r="DY335" i="27"/>
  <c r="DS335" i="27"/>
  <c r="DM335" i="27"/>
  <c r="DG335" i="27"/>
  <c r="DA335" i="27"/>
  <c r="CO335" i="27"/>
  <c r="CC335" i="27"/>
  <c r="BW335" i="27"/>
  <c r="BQ335" i="27"/>
  <c r="BK335" i="27"/>
  <c r="BE335" i="27"/>
  <c r="AS335" i="27"/>
  <c r="AM335" i="27"/>
  <c r="AG335" i="27"/>
  <c r="AA335" i="27"/>
  <c r="O335" i="27"/>
  <c r="PY334" i="27"/>
  <c r="PG334" i="27"/>
  <c r="PA334" i="27"/>
  <c r="OU334" i="27"/>
  <c r="OO334" i="27"/>
  <c r="OC334" i="27"/>
  <c r="NQ334" i="27"/>
  <c r="NK334" i="27"/>
  <c r="NE334" i="27"/>
  <c r="MA334" i="27"/>
  <c r="LO334" i="27"/>
  <c r="LI334" i="27"/>
  <c r="LC334" i="27"/>
  <c r="KW334" i="27"/>
  <c r="KQ334" i="27"/>
  <c r="KK334" i="27"/>
  <c r="JS334" i="27"/>
  <c r="JM334" i="27"/>
  <c r="IO334" i="27"/>
  <c r="II334" i="27"/>
  <c r="IC334" i="27"/>
  <c r="HQ334" i="27"/>
  <c r="GY334" i="27"/>
  <c r="GS334" i="27"/>
  <c r="GM334" i="27"/>
  <c r="GG334" i="27"/>
  <c r="FU334" i="27"/>
  <c r="FO334" i="27"/>
  <c r="FC334" i="27"/>
  <c r="EW334" i="27"/>
  <c r="EE334" i="27"/>
  <c r="DY334" i="27"/>
  <c r="DS334" i="27"/>
  <c r="DM334" i="27"/>
  <c r="DG334" i="27"/>
  <c r="DA334" i="27"/>
  <c r="CO334" i="27"/>
  <c r="CC334" i="27"/>
  <c r="BW334" i="27"/>
  <c r="BQ334" i="27"/>
  <c r="BK334" i="27"/>
  <c r="BE334" i="27"/>
  <c r="AS334" i="27"/>
  <c r="AM334" i="27"/>
  <c r="AG334" i="27"/>
  <c r="AA334" i="27"/>
  <c r="O334" i="27"/>
  <c r="PY333" i="27"/>
  <c r="PG333" i="27"/>
  <c r="PA333" i="27"/>
  <c r="OU333" i="27"/>
  <c r="OO333" i="27"/>
  <c r="OC333" i="27"/>
  <c r="NQ333" i="27"/>
  <c r="NK333" i="27"/>
  <c r="NE333" i="27"/>
  <c r="MA333" i="27"/>
  <c r="LO333" i="27"/>
  <c r="LI333" i="27"/>
  <c r="LC333" i="27"/>
  <c r="KW333" i="27"/>
  <c r="KQ333" i="27"/>
  <c r="KK333" i="27"/>
  <c r="JS333" i="27"/>
  <c r="JM333" i="27"/>
  <c r="IO333" i="27"/>
  <c r="II333" i="27"/>
  <c r="IC333" i="27"/>
  <c r="HQ333" i="27"/>
  <c r="GY333" i="27"/>
  <c r="GS333" i="27"/>
  <c r="GM333" i="27"/>
  <c r="GG333" i="27"/>
  <c r="FU333" i="27"/>
  <c r="FO333" i="27"/>
  <c r="FC333" i="27"/>
  <c r="EW333" i="27"/>
  <c r="EE333" i="27"/>
  <c r="DY333" i="27"/>
  <c r="DS333" i="27"/>
  <c r="DM333" i="27"/>
  <c r="DG333" i="27"/>
  <c r="DA333" i="27"/>
  <c r="CO333" i="27"/>
  <c r="CC333" i="27"/>
  <c r="BW333" i="27"/>
  <c r="BQ333" i="27"/>
  <c r="BK333" i="27"/>
  <c r="BE333" i="27"/>
  <c r="AS333" i="27"/>
  <c r="AM333" i="27"/>
  <c r="AG333" i="27"/>
  <c r="AA333" i="27"/>
  <c r="O333" i="27"/>
  <c r="PY332" i="27"/>
  <c r="PG332" i="27"/>
  <c r="PA332" i="27"/>
  <c r="OU332" i="27"/>
  <c r="OO332" i="27"/>
  <c r="OC332" i="27"/>
  <c r="NQ332" i="27"/>
  <c r="NK332" i="27"/>
  <c r="NE332" i="27"/>
  <c r="MA332" i="27"/>
  <c r="LO332" i="27"/>
  <c r="LI332" i="27"/>
  <c r="LC332" i="27"/>
  <c r="KW332" i="27"/>
  <c r="KQ332" i="27"/>
  <c r="KK332" i="27"/>
  <c r="JS332" i="27"/>
  <c r="JM332" i="27"/>
  <c r="IO332" i="27"/>
  <c r="II332" i="27"/>
  <c r="IC332" i="27"/>
  <c r="HQ332" i="27"/>
  <c r="GY332" i="27"/>
  <c r="GS332" i="27"/>
  <c r="GM332" i="27"/>
  <c r="GG332" i="27"/>
  <c r="FU332" i="27"/>
  <c r="FO332" i="27"/>
  <c r="FC332" i="27"/>
  <c r="EW332" i="27"/>
  <c r="EE332" i="27"/>
  <c r="DY332" i="27"/>
  <c r="DS332" i="27"/>
  <c r="DM332" i="27"/>
  <c r="DG332" i="27"/>
  <c r="DA332" i="27"/>
  <c r="CO332" i="27"/>
  <c r="CC332" i="27"/>
  <c r="BW332" i="27"/>
  <c r="BQ332" i="27"/>
  <c r="BK332" i="27"/>
  <c r="BE332" i="27"/>
  <c r="AS332" i="27"/>
  <c r="AM332" i="27"/>
  <c r="AG332" i="27"/>
  <c r="AA332" i="27"/>
  <c r="O332" i="27"/>
  <c r="PY331" i="27"/>
  <c r="PG331" i="27"/>
  <c r="PA331" i="27"/>
  <c r="OU331" i="27"/>
  <c r="OO331" i="27"/>
  <c r="OC331" i="27"/>
  <c r="NQ331" i="27"/>
  <c r="NK331" i="27"/>
  <c r="NE331" i="27"/>
  <c r="MA331" i="27"/>
  <c r="LO331" i="27"/>
  <c r="LI331" i="27"/>
  <c r="LC331" i="27"/>
  <c r="KW331" i="27"/>
  <c r="KQ331" i="27"/>
  <c r="KK331" i="27"/>
  <c r="JS331" i="27"/>
  <c r="JM331" i="27"/>
  <c r="IO331" i="27"/>
  <c r="II331" i="27"/>
  <c r="IC331" i="27"/>
  <c r="HQ331" i="27"/>
  <c r="GY331" i="27"/>
  <c r="GS331" i="27"/>
  <c r="GM331" i="27"/>
  <c r="GG331" i="27"/>
  <c r="FU331" i="27"/>
  <c r="FO331" i="27"/>
  <c r="FC331" i="27"/>
  <c r="EW331" i="27"/>
  <c r="EE331" i="27"/>
  <c r="DY331" i="27"/>
  <c r="DS331" i="27"/>
  <c r="DM331" i="27"/>
  <c r="DG331" i="27"/>
  <c r="DA331" i="27"/>
  <c r="CO331" i="27"/>
  <c r="CC331" i="27"/>
  <c r="BW331" i="27"/>
  <c r="BQ331" i="27"/>
  <c r="BK331" i="27"/>
  <c r="BE331" i="27"/>
  <c r="AS331" i="27"/>
  <c r="AM331" i="27"/>
  <c r="AG331" i="27"/>
  <c r="AA331" i="27"/>
  <c r="O331" i="27"/>
  <c r="PY330" i="27"/>
  <c r="PG330" i="27"/>
  <c r="PA330" i="27"/>
  <c r="OU330" i="27"/>
  <c r="OO330" i="27"/>
  <c r="OC330" i="27"/>
  <c r="NQ330" i="27"/>
  <c r="NK330" i="27"/>
  <c r="NE330" i="27"/>
  <c r="MA330" i="27"/>
  <c r="LO330" i="27"/>
  <c r="LI330" i="27"/>
  <c r="LC330" i="27"/>
  <c r="KW330" i="27"/>
  <c r="KQ330" i="27"/>
  <c r="KK330" i="27"/>
  <c r="JS330" i="27"/>
  <c r="JM330" i="27"/>
  <c r="IO330" i="27"/>
  <c r="II330" i="27"/>
  <c r="IC330" i="27"/>
  <c r="HQ330" i="27"/>
  <c r="GY330" i="27"/>
  <c r="GS330" i="27"/>
  <c r="GM330" i="27"/>
  <c r="GG330" i="27"/>
  <c r="FU330" i="27"/>
  <c r="FO330" i="27"/>
  <c r="FC330" i="27"/>
  <c r="EW330" i="27"/>
  <c r="EE330" i="27"/>
  <c r="DY330" i="27"/>
  <c r="DS330" i="27"/>
  <c r="DM330" i="27"/>
  <c r="DG330" i="27"/>
  <c r="DA330" i="27"/>
  <c r="CO330" i="27"/>
  <c r="CC330" i="27"/>
  <c r="BW330" i="27"/>
  <c r="BQ330" i="27"/>
  <c r="BK330" i="27"/>
  <c r="BE330" i="27"/>
  <c r="AS330" i="27"/>
  <c r="AM330" i="27"/>
  <c r="AG330" i="27"/>
  <c r="AA330" i="27"/>
  <c r="O330" i="27"/>
  <c r="PY329" i="27"/>
  <c r="PG329" i="27"/>
  <c r="PA329" i="27"/>
  <c r="OU329" i="27"/>
  <c r="OO329" i="27"/>
  <c r="OC329" i="27"/>
  <c r="NQ329" i="27"/>
  <c r="NK329" i="27"/>
  <c r="NE329" i="27"/>
  <c r="MA329" i="27"/>
  <c r="LO329" i="27"/>
  <c r="LI329" i="27"/>
  <c r="LC329" i="27"/>
  <c r="KW329" i="27"/>
  <c r="KQ329" i="27"/>
  <c r="KK329" i="27"/>
  <c r="JS329" i="27"/>
  <c r="JM329" i="27"/>
  <c r="IO329" i="27"/>
  <c r="II329" i="27"/>
  <c r="IC329" i="27"/>
  <c r="HQ329" i="27"/>
  <c r="GY329" i="27"/>
  <c r="GS329" i="27"/>
  <c r="GM329" i="27"/>
  <c r="GG329" i="27"/>
  <c r="FU329" i="27"/>
  <c r="FO329" i="27"/>
  <c r="FC329" i="27"/>
  <c r="EW329" i="27"/>
  <c r="EE329" i="27"/>
  <c r="DY329" i="27"/>
  <c r="DS329" i="27"/>
  <c r="DM329" i="27"/>
  <c r="DG329" i="27"/>
  <c r="DA329" i="27"/>
  <c r="CO329" i="27"/>
  <c r="CC329" i="27"/>
  <c r="BW329" i="27"/>
  <c r="BQ329" i="27"/>
  <c r="BK329" i="27"/>
  <c r="BE329" i="27"/>
  <c r="AS329" i="27"/>
  <c r="AM329" i="27"/>
  <c r="AG329" i="27"/>
  <c r="AA329" i="27"/>
  <c r="O329" i="27"/>
  <c r="PY328" i="27"/>
  <c r="PG328" i="27"/>
  <c r="PA328" i="27"/>
  <c r="OU328" i="27"/>
  <c r="OO328" i="27"/>
  <c r="OC328" i="27"/>
  <c r="NQ328" i="27"/>
  <c r="NK328" i="27"/>
  <c r="NE328" i="27"/>
  <c r="MA328" i="27"/>
  <c r="LO328" i="27"/>
  <c r="LI328" i="27"/>
  <c r="LC328" i="27"/>
  <c r="KW328" i="27"/>
  <c r="KQ328" i="27"/>
  <c r="KK328" i="27"/>
  <c r="JS328" i="27"/>
  <c r="JM328" i="27"/>
  <c r="IO328" i="27"/>
  <c r="II328" i="27"/>
  <c r="IC328" i="27"/>
  <c r="HQ328" i="27"/>
  <c r="GY328" i="27"/>
  <c r="GS328" i="27"/>
  <c r="GM328" i="27"/>
  <c r="GG328" i="27"/>
  <c r="FU328" i="27"/>
  <c r="FO328" i="27"/>
  <c r="FC328" i="27"/>
  <c r="EW328" i="27"/>
  <c r="EE328" i="27"/>
  <c r="DY328" i="27"/>
  <c r="DS328" i="27"/>
  <c r="DM328" i="27"/>
  <c r="DG328" i="27"/>
  <c r="DA328" i="27"/>
  <c r="CO328" i="27"/>
  <c r="CC328" i="27"/>
  <c r="BW328" i="27"/>
  <c r="BQ328" i="27"/>
  <c r="BK328" i="27"/>
  <c r="BE328" i="27"/>
  <c r="AS328" i="27"/>
  <c r="AM328" i="27"/>
  <c r="AG328" i="27"/>
  <c r="AA328" i="27"/>
  <c r="O328" i="27"/>
  <c r="PZ327" i="27"/>
  <c r="PZ328" i="27" s="1"/>
  <c r="PY327" i="27"/>
  <c r="PH327" i="27"/>
  <c r="PH328" i="27" s="1"/>
  <c r="PG327" i="27"/>
  <c r="PB327" i="27"/>
  <c r="PB328" i="27" s="1"/>
  <c r="PA327" i="27"/>
  <c r="OV327" i="27"/>
  <c r="OV328" i="27" s="1"/>
  <c r="OU327" i="27"/>
  <c r="OP327" i="27"/>
  <c r="OP328" i="27" s="1"/>
  <c r="OO327" i="27"/>
  <c r="OD327" i="27"/>
  <c r="OD328" i="27" s="1"/>
  <c r="OC327" i="27"/>
  <c r="NR327" i="27"/>
  <c r="NR328" i="27" s="1"/>
  <c r="NQ327" i="27"/>
  <c r="NL327" i="27"/>
  <c r="NL328" i="27" s="1"/>
  <c r="NK327" i="27"/>
  <c r="NF327" i="27"/>
  <c r="NF328" i="27" s="1"/>
  <c r="NE327" i="27"/>
  <c r="MB327" i="27"/>
  <c r="MB328" i="27" s="1"/>
  <c r="MA327" i="27"/>
  <c r="LP327" i="27"/>
  <c r="LP328" i="27" s="1"/>
  <c r="LO327" i="27"/>
  <c r="LJ327" i="27"/>
  <c r="LJ328" i="27" s="1"/>
  <c r="LI327" i="27"/>
  <c r="LD327" i="27"/>
  <c r="LD328" i="27" s="1"/>
  <c r="LC327" i="27"/>
  <c r="KX327" i="27"/>
  <c r="KX328" i="27" s="1"/>
  <c r="KW327" i="27"/>
  <c r="KR327" i="27"/>
  <c r="KR328" i="27" s="1"/>
  <c r="KQ327" i="27"/>
  <c r="KL327" i="27"/>
  <c r="KL328" i="27" s="1"/>
  <c r="KK327" i="27"/>
  <c r="JT327" i="27"/>
  <c r="JT328" i="27" s="1"/>
  <c r="JS327" i="27"/>
  <c r="JN327" i="27"/>
  <c r="JN328" i="27" s="1"/>
  <c r="JM327" i="27"/>
  <c r="IP327" i="27"/>
  <c r="IP328" i="27" s="1"/>
  <c r="IO327" i="27"/>
  <c r="IJ327" i="27"/>
  <c r="IJ328" i="27" s="1"/>
  <c r="II327" i="27"/>
  <c r="ID327" i="27"/>
  <c r="ID328" i="27" s="1"/>
  <c r="IC327" i="27"/>
  <c r="HR327" i="27"/>
  <c r="HR328" i="27" s="1"/>
  <c r="HQ327" i="27"/>
  <c r="GZ327" i="27"/>
  <c r="GZ328" i="27" s="1"/>
  <c r="GY327" i="27"/>
  <c r="GT327" i="27"/>
  <c r="GT328" i="27" s="1"/>
  <c r="GS327" i="27"/>
  <c r="GN327" i="27"/>
  <c r="GN328" i="27" s="1"/>
  <c r="GM327" i="27"/>
  <c r="GH327" i="27"/>
  <c r="GH328" i="27" s="1"/>
  <c r="GG327" i="27"/>
  <c r="FV327" i="27"/>
  <c r="FV328" i="27" s="1"/>
  <c r="FU327" i="27"/>
  <c r="FP327" i="27"/>
  <c r="FP328" i="27" s="1"/>
  <c r="FO327" i="27"/>
  <c r="FD327" i="27"/>
  <c r="FD328" i="27" s="1"/>
  <c r="FC327" i="27"/>
  <c r="EX327" i="27"/>
  <c r="EX328" i="27" s="1"/>
  <c r="EW327" i="27"/>
  <c r="EF327" i="27"/>
  <c r="EF328" i="27" s="1"/>
  <c r="EE327" i="27"/>
  <c r="DZ327" i="27"/>
  <c r="DZ328" i="27" s="1"/>
  <c r="DY327" i="27"/>
  <c r="DT327" i="27"/>
  <c r="DT328" i="27" s="1"/>
  <c r="DS327" i="27"/>
  <c r="DN327" i="27"/>
  <c r="DN328" i="27" s="1"/>
  <c r="DM327" i="27"/>
  <c r="DH327" i="27"/>
  <c r="DH328" i="27" s="1"/>
  <c r="DG327" i="27"/>
  <c r="DB327" i="27"/>
  <c r="DB328" i="27" s="1"/>
  <c r="DA327" i="27"/>
  <c r="CP327" i="27"/>
  <c r="CP328" i="27" s="1"/>
  <c r="CO327" i="27"/>
  <c r="CD327" i="27"/>
  <c r="CD328" i="27" s="1"/>
  <c r="CC327" i="27"/>
  <c r="BX327" i="27"/>
  <c r="BX328" i="27" s="1"/>
  <c r="BW327" i="27"/>
  <c r="BR327" i="27"/>
  <c r="BR328" i="27" s="1"/>
  <c r="BQ327" i="27"/>
  <c r="BL327" i="27"/>
  <c r="BL328" i="27" s="1"/>
  <c r="BK327" i="27"/>
  <c r="BF327" i="27"/>
  <c r="BF328" i="27" s="1"/>
  <c r="BE327" i="27"/>
  <c r="AT327" i="27"/>
  <c r="AT328" i="27" s="1"/>
  <c r="AS327" i="27"/>
  <c r="AN327" i="27"/>
  <c r="AN328" i="27" s="1"/>
  <c r="AM327" i="27"/>
  <c r="AH327" i="27"/>
  <c r="AH328" i="27" s="1"/>
  <c r="AG327" i="27"/>
  <c r="AB327" i="27"/>
  <c r="AB328" i="27" s="1"/>
  <c r="AA327" i="27"/>
  <c r="P327" i="27"/>
  <c r="O327" i="27"/>
  <c r="PY326" i="27"/>
  <c r="PG326" i="27"/>
  <c r="PA326" i="27"/>
  <c r="OU326" i="27"/>
  <c r="OO326" i="27"/>
  <c r="OC326" i="27"/>
  <c r="NQ326" i="27"/>
  <c r="NK326" i="27"/>
  <c r="NE326" i="27"/>
  <c r="MA326" i="27"/>
  <c r="LO326" i="27"/>
  <c r="LI326" i="27"/>
  <c r="LC326" i="27"/>
  <c r="KW326" i="27"/>
  <c r="KQ326" i="27"/>
  <c r="KK326" i="27"/>
  <c r="JS326" i="27"/>
  <c r="JM326" i="27"/>
  <c r="IO326" i="27"/>
  <c r="II326" i="27"/>
  <c r="IC326" i="27"/>
  <c r="HQ326" i="27"/>
  <c r="GY326" i="27"/>
  <c r="GS326" i="27"/>
  <c r="GM326" i="27"/>
  <c r="GG326" i="27"/>
  <c r="FU326" i="27"/>
  <c r="FO326" i="27"/>
  <c r="FC326" i="27"/>
  <c r="EW326" i="27"/>
  <c r="EE326" i="27"/>
  <c r="DY326" i="27"/>
  <c r="DS326" i="27"/>
  <c r="DM326" i="27"/>
  <c r="DG326" i="27"/>
  <c r="DA326" i="27"/>
  <c r="CO326" i="27"/>
  <c r="CC326" i="27"/>
  <c r="BW326" i="27"/>
  <c r="BQ326" i="27"/>
  <c r="BK326" i="27"/>
  <c r="BE326" i="27"/>
  <c r="AS326" i="27"/>
  <c r="AM326" i="27"/>
  <c r="AG326" i="27"/>
  <c r="AA326" i="27"/>
  <c r="O326" i="27"/>
  <c r="PY325" i="27"/>
  <c r="PG325" i="27"/>
  <c r="PA325" i="27"/>
  <c r="OU325" i="27"/>
  <c r="OO325" i="27"/>
  <c r="OC325" i="27"/>
  <c r="NQ325" i="27"/>
  <c r="NK325" i="27"/>
  <c r="NE325" i="27"/>
  <c r="MA325" i="27"/>
  <c r="LO325" i="27"/>
  <c r="LI325" i="27"/>
  <c r="LC325" i="27"/>
  <c r="KW325" i="27"/>
  <c r="KQ325" i="27"/>
  <c r="KK325" i="27"/>
  <c r="JS325" i="27"/>
  <c r="JM325" i="27"/>
  <c r="IO325" i="27"/>
  <c r="II325" i="27"/>
  <c r="IC325" i="27"/>
  <c r="HQ325" i="27"/>
  <c r="GY325" i="27"/>
  <c r="GS325" i="27"/>
  <c r="GM325" i="27"/>
  <c r="GG325" i="27"/>
  <c r="FU325" i="27"/>
  <c r="FO325" i="27"/>
  <c r="FC325" i="27"/>
  <c r="EW325" i="27"/>
  <c r="EE325" i="27"/>
  <c r="DY325" i="27"/>
  <c r="DS325" i="27"/>
  <c r="DM325" i="27"/>
  <c r="DG325" i="27"/>
  <c r="DA325" i="27"/>
  <c r="CO325" i="27"/>
  <c r="CC325" i="27"/>
  <c r="BW325" i="27"/>
  <c r="BQ325" i="27"/>
  <c r="BK325" i="27"/>
  <c r="BE325" i="27"/>
  <c r="AS325" i="27"/>
  <c r="AM325" i="27"/>
  <c r="AG325" i="27"/>
  <c r="AA325" i="27"/>
  <c r="O325" i="27"/>
  <c r="PY324" i="27"/>
  <c r="PG324" i="27"/>
  <c r="PA324" i="27"/>
  <c r="OU324" i="27"/>
  <c r="OO324" i="27"/>
  <c r="OC324" i="27"/>
  <c r="NQ324" i="27"/>
  <c r="NK324" i="27"/>
  <c r="NE324" i="27"/>
  <c r="MA324" i="27"/>
  <c r="LO324" i="27"/>
  <c r="LI324" i="27"/>
  <c r="LC324" i="27"/>
  <c r="KW324" i="27"/>
  <c r="KQ324" i="27"/>
  <c r="KK324" i="27"/>
  <c r="JS324" i="27"/>
  <c r="JM324" i="27"/>
  <c r="IO324" i="27"/>
  <c r="II324" i="27"/>
  <c r="IC324" i="27"/>
  <c r="HQ324" i="27"/>
  <c r="GY324" i="27"/>
  <c r="GS324" i="27"/>
  <c r="GM324" i="27"/>
  <c r="GG324" i="27"/>
  <c r="FU324" i="27"/>
  <c r="FO324" i="27"/>
  <c r="FC324" i="27"/>
  <c r="EW324" i="27"/>
  <c r="EE324" i="27"/>
  <c r="DY324" i="27"/>
  <c r="DS324" i="27"/>
  <c r="DM324" i="27"/>
  <c r="DG324" i="27"/>
  <c r="DA324" i="27"/>
  <c r="CO324" i="27"/>
  <c r="CC324" i="27"/>
  <c r="BW324" i="27"/>
  <c r="BQ324" i="27"/>
  <c r="BK324" i="27"/>
  <c r="BE324" i="27"/>
  <c r="AS324" i="27"/>
  <c r="AM324" i="27"/>
  <c r="AG324" i="27"/>
  <c r="AA324" i="27"/>
  <c r="O324" i="27"/>
  <c r="PY323" i="27"/>
  <c r="PG323" i="27"/>
  <c r="PA323" i="27"/>
  <c r="OU323" i="27"/>
  <c r="OO323" i="27"/>
  <c r="OC323" i="27"/>
  <c r="NQ323" i="27"/>
  <c r="NK323" i="27"/>
  <c r="NE323" i="27"/>
  <c r="MA323" i="27"/>
  <c r="LO323" i="27"/>
  <c r="LI323" i="27"/>
  <c r="LC323" i="27"/>
  <c r="KW323" i="27"/>
  <c r="KQ323" i="27"/>
  <c r="KK323" i="27"/>
  <c r="JS323" i="27"/>
  <c r="JM323" i="27"/>
  <c r="IO323" i="27"/>
  <c r="II323" i="27"/>
  <c r="IC323" i="27"/>
  <c r="HQ323" i="27"/>
  <c r="GY323" i="27"/>
  <c r="GS323" i="27"/>
  <c r="GM323" i="27"/>
  <c r="GG323" i="27"/>
  <c r="FU323" i="27"/>
  <c r="FO323" i="27"/>
  <c r="FC323" i="27"/>
  <c r="EW323" i="27"/>
  <c r="EE323" i="27"/>
  <c r="DY323" i="27"/>
  <c r="DS323" i="27"/>
  <c r="DM323" i="27"/>
  <c r="DG323" i="27"/>
  <c r="DA323" i="27"/>
  <c r="CO323" i="27"/>
  <c r="CC323" i="27"/>
  <c r="BW323" i="27"/>
  <c r="BQ323" i="27"/>
  <c r="BK323" i="27"/>
  <c r="BE323" i="27"/>
  <c r="AS323" i="27"/>
  <c r="AM323" i="27"/>
  <c r="AG323" i="27"/>
  <c r="AA323" i="27"/>
  <c r="O323" i="27"/>
  <c r="PY322" i="27"/>
  <c r="PG322" i="27"/>
  <c r="PA322" i="27"/>
  <c r="OU322" i="27"/>
  <c r="OO322" i="27"/>
  <c r="OC322" i="27"/>
  <c r="NQ322" i="27"/>
  <c r="NK322" i="27"/>
  <c r="NE322" i="27"/>
  <c r="MA322" i="27"/>
  <c r="LO322" i="27"/>
  <c r="LI322" i="27"/>
  <c r="LC322" i="27"/>
  <c r="KW322" i="27"/>
  <c r="KQ322" i="27"/>
  <c r="KK322" i="27"/>
  <c r="JS322" i="27"/>
  <c r="JM322" i="27"/>
  <c r="IO322" i="27"/>
  <c r="II322" i="27"/>
  <c r="IC322" i="27"/>
  <c r="HQ322" i="27"/>
  <c r="GY322" i="27"/>
  <c r="GS322" i="27"/>
  <c r="GM322" i="27"/>
  <c r="GG322" i="27"/>
  <c r="FU322" i="27"/>
  <c r="FO322" i="27"/>
  <c r="FC322" i="27"/>
  <c r="EW322" i="27"/>
  <c r="EE322" i="27"/>
  <c r="DY322" i="27"/>
  <c r="DS322" i="27"/>
  <c r="DM322" i="27"/>
  <c r="DG322" i="27"/>
  <c r="DA322" i="27"/>
  <c r="CO322" i="27"/>
  <c r="CC322" i="27"/>
  <c r="BW322" i="27"/>
  <c r="BQ322" i="27"/>
  <c r="BK322" i="27"/>
  <c r="BE322" i="27"/>
  <c r="AS322" i="27"/>
  <c r="AM322" i="27"/>
  <c r="AG322" i="27"/>
  <c r="AA322" i="27"/>
  <c r="O322" i="27"/>
  <c r="PY321" i="27"/>
  <c r="PG321" i="27"/>
  <c r="PA321" i="27"/>
  <c r="OU321" i="27"/>
  <c r="OO321" i="27"/>
  <c r="OC321" i="27"/>
  <c r="NQ321" i="27"/>
  <c r="NK321" i="27"/>
  <c r="NE321" i="27"/>
  <c r="MA321" i="27"/>
  <c r="LO321" i="27"/>
  <c r="LI321" i="27"/>
  <c r="LC321" i="27"/>
  <c r="KW321" i="27"/>
  <c r="KQ321" i="27"/>
  <c r="KK321" i="27"/>
  <c r="JS321" i="27"/>
  <c r="JM321" i="27"/>
  <c r="IO321" i="27"/>
  <c r="II321" i="27"/>
  <c r="IC321" i="27"/>
  <c r="HQ321" i="27"/>
  <c r="GY321" i="27"/>
  <c r="GS321" i="27"/>
  <c r="GM321" i="27"/>
  <c r="GG321" i="27"/>
  <c r="FU321" i="27"/>
  <c r="FO321" i="27"/>
  <c r="FC321" i="27"/>
  <c r="EW321" i="27"/>
  <c r="EE321" i="27"/>
  <c r="DY321" i="27"/>
  <c r="DS321" i="27"/>
  <c r="DM321" i="27"/>
  <c r="DG321" i="27"/>
  <c r="DA321" i="27"/>
  <c r="CO321" i="27"/>
  <c r="CC321" i="27"/>
  <c r="BW321" i="27"/>
  <c r="BQ321" i="27"/>
  <c r="BK321" i="27"/>
  <c r="BE321" i="27"/>
  <c r="AS321" i="27"/>
  <c r="AM321" i="27"/>
  <c r="AG321" i="27"/>
  <c r="AA321" i="27"/>
  <c r="O321" i="27"/>
  <c r="PY320" i="27"/>
  <c r="PG320" i="27"/>
  <c r="PA320" i="27"/>
  <c r="OU320" i="27"/>
  <c r="OO320" i="27"/>
  <c r="OC320" i="27"/>
  <c r="NQ320" i="27"/>
  <c r="NK320" i="27"/>
  <c r="NE320" i="27"/>
  <c r="MA320" i="27"/>
  <c r="LO320" i="27"/>
  <c r="LI320" i="27"/>
  <c r="LC320" i="27"/>
  <c r="KW320" i="27"/>
  <c r="KQ320" i="27"/>
  <c r="KK320" i="27"/>
  <c r="JS320" i="27"/>
  <c r="JM320" i="27"/>
  <c r="IO320" i="27"/>
  <c r="II320" i="27"/>
  <c r="IC320" i="27"/>
  <c r="HQ320" i="27"/>
  <c r="GY320" i="27"/>
  <c r="GS320" i="27"/>
  <c r="GM320" i="27"/>
  <c r="GG320" i="27"/>
  <c r="FU320" i="27"/>
  <c r="FO320" i="27"/>
  <c r="FC320" i="27"/>
  <c r="EW320" i="27"/>
  <c r="EE320" i="27"/>
  <c r="DY320" i="27"/>
  <c r="DS320" i="27"/>
  <c r="DM320" i="27"/>
  <c r="DG320" i="27"/>
  <c r="DA320" i="27"/>
  <c r="CO320" i="27"/>
  <c r="CC320" i="27"/>
  <c r="BW320" i="27"/>
  <c r="BQ320" i="27"/>
  <c r="BK320" i="27"/>
  <c r="BE320" i="27"/>
  <c r="AS320" i="27"/>
  <c r="AM320" i="27"/>
  <c r="AG320" i="27"/>
  <c r="AA320" i="27"/>
  <c r="O320" i="27"/>
  <c r="PY319" i="27"/>
  <c r="PG319" i="27"/>
  <c r="PA319" i="27"/>
  <c r="OU319" i="27"/>
  <c r="OO319" i="27"/>
  <c r="OC319" i="27"/>
  <c r="NQ319" i="27"/>
  <c r="NK319" i="27"/>
  <c r="NE319" i="27"/>
  <c r="MA319" i="27"/>
  <c r="LO319" i="27"/>
  <c r="LI319" i="27"/>
  <c r="LC319" i="27"/>
  <c r="KW319" i="27"/>
  <c r="KQ319" i="27"/>
  <c r="KK319" i="27"/>
  <c r="JS319" i="27"/>
  <c r="JM319" i="27"/>
  <c r="IO319" i="27"/>
  <c r="II319" i="27"/>
  <c r="IC319" i="27"/>
  <c r="HQ319" i="27"/>
  <c r="GY319" i="27"/>
  <c r="GS319" i="27"/>
  <c r="GM319" i="27"/>
  <c r="GG319" i="27"/>
  <c r="FU319" i="27"/>
  <c r="FO319" i="27"/>
  <c r="FC319" i="27"/>
  <c r="EW319" i="27"/>
  <c r="EE319" i="27"/>
  <c r="DY319" i="27"/>
  <c r="DS319" i="27"/>
  <c r="DM319" i="27"/>
  <c r="DG319" i="27"/>
  <c r="DA319" i="27"/>
  <c r="CO319" i="27"/>
  <c r="CC319" i="27"/>
  <c r="BW319" i="27"/>
  <c r="BQ319" i="27"/>
  <c r="BK319" i="27"/>
  <c r="BE319" i="27"/>
  <c r="AS319" i="27"/>
  <c r="AM319" i="27"/>
  <c r="AG319" i="27"/>
  <c r="AA319" i="27"/>
  <c r="O319" i="27"/>
  <c r="PY318" i="27"/>
  <c r="PG318" i="27"/>
  <c r="PA318" i="27"/>
  <c r="OU318" i="27"/>
  <c r="OO318" i="27"/>
  <c r="OC318" i="27"/>
  <c r="NQ318" i="27"/>
  <c r="NK318" i="27"/>
  <c r="NE318" i="27"/>
  <c r="MA318" i="27"/>
  <c r="LO318" i="27"/>
  <c r="LI318" i="27"/>
  <c r="LC318" i="27"/>
  <c r="KW318" i="27"/>
  <c r="KQ318" i="27"/>
  <c r="KK318" i="27"/>
  <c r="JS318" i="27"/>
  <c r="JM318" i="27"/>
  <c r="IO318" i="27"/>
  <c r="II318" i="27"/>
  <c r="IC318" i="27"/>
  <c r="HQ318" i="27"/>
  <c r="GY318" i="27"/>
  <c r="GS318" i="27"/>
  <c r="GM318" i="27"/>
  <c r="GG318" i="27"/>
  <c r="FU318" i="27"/>
  <c r="FO318" i="27"/>
  <c r="FC318" i="27"/>
  <c r="EW318" i="27"/>
  <c r="EE318" i="27"/>
  <c r="DY318" i="27"/>
  <c r="DS318" i="27"/>
  <c r="DM318" i="27"/>
  <c r="DG318" i="27"/>
  <c r="DA318" i="27"/>
  <c r="CO318" i="27"/>
  <c r="CC318" i="27"/>
  <c r="BW318" i="27"/>
  <c r="BQ318" i="27"/>
  <c r="BK318" i="27"/>
  <c r="BE318" i="27"/>
  <c r="AS318" i="27"/>
  <c r="AM318" i="27"/>
  <c r="AG318" i="27"/>
  <c r="AA318" i="27"/>
  <c r="O318" i="27"/>
  <c r="PY317" i="27"/>
  <c r="PG317" i="27"/>
  <c r="PA317" i="27"/>
  <c r="OU317" i="27"/>
  <c r="OO317" i="27"/>
  <c r="OC317" i="27"/>
  <c r="NQ317" i="27"/>
  <c r="NK317" i="27"/>
  <c r="NE317" i="27"/>
  <c r="MA317" i="27"/>
  <c r="LO317" i="27"/>
  <c r="LI317" i="27"/>
  <c r="LC317" i="27"/>
  <c r="KW317" i="27"/>
  <c r="KQ317" i="27"/>
  <c r="KK317" i="27"/>
  <c r="JS317" i="27"/>
  <c r="JM317" i="27"/>
  <c r="IO317" i="27"/>
  <c r="II317" i="27"/>
  <c r="IC317" i="27"/>
  <c r="HQ317" i="27"/>
  <c r="GY317" i="27"/>
  <c r="GS317" i="27"/>
  <c r="GM317" i="27"/>
  <c r="GG317" i="27"/>
  <c r="FU317" i="27"/>
  <c r="FO317" i="27"/>
  <c r="FC317" i="27"/>
  <c r="EW317" i="27"/>
  <c r="EE317" i="27"/>
  <c r="DY317" i="27"/>
  <c r="DS317" i="27"/>
  <c r="DM317" i="27"/>
  <c r="DG317" i="27"/>
  <c r="DA317" i="27"/>
  <c r="CO317" i="27"/>
  <c r="CC317" i="27"/>
  <c r="BW317" i="27"/>
  <c r="BQ317" i="27"/>
  <c r="BK317" i="27"/>
  <c r="BE317" i="27"/>
  <c r="AS317" i="27"/>
  <c r="AM317" i="27"/>
  <c r="AG317" i="27"/>
  <c r="AA317" i="27"/>
  <c r="O317" i="27"/>
  <c r="PY316" i="27"/>
  <c r="PG316" i="27"/>
  <c r="PA316" i="27"/>
  <c r="OU316" i="27"/>
  <c r="OO316" i="27"/>
  <c r="OC316" i="27"/>
  <c r="NQ316" i="27"/>
  <c r="NK316" i="27"/>
  <c r="NE316" i="27"/>
  <c r="MA316" i="27"/>
  <c r="LO316" i="27"/>
  <c r="LI316" i="27"/>
  <c r="LC316" i="27"/>
  <c r="KW316" i="27"/>
  <c r="KQ316" i="27"/>
  <c r="KK316" i="27"/>
  <c r="JS316" i="27"/>
  <c r="JM316" i="27"/>
  <c r="IO316" i="27"/>
  <c r="II316" i="27"/>
  <c r="IC316" i="27"/>
  <c r="HQ316" i="27"/>
  <c r="GY316" i="27"/>
  <c r="GS316" i="27"/>
  <c r="GM316" i="27"/>
  <c r="GG316" i="27"/>
  <c r="FU316" i="27"/>
  <c r="FO316" i="27"/>
  <c r="FC316" i="27"/>
  <c r="EW316" i="27"/>
  <c r="EE316" i="27"/>
  <c r="DY316" i="27"/>
  <c r="DS316" i="27"/>
  <c r="DM316" i="27"/>
  <c r="DG316" i="27"/>
  <c r="DA316" i="27"/>
  <c r="CO316" i="27"/>
  <c r="CC316" i="27"/>
  <c r="BW316" i="27"/>
  <c r="BQ316" i="27"/>
  <c r="BK316" i="27"/>
  <c r="BE316" i="27"/>
  <c r="AS316" i="27"/>
  <c r="AM316" i="27"/>
  <c r="AG316" i="27"/>
  <c r="AA316" i="27"/>
  <c r="O316" i="27"/>
  <c r="PZ315" i="27"/>
  <c r="PZ316" i="27" s="1"/>
  <c r="PY315" i="27"/>
  <c r="PB315" i="27"/>
  <c r="PB316" i="27" s="1"/>
  <c r="PA315" i="27"/>
  <c r="OV315" i="27"/>
  <c r="OV316" i="27" s="1"/>
  <c r="OU315" i="27"/>
  <c r="OP315" i="27"/>
  <c r="OP316" i="27" s="1"/>
  <c r="OO315" i="27"/>
  <c r="OD315" i="27"/>
  <c r="OD316" i="27" s="1"/>
  <c r="OC315" i="27"/>
  <c r="NR315" i="27"/>
  <c r="NR316" i="27" s="1"/>
  <c r="NQ315" i="27"/>
  <c r="NL315" i="27"/>
  <c r="NL316" i="27" s="1"/>
  <c r="NK315" i="27"/>
  <c r="NF315" i="27"/>
  <c r="NF316" i="27" s="1"/>
  <c r="NE315" i="27"/>
  <c r="MB315" i="27"/>
  <c r="MB316" i="27" s="1"/>
  <c r="MA315" i="27"/>
  <c r="LP315" i="27"/>
  <c r="LP316" i="27" s="1"/>
  <c r="LO315" i="27"/>
  <c r="LJ315" i="27"/>
  <c r="LJ316" i="27" s="1"/>
  <c r="LI315" i="27"/>
  <c r="LD315" i="27"/>
  <c r="LD316" i="27" s="1"/>
  <c r="LC315" i="27"/>
  <c r="KX315" i="27"/>
  <c r="KX316" i="27" s="1"/>
  <c r="KW315" i="27"/>
  <c r="KR315" i="27"/>
  <c r="KR316" i="27" s="1"/>
  <c r="KQ315" i="27"/>
  <c r="KL315" i="27"/>
  <c r="KL316" i="27" s="1"/>
  <c r="KK315" i="27"/>
  <c r="KF315" i="27"/>
  <c r="KE315" i="27"/>
  <c r="JT315" i="27"/>
  <c r="JT316" i="27" s="1"/>
  <c r="JS315" i="27"/>
  <c r="JN315" i="27"/>
  <c r="JN316" i="27" s="1"/>
  <c r="JM315" i="27"/>
  <c r="IP315" i="27"/>
  <c r="IP316" i="27" s="1"/>
  <c r="IO315" i="27"/>
  <c r="IJ315" i="27"/>
  <c r="IJ316" i="27" s="1"/>
  <c r="II315" i="27"/>
  <c r="ID315" i="27"/>
  <c r="ID316" i="27" s="1"/>
  <c r="IC315" i="27"/>
  <c r="GZ315" i="27"/>
  <c r="GZ316" i="27" s="1"/>
  <c r="GY315" i="27"/>
  <c r="GN315" i="27"/>
  <c r="GN316" i="27" s="1"/>
  <c r="GM315" i="27"/>
  <c r="GH315" i="27"/>
  <c r="GH316" i="27" s="1"/>
  <c r="GG315" i="27"/>
  <c r="FV315" i="27"/>
  <c r="FV316" i="27" s="1"/>
  <c r="FU315" i="27"/>
  <c r="FP315" i="27"/>
  <c r="FP316" i="27" s="1"/>
  <c r="FO315" i="27"/>
  <c r="FD315" i="27"/>
  <c r="FD316" i="27" s="1"/>
  <c r="FC315" i="27"/>
  <c r="EX315" i="27"/>
  <c r="EX316" i="27" s="1"/>
  <c r="EW315" i="27"/>
  <c r="EF315" i="27"/>
  <c r="EF316" i="27" s="1"/>
  <c r="EE315" i="27"/>
  <c r="DZ315" i="27"/>
  <c r="DZ316" i="27" s="1"/>
  <c r="DY315" i="27"/>
  <c r="DT315" i="27"/>
  <c r="DT316" i="27" s="1"/>
  <c r="DS315" i="27"/>
  <c r="DN315" i="27"/>
  <c r="DN316" i="27" s="1"/>
  <c r="DM315" i="27"/>
  <c r="DH315" i="27"/>
  <c r="DH316" i="27" s="1"/>
  <c r="DG315" i="27"/>
  <c r="DB315" i="27"/>
  <c r="DB316" i="27" s="1"/>
  <c r="DA315" i="27"/>
  <c r="CP315" i="27"/>
  <c r="CP316" i="27" s="1"/>
  <c r="CO315" i="27"/>
  <c r="CD315" i="27"/>
  <c r="CD316" i="27" s="1"/>
  <c r="CC315" i="27"/>
  <c r="BX315" i="27"/>
  <c r="BX316" i="27" s="1"/>
  <c r="BW315" i="27"/>
  <c r="BR315" i="27"/>
  <c r="BR316" i="27" s="1"/>
  <c r="BQ315" i="27"/>
  <c r="BL315" i="27"/>
  <c r="BL316" i="27" s="1"/>
  <c r="BK315" i="27"/>
  <c r="BF315" i="27"/>
  <c r="BF316" i="27" s="1"/>
  <c r="BE315" i="27"/>
  <c r="AN315" i="27"/>
  <c r="AN316" i="27" s="1"/>
  <c r="AM315" i="27"/>
  <c r="AB315" i="27"/>
  <c r="AB316" i="27" s="1"/>
  <c r="AA315" i="27"/>
  <c r="P315" i="27"/>
  <c r="O315" i="27"/>
  <c r="PY314" i="27"/>
  <c r="PA314" i="27"/>
  <c r="OU314" i="27"/>
  <c r="OO314" i="27"/>
  <c r="OC314" i="27"/>
  <c r="NQ314" i="27"/>
  <c r="NK314" i="27"/>
  <c r="NE314" i="27"/>
  <c r="MA314" i="27"/>
  <c r="LO314" i="27"/>
  <c r="LI314" i="27"/>
  <c r="LC314" i="27"/>
  <c r="KW314" i="27"/>
  <c r="KQ314" i="27"/>
  <c r="KK314" i="27"/>
  <c r="KE314" i="27"/>
  <c r="JS314" i="27"/>
  <c r="JM314" i="27"/>
  <c r="IO314" i="27"/>
  <c r="II314" i="27"/>
  <c r="IC314" i="27"/>
  <c r="GY314" i="27"/>
  <c r="GM314" i="27"/>
  <c r="GG314" i="27"/>
  <c r="FU314" i="27"/>
  <c r="FO314" i="27"/>
  <c r="FC314" i="27"/>
  <c r="EW314" i="27"/>
  <c r="EE314" i="27"/>
  <c r="DY314" i="27"/>
  <c r="DS314" i="27"/>
  <c r="DM314" i="27"/>
  <c r="DG314" i="27"/>
  <c r="DA314" i="27"/>
  <c r="CO314" i="27"/>
  <c r="CC314" i="27"/>
  <c r="BW314" i="27"/>
  <c r="BQ314" i="27"/>
  <c r="BK314" i="27"/>
  <c r="BE314" i="27"/>
  <c r="AM314" i="27"/>
  <c r="AA314" i="27"/>
  <c r="O314" i="27"/>
  <c r="PY313" i="27"/>
  <c r="PA313" i="27"/>
  <c r="OU313" i="27"/>
  <c r="OO313" i="27"/>
  <c r="OC313" i="27"/>
  <c r="NQ313" i="27"/>
  <c r="NK313" i="27"/>
  <c r="NE313" i="27"/>
  <c r="MA313" i="27"/>
  <c r="LO313" i="27"/>
  <c r="LI313" i="27"/>
  <c r="LC313" i="27"/>
  <c r="KW313" i="27"/>
  <c r="KQ313" i="27"/>
  <c r="KK313" i="27"/>
  <c r="KE313" i="27"/>
  <c r="JS313" i="27"/>
  <c r="JM313" i="27"/>
  <c r="IO313" i="27"/>
  <c r="II313" i="27"/>
  <c r="IC313" i="27"/>
  <c r="GY313" i="27"/>
  <c r="GM313" i="27"/>
  <c r="GG313" i="27"/>
  <c r="FU313" i="27"/>
  <c r="FO313" i="27"/>
  <c r="FC313" i="27"/>
  <c r="EW313" i="27"/>
  <c r="EE313" i="27"/>
  <c r="DY313" i="27"/>
  <c r="DS313" i="27"/>
  <c r="DM313" i="27"/>
  <c r="DG313" i="27"/>
  <c r="DA313" i="27"/>
  <c r="CO313" i="27"/>
  <c r="CC313" i="27"/>
  <c r="BW313" i="27"/>
  <c r="BQ313" i="27"/>
  <c r="BK313" i="27"/>
  <c r="BE313" i="27"/>
  <c r="AM313" i="27"/>
  <c r="AA313" i="27"/>
  <c r="O313" i="27"/>
  <c r="PY312" i="27"/>
  <c r="PA312" i="27"/>
  <c r="OU312" i="27"/>
  <c r="OO312" i="27"/>
  <c r="OC312" i="27"/>
  <c r="NQ312" i="27"/>
  <c r="NK312" i="27"/>
  <c r="NE312" i="27"/>
  <c r="MA312" i="27"/>
  <c r="LO312" i="27"/>
  <c r="LI312" i="27"/>
  <c r="LC312" i="27"/>
  <c r="KW312" i="27"/>
  <c r="KQ312" i="27"/>
  <c r="KK312" i="27"/>
  <c r="KE312" i="27"/>
  <c r="JS312" i="27"/>
  <c r="JM312" i="27"/>
  <c r="IO312" i="27"/>
  <c r="II312" i="27"/>
  <c r="IC312" i="27"/>
  <c r="GY312" i="27"/>
  <c r="GM312" i="27"/>
  <c r="GG312" i="27"/>
  <c r="FU312" i="27"/>
  <c r="FO312" i="27"/>
  <c r="FC312" i="27"/>
  <c r="EW312" i="27"/>
  <c r="EE312" i="27"/>
  <c r="DY312" i="27"/>
  <c r="DS312" i="27"/>
  <c r="DM312" i="27"/>
  <c r="DG312" i="27"/>
  <c r="DA312" i="27"/>
  <c r="CO312" i="27"/>
  <c r="CC312" i="27"/>
  <c r="BW312" i="27"/>
  <c r="BQ312" i="27"/>
  <c r="BK312" i="27"/>
  <c r="BE312" i="27"/>
  <c r="AM312" i="27"/>
  <c r="AA312" i="27"/>
  <c r="O312" i="27"/>
  <c r="PY311" i="27"/>
  <c r="PA311" i="27"/>
  <c r="OU311" i="27"/>
  <c r="OO311" i="27"/>
  <c r="OC311" i="27"/>
  <c r="NQ311" i="27"/>
  <c r="NK311" i="27"/>
  <c r="NE311" i="27"/>
  <c r="MA311" i="27"/>
  <c r="LO311" i="27"/>
  <c r="LI311" i="27"/>
  <c r="LC311" i="27"/>
  <c r="KW311" i="27"/>
  <c r="KQ311" i="27"/>
  <c r="KK311" i="27"/>
  <c r="KE311" i="27"/>
  <c r="JS311" i="27"/>
  <c r="JM311" i="27"/>
  <c r="IO311" i="27"/>
  <c r="II311" i="27"/>
  <c r="IC311" i="27"/>
  <c r="GY311" i="27"/>
  <c r="GM311" i="27"/>
  <c r="GG311" i="27"/>
  <c r="FU311" i="27"/>
  <c r="FO311" i="27"/>
  <c r="FC311" i="27"/>
  <c r="EW311" i="27"/>
  <c r="EE311" i="27"/>
  <c r="DY311" i="27"/>
  <c r="DS311" i="27"/>
  <c r="DM311" i="27"/>
  <c r="DG311" i="27"/>
  <c r="DA311" i="27"/>
  <c r="CO311" i="27"/>
  <c r="CC311" i="27"/>
  <c r="BW311" i="27"/>
  <c r="BQ311" i="27"/>
  <c r="BK311" i="27"/>
  <c r="BE311" i="27"/>
  <c r="AM311" i="27"/>
  <c r="AA311" i="27"/>
  <c r="O311" i="27"/>
  <c r="PY310" i="27"/>
  <c r="PA310" i="27"/>
  <c r="OU310" i="27"/>
  <c r="OO310" i="27"/>
  <c r="OC310" i="27"/>
  <c r="NQ310" i="27"/>
  <c r="NK310" i="27"/>
  <c r="NE310" i="27"/>
  <c r="MA310" i="27"/>
  <c r="LO310" i="27"/>
  <c r="LI310" i="27"/>
  <c r="LC310" i="27"/>
  <c r="KW310" i="27"/>
  <c r="KQ310" i="27"/>
  <c r="KK310" i="27"/>
  <c r="KE310" i="27"/>
  <c r="JS310" i="27"/>
  <c r="JM310" i="27"/>
  <c r="IO310" i="27"/>
  <c r="II310" i="27"/>
  <c r="IC310" i="27"/>
  <c r="GY310" i="27"/>
  <c r="GM310" i="27"/>
  <c r="GG310" i="27"/>
  <c r="FU310" i="27"/>
  <c r="FO310" i="27"/>
  <c r="FC310" i="27"/>
  <c r="EW310" i="27"/>
  <c r="EE310" i="27"/>
  <c r="DY310" i="27"/>
  <c r="DS310" i="27"/>
  <c r="DM310" i="27"/>
  <c r="DG310" i="27"/>
  <c r="DA310" i="27"/>
  <c r="CO310" i="27"/>
  <c r="CC310" i="27"/>
  <c r="BW310" i="27"/>
  <c r="BQ310" i="27"/>
  <c r="BK310" i="27"/>
  <c r="BE310" i="27"/>
  <c r="AM310" i="27"/>
  <c r="AA310" i="27"/>
  <c r="O310" i="27"/>
  <c r="PY309" i="27"/>
  <c r="PA309" i="27"/>
  <c r="OU309" i="27"/>
  <c r="OO309" i="27"/>
  <c r="OC309" i="27"/>
  <c r="NQ309" i="27"/>
  <c r="NK309" i="27"/>
  <c r="NE309" i="27"/>
  <c r="MA309" i="27"/>
  <c r="LO309" i="27"/>
  <c r="LI309" i="27"/>
  <c r="LC309" i="27"/>
  <c r="KW309" i="27"/>
  <c r="KQ309" i="27"/>
  <c r="KK309" i="27"/>
  <c r="KE309" i="27"/>
  <c r="JS309" i="27"/>
  <c r="JM309" i="27"/>
  <c r="IO309" i="27"/>
  <c r="II309" i="27"/>
  <c r="IC309" i="27"/>
  <c r="GY309" i="27"/>
  <c r="GM309" i="27"/>
  <c r="GG309" i="27"/>
  <c r="FU309" i="27"/>
  <c r="FO309" i="27"/>
  <c r="FC309" i="27"/>
  <c r="EW309" i="27"/>
  <c r="EE309" i="27"/>
  <c r="DY309" i="27"/>
  <c r="DS309" i="27"/>
  <c r="DM309" i="27"/>
  <c r="DG309" i="27"/>
  <c r="DA309" i="27"/>
  <c r="CO309" i="27"/>
  <c r="CC309" i="27"/>
  <c r="BW309" i="27"/>
  <c r="BQ309" i="27"/>
  <c r="BK309" i="27"/>
  <c r="BE309" i="27"/>
  <c r="AM309" i="27"/>
  <c r="AA309" i="27"/>
  <c r="O309" i="27"/>
  <c r="PY308" i="27"/>
  <c r="PA308" i="27"/>
  <c r="OU308" i="27"/>
  <c r="OO308" i="27"/>
  <c r="OC308" i="27"/>
  <c r="NQ308" i="27"/>
  <c r="NK308" i="27"/>
  <c r="NE308" i="27"/>
  <c r="MA308" i="27"/>
  <c r="LO308" i="27"/>
  <c r="LI308" i="27"/>
  <c r="LC308" i="27"/>
  <c r="KW308" i="27"/>
  <c r="KQ308" i="27"/>
  <c r="KK308" i="27"/>
  <c r="KE308" i="27"/>
  <c r="JS308" i="27"/>
  <c r="JM308" i="27"/>
  <c r="IO308" i="27"/>
  <c r="II308" i="27"/>
  <c r="IC308" i="27"/>
  <c r="GY308" i="27"/>
  <c r="GM308" i="27"/>
  <c r="GG308" i="27"/>
  <c r="FU308" i="27"/>
  <c r="FO308" i="27"/>
  <c r="FC308" i="27"/>
  <c r="EW308" i="27"/>
  <c r="EE308" i="27"/>
  <c r="DY308" i="27"/>
  <c r="DS308" i="27"/>
  <c r="DM308" i="27"/>
  <c r="DG308" i="27"/>
  <c r="DA308" i="27"/>
  <c r="CO308" i="27"/>
  <c r="CC308" i="27"/>
  <c r="BW308" i="27"/>
  <c r="BQ308" i="27"/>
  <c r="BK308" i="27"/>
  <c r="BE308" i="27"/>
  <c r="AM308" i="27"/>
  <c r="AA308" i="27"/>
  <c r="O308" i="27"/>
  <c r="PY307" i="27"/>
  <c r="PA307" i="27"/>
  <c r="OU307" i="27"/>
  <c r="OO307" i="27"/>
  <c r="OC307" i="27"/>
  <c r="NQ307" i="27"/>
  <c r="NK307" i="27"/>
  <c r="NE307" i="27"/>
  <c r="MA307" i="27"/>
  <c r="LO307" i="27"/>
  <c r="LI307" i="27"/>
  <c r="LC307" i="27"/>
  <c r="KW307" i="27"/>
  <c r="KQ307" i="27"/>
  <c r="KK307" i="27"/>
  <c r="KE307" i="27"/>
  <c r="JS307" i="27"/>
  <c r="JM307" i="27"/>
  <c r="IO307" i="27"/>
  <c r="II307" i="27"/>
  <c r="IC307" i="27"/>
  <c r="GY307" i="27"/>
  <c r="GM307" i="27"/>
  <c r="GG307" i="27"/>
  <c r="FU307" i="27"/>
  <c r="FO307" i="27"/>
  <c r="FC307" i="27"/>
  <c r="EW307" i="27"/>
  <c r="EE307" i="27"/>
  <c r="DY307" i="27"/>
  <c r="DS307" i="27"/>
  <c r="DM307" i="27"/>
  <c r="DG307" i="27"/>
  <c r="DA307" i="27"/>
  <c r="CO307" i="27"/>
  <c r="CC307" i="27"/>
  <c r="BW307" i="27"/>
  <c r="BQ307" i="27"/>
  <c r="BK307" i="27"/>
  <c r="BE307" i="27"/>
  <c r="AM307" i="27"/>
  <c r="AA307" i="27"/>
  <c r="O307" i="27"/>
  <c r="PY306" i="27"/>
  <c r="PA306" i="27"/>
  <c r="OU306" i="27"/>
  <c r="OO306" i="27"/>
  <c r="OC306" i="27"/>
  <c r="NQ306" i="27"/>
  <c r="NK306" i="27"/>
  <c r="NE306" i="27"/>
  <c r="MA306" i="27"/>
  <c r="LO306" i="27"/>
  <c r="LI306" i="27"/>
  <c r="LC306" i="27"/>
  <c r="KW306" i="27"/>
  <c r="KQ306" i="27"/>
  <c r="KK306" i="27"/>
  <c r="KE306" i="27"/>
  <c r="JS306" i="27"/>
  <c r="JM306" i="27"/>
  <c r="IO306" i="27"/>
  <c r="II306" i="27"/>
  <c r="IC306" i="27"/>
  <c r="GY306" i="27"/>
  <c r="GM306" i="27"/>
  <c r="GG306" i="27"/>
  <c r="FU306" i="27"/>
  <c r="FO306" i="27"/>
  <c r="FC306" i="27"/>
  <c r="EW306" i="27"/>
  <c r="EE306" i="27"/>
  <c r="DY306" i="27"/>
  <c r="DS306" i="27"/>
  <c r="DM306" i="27"/>
  <c r="DG306" i="27"/>
  <c r="DA306" i="27"/>
  <c r="CO306" i="27"/>
  <c r="CC306" i="27"/>
  <c r="BW306" i="27"/>
  <c r="BQ306" i="27"/>
  <c r="BK306" i="27"/>
  <c r="BE306" i="27"/>
  <c r="AM306" i="27"/>
  <c r="AA306" i="27"/>
  <c r="O306" i="27"/>
  <c r="PY305" i="27"/>
  <c r="PA305" i="27"/>
  <c r="OU305" i="27"/>
  <c r="OO305" i="27"/>
  <c r="OC305" i="27"/>
  <c r="NQ305" i="27"/>
  <c r="NK305" i="27"/>
  <c r="NE305" i="27"/>
  <c r="MA305" i="27"/>
  <c r="LO305" i="27"/>
  <c r="LI305" i="27"/>
  <c r="LC305" i="27"/>
  <c r="KW305" i="27"/>
  <c r="KQ305" i="27"/>
  <c r="KK305" i="27"/>
  <c r="KE305" i="27"/>
  <c r="JS305" i="27"/>
  <c r="JM305" i="27"/>
  <c r="IO305" i="27"/>
  <c r="II305" i="27"/>
  <c r="IC305" i="27"/>
  <c r="GY305" i="27"/>
  <c r="GM305" i="27"/>
  <c r="GG305" i="27"/>
  <c r="FU305" i="27"/>
  <c r="FO305" i="27"/>
  <c r="FC305" i="27"/>
  <c r="EW305" i="27"/>
  <c r="EE305" i="27"/>
  <c r="DY305" i="27"/>
  <c r="DS305" i="27"/>
  <c r="DM305" i="27"/>
  <c r="DG305" i="27"/>
  <c r="DA305" i="27"/>
  <c r="CO305" i="27"/>
  <c r="CC305" i="27"/>
  <c r="BW305" i="27"/>
  <c r="BQ305" i="27"/>
  <c r="BK305" i="27"/>
  <c r="BE305" i="27"/>
  <c r="AM305" i="27"/>
  <c r="AA305" i="27"/>
  <c r="O305" i="27"/>
  <c r="PY304" i="27"/>
  <c r="PA304" i="27"/>
  <c r="OU304" i="27"/>
  <c r="OO304" i="27"/>
  <c r="OC304" i="27"/>
  <c r="NQ304" i="27"/>
  <c r="NK304" i="27"/>
  <c r="NE304" i="27"/>
  <c r="MA304" i="27"/>
  <c r="LO304" i="27"/>
  <c r="LI304" i="27"/>
  <c r="LC304" i="27"/>
  <c r="KW304" i="27"/>
  <c r="KQ304" i="27"/>
  <c r="KK304" i="27"/>
  <c r="KE304" i="27"/>
  <c r="JS304" i="27"/>
  <c r="JM304" i="27"/>
  <c r="IO304" i="27"/>
  <c r="II304" i="27"/>
  <c r="IC304" i="27"/>
  <c r="GY304" i="27"/>
  <c r="GM304" i="27"/>
  <c r="GG304" i="27"/>
  <c r="FU304" i="27"/>
  <c r="FO304" i="27"/>
  <c r="FC304" i="27"/>
  <c r="EW304" i="27"/>
  <c r="EE304" i="27"/>
  <c r="DY304" i="27"/>
  <c r="DS304" i="27"/>
  <c r="DM304" i="27"/>
  <c r="DG304" i="27"/>
  <c r="DA304" i="27"/>
  <c r="CO304" i="27"/>
  <c r="CC304" i="27"/>
  <c r="BW304" i="27"/>
  <c r="BQ304" i="27"/>
  <c r="BK304" i="27"/>
  <c r="BE304" i="27"/>
  <c r="AM304" i="27"/>
  <c r="AA304" i="27"/>
  <c r="O304" i="27"/>
  <c r="PZ303" i="27"/>
  <c r="PZ304" i="27" s="1"/>
  <c r="PY303" i="27"/>
  <c r="PN303" i="27"/>
  <c r="PM303" i="27"/>
  <c r="PB303" i="27"/>
  <c r="PB304" i="27" s="1"/>
  <c r="PA303" i="27"/>
  <c r="OV303" i="27"/>
  <c r="OV304" i="27" s="1"/>
  <c r="OU303" i="27"/>
  <c r="OP303" i="27"/>
  <c r="OP304" i="27" s="1"/>
  <c r="OO303" i="27"/>
  <c r="OD303" i="27"/>
  <c r="OD304" i="27" s="1"/>
  <c r="OC303" i="27"/>
  <c r="NR303" i="27"/>
  <c r="NR304" i="27" s="1"/>
  <c r="NQ303" i="27"/>
  <c r="NL303" i="27"/>
  <c r="NL304" i="27" s="1"/>
  <c r="NK303" i="27"/>
  <c r="NF303" i="27"/>
  <c r="NF304" i="27" s="1"/>
  <c r="NE303" i="27"/>
  <c r="MB303" i="27"/>
  <c r="MB304" i="27" s="1"/>
  <c r="MA303" i="27"/>
  <c r="LP303" i="27"/>
  <c r="LP304" i="27" s="1"/>
  <c r="LO303" i="27"/>
  <c r="LJ303" i="27"/>
  <c r="LJ304" i="27" s="1"/>
  <c r="LI303" i="27"/>
  <c r="LD303" i="27"/>
  <c r="LD304" i="27" s="1"/>
  <c r="LC303" i="27"/>
  <c r="KX303" i="27"/>
  <c r="KX304" i="27" s="1"/>
  <c r="KW303" i="27"/>
  <c r="KR303" i="27"/>
  <c r="KR304" i="27" s="1"/>
  <c r="KQ303" i="27"/>
  <c r="KL303" i="27"/>
  <c r="KL304" i="27" s="1"/>
  <c r="KK303" i="27"/>
  <c r="KF303" i="27"/>
  <c r="KF304" i="27" s="1"/>
  <c r="KE303" i="27"/>
  <c r="JT303" i="27"/>
  <c r="JT304" i="27" s="1"/>
  <c r="JS303" i="27"/>
  <c r="JN303" i="27"/>
  <c r="JN304" i="27" s="1"/>
  <c r="JM303" i="27"/>
  <c r="IP303" i="27"/>
  <c r="IP304" i="27" s="1"/>
  <c r="IO303" i="27"/>
  <c r="IJ303" i="27"/>
  <c r="IJ304" i="27" s="1"/>
  <c r="II303" i="27"/>
  <c r="ID303" i="27"/>
  <c r="ID304" i="27" s="1"/>
  <c r="IC303" i="27"/>
  <c r="GN303" i="27"/>
  <c r="GN304" i="27" s="1"/>
  <c r="GM303" i="27"/>
  <c r="GH303" i="27"/>
  <c r="GH304" i="27" s="1"/>
  <c r="GG303" i="27"/>
  <c r="FV303" i="27"/>
  <c r="FV304" i="27" s="1"/>
  <c r="FU303" i="27"/>
  <c r="FD303" i="27"/>
  <c r="FD304" i="27" s="1"/>
  <c r="FC303" i="27"/>
  <c r="EX303" i="27"/>
  <c r="EX304" i="27" s="1"/>
  <c r="EW303" i="27"/>
  <c r="EF303" i="27"/>
  <c r="EF304" i="27" s="1"/>
  <c r="EE303" i="27"/>
  <c r="DZ303" i="27"/>
  <c r="DZ304" i="27" s="1"/>
  <c r="DY303" i="27"/>
  <c r="DT303" i="27"/>
  <c r="DT304" i="27" s="1"/>
  <c r="DS303" i="27"/>
  <c r="DN303" i="27"/>
  <c r="DN304" i="27" s="1"/>
  <c r="DM303" i="27"/>
  <c r="DH303" i="27"/>
  <c r="DH304" i="27" s="1"/>
  <c r="DG303" i="27"/>
  <c r="DB303" i="27"/>
  <c r="DB304" i="27" s="1"/>
  <c r="DA303" i="27"/>
  <c r="CP303" i="27"/>
  <c r="CP304" i="27" s="1"/>
  <c r="CO303" i="27"/>
  <c r="CD303" i="27"/>
  <c r="CD304" i="27" s="1"/>
  <c r="CC303" i="27"/>
  <c r="BX303" i="27"/>
  <c r="BX304" i="27" s="1"/>
  <c r="BW303" i="27"/>
  <c r="BR303" i="27"/>
  <c r="BR304" i="27" s="1"/>
  <c r="BQ303" i="27"/>
  <c r="BL303" i="27"/>
  <c r="BL304" i="27" s="1"/>
  <c r="BK303" i="27"/>
  <c r="BF303" i="27"/>
  <c r="BF304" i="27" s="1"/>
  <c r="BE303" i="27"/>
  <c r="AN303" i="27"/>
  <c r="AN304" i="27" s="1"/>
  <c r="AM303" i="27"/>
  <c r="AB303" i="27"/>
  <c r="AB304" i="27" s="1"/>
  <c r="AA303" i="27"/>
  <c r="P303" i="27"/>
  <c r="O303" i="27"/>
  <c r="PY302" i="27"/>
  <c r="PM302" i="27"/>
  <c r="PA302" i="27"/>
  <c r="OU302" i="27"/>
  <c r="OO302" i="27"/>
  <c r="OC302" i="27"/>
  <c r="NQ302" i="27"/>
  <c r="NK302" i="27"/>
  <c r="NE302" i="27"/>
  <c r="MA302" i="27"/>
  <c r="LO302" i="27"/>
  <c r="LI302" i="27"/>
  <c r="LC302" i="27"/>
  <c r="KW302" i="27"/>
  <c r="KQ302" i="27"/>
  <c r="KK302" i="27"/>
  <c r="KE302" i="27"/>
  <c r="JS302" i="27"/>
  <c r="JM302" i="27"/>
  <c r="IO302" i="27"/>
  <c r="II302" i="27"/>
  <c r="IC302" i="27"/>
  <c r="GM302" i="27"/>
  <c r="GG302" i="27"/>
  <c r="FU302" i="27"/>
  <c r="FC302" i="27"/>
  <c r="EW302" i="27"/>
  <c r="EE302" i="27"/>
  <c r="DY302" i="27"/>
  <c r="DS302" i="27"/>
  <c r="DM302" i="27"/>
  <c r="DG302" i="27"/>
  <c r="DA302" i="27"/>
  <c r="CO302" i="27"/>
  <c r="CC302" i="27"/>
  <c r="BW302" i="27"/>
  <c r="BQ302" i="27"/>
  <c r="BK302" i="27"/>
  <c r="BE302" i="27"/>
  <c r="AM302" i="27"/>
  <c r="AA302" i="27"/>
  <c r="O302" i="27"/>
  <c r="PY301" i="27"/>
  <c r="PM301" i="27"/>
  <c r="PA301" i="27"/>
  <c r="OU301" i="27"/>
  <c r="OO301" i="27"/>
  <c r="OC301" i="27"/>
  <c r="NQ301" i="27"/>
  <c r="NK301" i="27"/>
  <c r="NE301" i="27"/>
  <c r="MA301" i="27"/>
  <c r="LO301" i="27"/>
  <c r="LI301" i="27"/>
  <c r="LC301" i="27"/>
  <c r="KW301" i="27"/>
  <c r="KQ301" i="27"/>
  <c r="KK301" i="27"/>
  <c r="KE301" i="27"/>
  <c r="JS301" i="27"/>
  <c r="JM301" i="27"/>
  <c r="IO301" i="27"/>
  <c r="II301" i="27"/>
  <c r="IC301" i="27"/>
  <c r="GM301" i="27"/>
  <c r="GG301" i="27"/>
  <c r="FU301" i="27"/>
  <c r="FC301" i="27"/>
  <c r="EW301" i="27"/>
  <c r="EE301" i="27"/>
  <c r="DY301" i="27"/>
  <c r="DS301" i="27"/>
  <c r="DM301" i="27"/>
  <c r="DG301" i="27"/>
  <c r="DA301" i="27"/>
  <c r="CO301" i="27"/>
  <c r="CC301" i="27"/>
  <c r="BW301" i="27"/>
  <c r="BQ301" i="27"/>
  <c r="BK301" i="27"/>
  <c r="BE301" i="27"/>
  <c r="AM301" i="27"/>
  <c r="AA301" i="27"/>
  <c r="O301" i="27"/>
  <c r="PY300" i="27"/>
  <c r="PM300" i="27"/>
  <c r="PA300" i="27"/>
  <c r="OU300" i="27"/>
  <c r="OO300" i="27"/>
  <c r="OC300" i="27"/>
  <c r="NQ300" i="27"/>
  <c r="NK300" i="27"/>
  <c r="NE300" i="27"/>
  <c r="MA300" i="27"/>
  <c r="LO300" i="27"/>
  <c r="LI300" i="27"/>
  <c r="LC300" i="27"/>
  <c r="KW300" i="27"/>
  <c r="KQ300" i="27"/>
  <c r="KK300" i="27"/>
  <c r="KE300" i="27"/>
  <c r="JS300" i="27"/>
  <c r="JM300" i="27"/>
  <c r="IO300" i="27"/>
  <c r="II300" i="27"/>
  <c r="IC300" i="27"/>
  <c r="GM300" i="27"/>
  <c r="GG300" i="27"/>
  <c r="FU300" i="27"/>
  <c r="FC300" i="27"/>
  <c r="EW300" i="27"/>
  <c r="EE300" i="27"/>
  <c r="DY300" i="27"/>
  <c r="DS300" i="27"/>
  <c r="DM300" i="27"/>
  <c r="DG300" i="27"/>
  <c r="DA300" i="27"/>
  <c r="CO300" i="27"/>
  <c r="CC300" i="27"/>
  <c r="BW300" i="27"/>
  <c r="BQ300" i="27"/>
  <c r="BK300" i="27"/>
  <c r="BE300" i="27"/>
  <c r="AM300" i="27"/>
  <c r="AA300" i="27"/>
  <c r="O300" i="27"/>
  <c r="PY299" i="27"/>
  <c r="PM299" i="27"/>
  <c r="PA299" i="27"/>
  <c r="OU299" i="27"/>
  <c r="OO299" i="27"/>
  <c r="OC299" i="27"/>
  <c r="NQ299" i="27"/>
  <c r="NK299" i="27"/>
  <c r="NE299" i="27"/>
  <c r="MA299" i="27"/>
  <c r="LO299" i="27"/>
  <c r="LI299" i="27"/>
  <c r="LC299" i="27"/>
  <c r="KW299" i="27"/>
  <c r="KQ299" i="27"/>
  <c r="KK299" i="27"/>
  <c r="KE299" i="27"/>
  <c r="JS299" i="27"/>
  <c r="JM299" i="27"/>
  <c r="IO299" i="27"/>
  <c r="II299" i="27"/>
  <c r="IC299" i="27"/>
  <c r="GM299" i="27"/>
  <c r="GG299" i="27"/>
  <c r="FU299" i="27"/>
  <c r="FC299" i="27"/>
  <c r="EW299" i="27"/>
  <c r="EE299" i="27"/>
  <c r="DY299" i="27"/>
  <c r="DS299" i="27"/>
  <c r="DM299" i="27"/>
  <c r="DG299" i="27"/>
  <c r="DA299" i="27"/>
  <c r="CO299" i="27"/>
  <c r="CC299" i="27"/>
  <c r="BW299" i="27"/>
  <c r="BQ299" i="27"/>
  <c r="BK299" i="27"/>
  <c r="BE299" i="27"/>
  <c r="AM299" i="27"/>
  <c r="AA299" i="27"/>
  <c r="O299" i="27"/>
  <c r="PY298" i="27"/>
  <c r="PM298" i="27"/>
  <c r="PA298" i="27"/>
  <c r="OU298" i="27"/>
  <c r="OO298" i="27"/>
  <c r="OC298" i="27"/>
  <c r="NQ298" i="27"/>
  <c r="NK298" i="27"/>
  <c r="NE298" i="27"/>
  <c r="MA298" i="27"/>
  <c r="LO298" i="27"/>
  <c r="LI298" i="27"/>
  <c r="LC298" i="27"/>
  <c r="KW298" i="27"/>
  <c r="KQ298" i="27"/>
  <c r="KK298" i="27"/>
  <c r="KE298" i="27"/>
  <c r="JS298" i="27"/>
  <c r="JM298" i="27"/>
  <c r="IO298" i="27"/>
  <c r="II298" i="27"/>
  <c r="IC298" i="27"/>
  <c r="GM298" i="27"/>
  <c r="GG298" i="27"/>
  <c r="FU298" i="27"/>
  <c r="FC298" i="27"/>
  <c r="EW298" i="27"/>
  <c r="EE298" i="27"/>
  <c r="DY298" i="27"/>
  <c r="DS298" i="27"/>
  <c r="DM298" i="27"/>
  <c r="DG298" i="27"/>
  <c r="DA298" i="27"/>
  <c r="CO298" i="27"/>
  <c r="CC298" i="27"/>
  <c r="BW298" i="27"/>
  <c r="BQ298" i="27"/>
  <c r="BK298" i="27"/>
  <c r="BE298" i="27"/>
  <c r="AM298" i="27"/>
  <c r="AA298" i="27"/>
  <c r="O298" i="27"/>
  <c r="PY297" i="27"/>
  <c r="PM297" i="27"/>
  <c r="PA297" i="27"/>
  <c r="OU297" i="27"/>
  <c r="OO297" i="27"/>
  <c r="OC297" i="27"/>
  <c r="NQ297" i="27"/>
  <c r="NK297" i="27"/>
  <c r="NE297" i="27"/>
  <c r="MA297" i="27"/>
  <c r="LO297" i="27"/>
  <c r="LI297" i="27"/>
  <c r="LC297" i="27"/>
  <c r="KW297" i="27"/>
  <c r="KQ297" i="27"/>
  <c r="KK297" i="27"/>
  <c r="KE297" i="27"/>
  <c r="JS297" i="27"/>
  <c r="JM297" i="27"/>
  <c r="IO297" i="27"/>
  <c r="II297" i="27"/>
  <c r="IC297" i="27"/>
  <c r="GM297" i="27"/>
  <c r="GG297" i="27"/>
  <c r="FU297" i="27"/>
  <c r="FC297" i="27"/>
  <c r="EW297" i="27"/>
  <c r="EE297" i="27"/>
  <c r="DY297" i="27"/>
  <c r="DS297" i="27"/>
  <c r="DM297" i="27"/>
  <c r="DG297" i="27"/>
  <c r="DA297" i="27"/>
  <c r="CO297" i="27"/>
  <c r="CC297" i="27"/>
  <c r="BW297" i="27"/>
  <c r="BQ297" i="27"/>
  <c r="BK297" i="27"/>
  <c r="BE297" i="27"/>
  <c r="AM297" i="27"/>
  <c r="AA297" i="27"/>
  <c r="O297" i="27"/>
  <c r="PY296" i="27"/>
  <c r="PM296" i="27"/>
  <c r="PA296" i="27"/>
  <c r="OU296" i="27"/>
  <c r="OO296" i="27"/>
  <c r="OC296" i="27"/>
  <c r="NQ296" i="27"/>
  <c r="NK296" i="27"/>
  <c r="NE296" i="27"/>
  <c r="MA296" i="27"/>
  <c r="LO296" i="27"/>
  <c r="LI296" i="27"/>
  <c r="LC296" i="27"/>
  <c r="KW296" i="27"/>
  <c r="KQ296" i="27"/>
  <c r="KK296" i="27"/>
  <c r="KE296" i="27"/>
  <c r="JS296" i="27"/>
  <c r="JM296" i="27"/>
  <c r="IO296" i="27"/>
  <c r="II296" i="27"/>
  <c r="IC296" i="27"/>
  <c r="GM296" i="27"/>
  <c r="GG296" i="27"/>
  <c r="FU296" i="27"/>
  <c r="FC296" i="27"/>
  <c r="EW296" i="27"/>
  <c r="EE296" i="27"/>
  <c r="DY296" i="27"/>
  <c r="DS296" i="27"/>
  <c r="DM296" i="27"/>
  <c r="DG296" i="27"/>
  <c r="DA296" i="27"/>
  <c r="CO296" i="27"/>
  <c r="CC296" i="27"/>
  <c r="BW296" i="27"/>
  <c r="BQ296" i="27"/>
  <c r="BK296" i="27"/>
  <c r="BE296" i="27"/>
  <c r="AM296" i="27"/>
  <c r="AA296" i="27"/>
  <c r="O296" i="27"/>
  <c r="PY295" i="27"/>
  <c r="PM295" i="27"/>
  <c r="PA295" i="27"/>
  <c r="OU295" i="27"/>
  <c r="OO295" i="27"/>
  <c r="OC295" i="27"/>
  <c r="NQ295" i="27"/>
  <c r="NK295" i="27"/>
  <c r="NE295" i="27"/>
  <c r="MA295" i="27"/>
  <c r="LO295" i="27"/>
  <c r="LI295" i="27"/>
  <c r="LC295" i="27"/>
  <c r="KW295" i="27"/>
  <c r="KQ295" i="27"/>
  <c r="KK295" i="27"/>
  <c r="KE295" i="27"/>
  <c r="JS295" i="27"/>
  <c r="JM295" i="27"/>
  <c r="IO295" i="27"/>
  <c r="II295" i="27"/>
  <c r="IC295" i="27"/>
  <c r="GM295" i="27"/>
  <c r="GG295" i="27"/>
  <c r="FU295" i="27"/>
  <c r="FC295" i="27"/>
  <c r="EW295" i="27"/>
  <c r="EE295" i="27"/>
  <c r="DY295" i="27"/>
  <c r="DS295" i="27"/>
  <c r="DM295" i="27"/>
  <c r="DG295" i="27"/>
  <c r="DA295" i="27"/>
  <c r="CO295" i="27"/>
  <c r="CC295" i="27"/>
  <c r="BW295" i="27"/>
  <c r="BQ295" i="27"/>
  <c r="BK295" i="27"/>
  <c r="BE295" i="27"/>
  <c r="AM295" i="27"/>
  <c r="AA295" i="27"/>
  <c r="O295" i="27"/>
  <c r="PY294" i="27"/>
  <c r="PM294" i="27"/>
  <c r="PA294" i="27"/>
  <c r="OU294" i="27"/>
  <c r="OO294" i="27"/>
  <c r="OC294" i="27"/>
  <c r="NQ294" i="27"/>
  <c r="NK294" i="27"/>
  <c r="NE294" i="27"/>
  <c r="MA294" i="27"/>
  <c r="LO294" i="27"/>
  <c r="LI294" i="27"/>
  <c r="LC294" i="27"/>
  <c r="KW294" i="27"/>
  <c r="KQ294" i="27"/>
  <c r="KK294" i="27"/>
  <c r="KE294" i="27"/>
  <c r="JS294" i="27"/>
  <c r="JM294" i="27"/>
  <c r="IO294" i="27"/>
  <c r="II294" i="27"/>
  <c r="IC294" i="27"/>
  <c r="GM294" i="27"/>
  <c r="GG294" i="27"/>
  <c r="FU294" i="27"/>
  <c r="FC294" i="27"/>
  <c r="EW294" i="27"/>
  <c r="EE294" i="27"/>
  <c r="DY294" i="27"/>
  <c r="DS294" i="27"/>
  <c r="DM294" i="27"/>
  <c r="DG294" i="27"/>
  <c r="DA294" i="27"/>
  <c r="CO294" i="27"/>
  <c r="CC294" i="27"/>
  <c r="BW294" i="27"/>
  <c r="BQ294" i="27"/>
  <c r="BK294" i="27"/>
  <c r="BE294" i="27"/>
  <c r="AM294" i="27"/>
  <c r="AA294" i="27"/>
  <c r="O294" i="27"/>
  <c r="PY293" i="27"/>
  <c r="PM293" i="27"/>
  <c r="PA293" i="27"/>
  <c r="OU293" i="27"/>
  <c r="OO293" i="27"/>
  <c r="OC293" i="27"/>
  <c r="NQ293" i="27"/>
  <c r="NK293" i="27"/>
  <c r="NE293" i="27"/>
  <c r="MA293" i="27"/>
  <c r="LO293" i="27"/>
  <c r="LI293" i="27"/>
  <c r="LC293" i="27"/>
  <c r="KW293" i="27"/>
  <c r="KQ293" i="27"/>
  <c r="KK293" i="27"/>
  <c r="KE293" i="27"/>
  <c r="JS293" i="27"/>
  <c r="JM293" i="27"/>
  <c r="IO293" i="27"/>
  <c r="II293" i="27"/>
  <c r="IC293" i="27"/>
  <c r="GM293" i="27"/>
  <c r="GG293" i="27"/>
  <c r="FU293" i="27"/>
  <c r="FC293" i="27"/>
  <c r="EW293" i="27"/>
  <c r="EE293" i="27"/>
  <c r="DY293" i="27"/>
  <c r="DS293" i="27"/>
  <c r="DM293" i="27"/>
  <c r="DG293" i="27"/>
  <c r="DA293" i="27"/>
  <c r="CO293" i="27"/>
  <c r="CC293" i="27"/>
  <c r="BW293" i="27"/>
  <c r="BQ293" i="27"/>
  <c r="BK293" i="27"/>
  <c r="BE293" i="27"/>
  <c r="AM293" i="27"/>
  <c r="AA293" i="27"/>
  <c r="O293" i="27"/>
  <c r="PY292" i="27"/>
  <c r="PM292" i="27"/>
  <c r="PA292" i="27"/>
  <c r="OU292" i="27"/>
  <c r="OO292" i="27"/>
  <c r="OC292" i="27"/>
  <c r="NQ292" i="27"/>
  <c r="NK292" i="27"/>
  <c r="NE292" i="27"/>
  <c r="MA292" i="27"/>
  <c r="LO292" i="27"/>
  <c r="LI292" i="27"/>
  <c r="LC292" i="27"/>
  <c r="KW292" i="27"/>
  <c r="KQ292" i="27"/>
  <c r="KK292" i="27"/>
  <c r="KE292" i="27"/>
  <c r="JS292" i="27"/>
  <c r="JM292" i="27"/>
  <c r="IO292" i="27"/>
  <c r="II292" i="27"/>
  <c r="IC292" i="27"/>
  <c r="GM292" i="27"/>
  <c r="GG292" i="27"/>
  <c r="FU292" i="27"/>
  <c r="FC292" i="27"/>
  <c r="EW292" i="27"/>
  <c r="EE292" i="27"/>
  <c r="DY292" i="27"/>
  <c r="DS292" i="27"/>
  <c r="DM292" i="27"/>
  <c r="DG292" i="27"/>
  <c r="DA292" i="27"/>
  <c r="CO292" i="27"/>
  <c r="CC292" i="27"/>
  <c r="BW292" i="27"/>
  <c r="BQ292" i="27"/>
  <c r="BK292" i="27"/>
  <c r="BE292" i="27"/>
  <c r="AM292" i="27"/>
  <c r="AA292" i="27"/>
  <c r="O292" i="27"/>
  <c r="PZ291" i="27"/>
  <c r="PZ292" i="27" s="1"/>
  <c r="PY291" i="27"/>
  <c r="PN291" i="27"/>
  <c r="PN292" i="27" s="1"/>
  <c r="PM291" i="27"/>
  <c r="PB291" i="27"/>
  <c r="PB292" i="27" s="1"/>
  <c r="PA291" i="27"/>
  <c r="OV291" i="27"/>
  <c r="OV292" i="27" s="1"/>
  <c r="OU291" i="27"/>
  <c r="OP291" i="27"/>
  <c r="OP292" i="27" s="1"/>
  <c r="OO291" i="27"/>
  <c r="OD291" i="27"/>
  <c r="OD292" i="27" s="1"/>
  <c r="OC291" i="27"/>
  <c r="NW291" i="27"/>
  <c r="NR291" i="27"/>
  <c r="NR292" i="27" s="1"/>
  <c r="NQ291" i="27"/>
  <c r="NL291" i="27"/>
  <c r="NL292" i="27" s="1"/>
  <c r="NK291" i="27"/>
  <c r="NF291" i="27"/>
  <c r="NF292" i="27" s="1"/>
  <c r="NE291" i="27"/>
  <c r="MB291" i="27"/>
  <c r="MB292" i="27" s="1"/>
  <c r="MA291" i="27"/>
  <c r="LP291" i="27"/>
  <c r="LP292" i="27" s="1"/>
  <c r="LO291" i="27"/>
  <c r="LJ291" i="27"/>
  <c r="LJ292" i="27" s="1"/>
  <c r="LI291" i="27"/>
  <c r="LD291" i="27"/>
  <c r="LD292" i="27" s="1"/>
  <c r="LC291" i="27"/>
  <c r="KX291" i="27"/>
  <c r="KX292" i="27" s="1"/>
  <c r="KW291" i="27"/>
  <c r="KR291" i="27"/>
  <c r="KR292" i="27" s="1"/>
  <c r="KQ291" i="27"/>
  <c r="KL291" i="27"/>
  <c r="KL292" i="27" s="1"/>
  <c r="KK291" i="27"/>
  <c r="KF291" i="27"/>
  <c r="KF292" i="27" s="1"/>
  <c r="KE291" i="27"/>
  <c r="JT291" i="27"/>
  <c r="JT292" i="27" s="1"/>
  <c r="JS291" i="27"/>
  <c r="JN291" i="27"/>
  <c r="JN292" i="27" s="1"/>
  <c r="JM291" i="27"/>
  <c r="IP291" i="27"/>
  <c r="IP292" i="27" s="1"/>
  <c r="IO291" i="27"/>
  <c r="IL291" i="27"/>
  <c r="IJ291" i="27"/>
  <c r="IJ292" i="27" s="1"/>
  <c r="II291" i="27"/>
  <c r="ID291" i="27"/>
  <c r="ID292" i="27" s="1"/>
  <c r="IC291" i="27"/>
  <c r="GH291" i="27"/>
  <c r="GH292" i="27" s="1"/>
  <c r="GG291" i="27"/>
  <c r="FV291" i="27"/>
  <c r="FV292" i="27" s="1"/>
  <c r="FU291" i="27"/>
  <c r="FD291" i="27"/>
  <c r="FD292" i="27" s="1"/>
  <c r="FC291" i="27"/>
  <c r="EX291" i="27"/>
  <c r="EX292" i="27" s="1"/>
  <c r="EW291" i="27"/>
  <c r="EF291" i="27"/>
  <c r="EF292" i="27" s="1"/>
  <c r="EE291" i="27"/>
  <c r="DZ291" i="27"/>
  <c r="DZ292" i="27" s="1"/>
  <c r="DY291" i="27"/>
  <c r="DT291" i="27"/>
  <c r="DT292" i="27" s="1"/>
  <c r="DS291" i="27"/>
  <c r="DN291" i="27"/>
  <c r="DN292" i="27" s="1"/>
  <c r="DM291" i="27"/>
  <c r="DH291" i="27"/>
  <c r="DH292" i="27" s="1"/>
  <c r="DG291" i="27"/>
  <c r="DB291" i="27"/>
  <c r="DB292" i="27" s="1"/>
  <c r="DA291" i="27"/>
  <c r="CP291" i="27"/>
  <c r="CP292" i="27" s="1"/>
  <c r="CO291" i="27"/>
  <c r="CD291" i="27"/>
  <c r="CD292" i="27" s="1"/>
  <c r="CC291" i="27"/>
  <c r="BR291" i="27"/>
  <c r="BR292" i="27" s="1"/>
  <c r="BQ291" i="27"/>
  <c r="BL291" i="27"/>
  <c r="BL292" i="27" s="1"/>
  <c r="BK291" i="27"/>
  <c r="BF291" i="27"/>
  <c r="BF292" i="27" s="1"/>
  <c r="BE291" i="27"/>
  <c r="AN291" i="27"/>
  <c r="AN292" i="27" s="1"/>
  <c r="AM291" i="27"/>
  <c r="AB291" i="27"/>
  <c r="AB292" i="27" s="1"/>
  <c r="AA291" i="27"/>
  <c r="P291" i="27"/>
  <c r="O291" i="27"/>
  <c r="PY290" i="27"/>
  <c r="PM290" i="27"/>
  <c r="PA290" i="27"/>
  <c r="OU290" i="27"/>
  <c r="OO290" i="27"/>
  <c r="OC290" i="27"/>
  <c r="NW290" i="27"/>
  <c r="NQ290" i="27"/>
  <c r="NK290" i="27"/>
  <c r="NE290" i="27"/>
  <c r="MA290" i="27"/>
  <c r="LO290" i="27"/>
  <c r="LI290" i="27"/>
  <c r="LC290" i="27"/>
  <c r="KW290" i="27"/>
  <c r="KQ290" i="27"/>
  <c r="KK290" i="27"/>
  <c r="KE290" i="27"/>
  <c r="JS290" i="27"/>
  <c r="JM290" i="27"/>
  <c r="IO290" i="27"/>
  <c r="II290" i="27"/>
  <c r="IC290" i="27"/>
  <c r="GG290" i="27"/>
  <c r="FU290" i="27"/>
  <c r="FC290" i="27"/>
  <c r="EW290" i="27"/>
  <c r="EE290" i="27"/>
  <c r="DY290" i="27"/>
  <c r="DS290" i="27"/>
  <c r="DM290" i="27"/>
  <c r="DG290" i="27"/>
  <c r="DA290" i="27"/>
  <c r="CO290" i="27"/>
  <c r="CC290" i="27"/>
  <c r="BQ290" i="27"/>
  <c r="BK290" i="27"/>
  <c r="BE290" i="27"/>
  <c r="AM290" i="27"/>
  <c r="AA290" i="27"/>
  <c r="O290" i="27"/>
  <c r="PY289" i="27"/>
  <c r="PM289" i="27"/>
  <c r="PA289" i="27"/>
  <c r="OU289" i="27"/>
  <c r="OO289" i="27"/>
  <c r="OC289" i="27"/>
  <c r="NW289" i="27"/>
  <c r="NQ289" i="27"/>
  <c r="NK289" i="27"/>
  <c r="NE289" i="27"/>
  <c r="MA289" i="27"/>
  <c r="LO289" i="27"/>
  <c r="LI289" i="27"/>
  <c r="LC289" i="27"/>
  <c r="KW289" i="27"/>
  <c r="KQ289" i="27"/>
  <c r="KK289" i="27"/>
  <c r="KE289" i="27"/>
  <c r="JS289" i="27"/>
  <c r="JM289" i="27"/>
  <c r="IO289" i="27"/>
  <c r="II289" i="27"/>
  <c r="IC289" i="27"/>
  <c r="GG289" i="27"/>
  <c r="FU289" i="27"/>
  <c r="FC289" i="27"/>
  <c r="EW289" i="27"/>
  <c r="EE289" i="27"/>
  <c r="DY289" i="27"/>
  <c r="DS289" i="27"/>
  <c r="DM289" i="27"/>
  <c r="DG289" i="27"/>
  <c r="DA289" i="27"/>
  <c r="CO289" i="27"/>
  <c r="CC289" i="27"/>
  <c r="BQ289" i="27"/>
  <c r="BK289" i="27"/>
  <c r="BE289" i="27"/>
  <c r="AM289" i="27"/>
  <c r="AA289" i="27"/>
  <c r="O289" i="27"/>
  <c r="PY288" i="27"/>
  <c r="PM288" i="27"/>
  <c r="PA288" i="27"/>
  <c r="OU288" i="27"/>
  <c r="OO288" i="27"/>
  <c r="OC288" i="27"/>
  <c r="NW288" i="27"/>
  <c r="NQ288" i="27"/>
  <c r="NK288" i="27"/>
  <c r="NE288" i="27"/>
  <c r="MA288" i="27"/>
  <c r="LO288" i="27"/>
  <c r="LI288" i="27"/>
  <c r="LC288" i="27"/>
  <c r="KW288" i="27"/>
  <c r="KQ288" i="27"/>
  <c r="KK288" i="27"/>
  <c r="KE288" i="27"/>
  <c r="JS288" i="27"/>
  <c r="JM288" i="27"/>
  <c r="IO288" i="27"/>
  <c r="II288" i="27"/>
  <c r="IC288" i="27"/>
  <c r="GG288" i="27"/>
  <c r="FU288" i="27"/>
  <c r="FC288" i="27"/>
  <c r="EW288" i="27"/>
  <c r="EE288" i="27"/>
  <c r="DY288" i="27"/>
  <c r="DS288" i="27"/>
  <c r="DM288" i="27"/>
  <c r="DG288" i="27"/>
  <c r="DA288" i="27"/>
  <c r="CO288" i="27"/>
  <c r="CC288" i="27"/>
  <c r="BQ288" i="27"/>
  <c r="BK288" i="27"/>
  <c r="BE288" i="27"/>
  <c r="AM288" i="27"/>
  <c r="AA288" i="27"/>
  <c r="O288" i="27"/>
  <c r="PY287" i="27"/>
  <c r="PM287" i="27"/>
  <c r="PA287" i="27"/>
  <c r="OU287" i="27"/>
  <c r="OO287" i="27"/>
  <c r="OC287" i="27"/>
  <c r="NW287" i="27"/>
  <c r="NQ287" i="27"/>
  <c r="NK287" i="27"/>
  <c r="NE287" i="27"/>
  <c r="MA287" i="27"/>
  <c r="LO287" i="27"/>
  <c r="LI287" i="27"/>
  <c r="LC287" i="27"/>
  <c r="KW287" i="27"/>
  <c r="KQ287" i="27"/>
  <c r="KK287" i="27"/>
  <c r="KE287" i="27"/>
  <c r="JS287" i="27"/>
  <c r="JM287" i="27"/>
  <c r="IO287" i="27"/>
  <c r="II287" i="27"/>
  <c r="IC287" i="27"/>
  <c r="GG287" i="27"/>
  <c r="FU287" i="27"/>
  <c r="FC287" i="27"/>
  <c r="EW287" i="27"/>
  <c r="EE287" i="27"/>
  <c r="DY287" i="27"/>
  <c r="DS287" i="27"/>
  <c r="DM287" i="27"/>
  <c r="DG287" i="27"/>
  <c r="DA287" i="27"/>
  <c r="CO287" i="27"/>
  <c r="CC287" i="27"/>
  <c r="BQ287" i="27"/>
  <c r="BK287" i="27"/>
  <c r="BE287" i="27"/>
  <c r="AM287" i="27"/>
  <c r="AA287" i="27"/>
  <c r="O287" i="27"/>
  <c r="PY286" i="27"/>
  <c r="PM286" i="27"/>
  <c r="PA286" i="27"/>
  <c r="OU286" i="27"/>
  <c r="OO286" i="27"/>
  <c r="OC286" i="27"/>
  <c r="NW286" i="27"/>
  <c r="NQ286" i="27"/>
  <c r="NK286" i="27"/>
  <c r="NE286" i="27"/>
  <c r="MA286" i="27"/>
  <c r="LO286" i="27"/>
  <c r="LI286" i="27"/>
  <c r="LC286" i="27"/>
  <c r="KW286" i="27"/>
  <c r="KQ286" i="27"/>
  <c r="KK286" i="27"/>
  <c r="KE286" i="27"/>
  <c r="JS286" i="27"/>
  <c r="JM286" i="27"/>
  <c r="IO286" i="27"/>
  <c r="II286" i="27"/>
  <c r="IC286" i="27"/>
  <c r="GG286" i="27"/>
  <c r="FU286" i="27"/>
  <c r="FC286" i="27"/>
  <c r="EW286" i="27"/>
  <c r="EE286" i="27"/>
  <c r="DY286" i="27"/>
  <c r="DS286" i="27"/>
  <c r="DM286" i="27"/>
  <c r="DG286" i="27"/>
  <c r="DA286" i="27"/>
  <c r="CO286" i="27"/>
  <c r="CC286" i="27"/>
  <c r="BQ286" i="27"/>
  <c r="BK286" i="27"/>
  <c r="BE286" i="27"/>
  <c r="AM286" i="27"/>
  <c r="AA286" i="27"/>
  <c r="O286" i="27"/>
  <c r="PY285" i="27"/>
  <c r="PM285" i="27"/>
  <c r="PA285" i="27"/>
  <c r="OU285" i="27"/>
  <c r="OO285" i="27"/>
  <c r="OI285" i="27"/>
  <c r="OC285" i="27"/>
  <c r="NW285" i="27"/>
  <c r="NQ285" i="27"/>
  <c r="NK285" i="27"/>
  <c r="NE285" i="27"/>
  <c r="MA285" i="27"/>
  <c r="LO285" i="27"/>
  <c r="LI285" i="27"/>
  <c r="LC285" i="27"/>
  <c r="KW285" i="27"/>
  <c r="KQ285" i="27"/>
  <c r="KK285" i="27"/>
  <c r="KE285" i="27"/>
  <c r="JS285" i="27"/>
  <c r="JM285" i="27"/>
  <c r="IO285" i="27"/>
  <c r="II285" i="27"/>
  <c r="IC285" i="27"/>
  <c r="GG285" i="27"/>
  <c r="FU285" i="27"/>
  <c r="FC285" i="27"/>
  <c r="EW285" i="27"/>
  <c r="EE285" i="27"/>
  <c r="DY285" i="27"/>
  <c r="DS285" i="27"/>
  <c r="DM285" i="27"/>
  <c r="DG285" i="27"/>
  <c r="DA285" i="27"/>
  <c r="CO285" i="27"/>
  <c r="CC285" i="27"/>
  <c r="BQ285" i="27"/>
  <c r="BK285" i="27"/>
  <c r="BE285" i="27"/>
  <c r="AM285" i="27"/>
  <c r="AA285" i="27"/>
  <c r="O285" i="27"/>
  <c r="PY284" i="27"/>
  <c r="PM284" i="27"/>
  <c r="PA284" i="27"/>
  <c r="OU284" i="27"/>
  <c r="OO284" i="27"/>
  <c r="OI284" i="27"/>
  <c r="OC284" i="27"/>
  <c r="NW284" i="27"/>
  <c r="NQ284" i="27"/>
  <c r="NK284" i="27"/>
  <c r="NE284" i="27"/>
  <c r="MA284" i="27"/>
  <c r="LO284" i="27"/>
  <c r="LI284" i="27"/>
  <c r="LC284" i="27"/>
  <c r="KW284" i="27"/>
  <c r="KQ284" i="27"/>
  <c r="KK284" i="27"/>
  <c r="KE284" i="27"/>
  <c r="JS284" i="27"/>
  <c r="JM284" i="27"/>
  <c r="IO284" i="27"/>
  <c r="II284" i="27"/>
  <c r="IC284" i="27"/>
  <c r="GG284" i="27"/>
  <c r="FU284" i="27"/>
  <c r="FC284" i="27"/>
  <c r="EW284" i="27"/>
  <c r="EE284" i="27"/>
  <c r="DY284" i="27"/>
  <c r="DS284" i="27"/>
  <c r="DM284" i="27"/>
  <c r="DG284" i="27"/>
  <c r="DA284" i="27"/>
  <c r="CO284" i="27"/>
  <c r="CC284" i="27"/>
  <c r="BQ284" i="27"/>
  <c r="BK284" i="27"/>
  <c r="BE284" i="27"/>
  <c r="AM284" i="27"/>
  <c r="AA284" i="27"/>
  <c r="O284" i="27"/>
  <c r="PY283" i="27"/>
  <c r="PM283" i="27"/>
  <c r="PA283" i="27"/>
  <c r="OU283" i="27"/>
  <c r="OO283" i="27"/>
  <c r="OI283" i="27"/>
  <c r="OC283" i="27"/>
  <c r="NW283" i="27"/>
  <c r="NQ283" i="27"/>
  <c r="NK283" i="27"/>
  <c r="NE283" i="27"/>
  <c r="MA283" i="27"/>
  <c r="LO283" i="27"/>
  <c r="LI283" i="27"/>
  <c r="LC283" i="27"/>
  <c r="KW283" i="27"/>
  <c r="KQ283" i="27"/>
  <c r="KK283" i="27"/>
  <c r="KE283" i="27"/>
  <c r="JS283" i="27"/>
  <c r="JM283" i="27"/>
  <c r="IO283" i="27"/>
  <c r="II283" i="27"/>
  <c r="IC283" i="27"/>
  <c r="GG283" i="27"/>
  <c r="FU283" i="27"/>
  <c r="FC283" i="27"/>
  <c r="EW283" i="27"/>
  <c r="EE283" i="27"/>
  <c r="DY283" i="27"/>
  <c r="DS283" i="27"/>
  <c r="DM283" i="27"/>
  <c r="DG283" i="27"/>
  <c r="DA283" i="27"/>
  <c r="CO283" i="27"/>
  <c r="CC283" i="27"/>
  <c r="BQ283" i="27"/>
  <c r="BK283" i="27"/>
  <c r="BE283" i="27"/>
  <c r="AM283" i="27"/>
  <c r="AA283" i="27"/>
  <c r="O283" i="27"/>
  <c r="PY282" i="27"/>
  <c r="PM282" i="27"/>
  <c r="PA282" i="27"/>
  <c r="OU282" i="27"/>
  <c r="OO282" i="27"/>
  <c r="OI282" i="27"/>
  <c r="OC282" i="27"/>
  <c r="NW282" i="27"/>
  <c r="NQ282" i="27"/>
  <c r="NK282" i="27"/>
  <c r="NE282" i="27"/>
  <c r="MA282" i="27"/>
  <c r="LO282" i="27"/>
  <c r="LI282" i="27"/>
  <c r="LC282" i="27"/>
  <c r="KW282" i="27"/>
  <c r="KQ282" i="27"/>
  <c r="KK282" i="27"/>
  <c r="KE282" i="27"/>
  <c r="JS282" i="27"/>
  <c r="JM282" i="27"/>
  <c r="IO282" i="27"/>
  <c r="II282" i="27"/>
  <c r="IC282" i="27"/>
  <c r="GG282" i="27"/>
  <c r="FU282" i="27"/>
  <c r="FC282" i="27"/>
  <c r="EW282" i="27"/>
  <c r="EE282" i="27"/>
  <c r="DY282" i="27"/>
  <c r="DS282" i="27"/>
  <c r="DM282" i="27"/>
  <c r="DG282" i="27"/>
  <c r="DA282" i="27"/>
  <c r="CO282" i="27"/>
  <c r="CC282" i="27"/>
  <c r="BQ282" i="27"/>
  <c r="BK282" i="27"/>
  <c r="BE282" i="27"/>
  <c r="AM282" i="27"/>
  <c r="AA282" i="27"/>
  <c r="O282" i="27"/>
  <c r="PY281" i="27"/>
  <c r="PM281" i="27"/>
  <c r="PA281" i="27"/>
  <c r="OU281" i="27"/>
  <c r="OO281" i="27"/>
  <c r="OI281" i="27"/>
  <c r="OC281" i="27"/>
  <c r="NW281" i="27"/>
  <c r="NQ281" i="27"/>
  <c r="NK281" i="27"/>
  <c r="NE281" i="27"/>
  <c r="MA281" i="27"/>
  <c r="LO281" i="27"/>
  <c r="LI281" i="27"/>
  <c r="LC281" i="27"/>
  <c r="KW281" i="27"/>
  <c r="KQ281" i="27"/>
  <c r="KK281" i="27"/>
  <c r="KE281" i="27"/>
  <c r="JS281" i="27"/>
  <c r="JM281" i="27"/>
  <c r="IO281" i="27"/>
  <c r="II281" i="27"/>
  <c r="IC281" i="27"/>
  <c r="GG281" i="27"/>
  <c r="FU281" i="27"/>
  <c r="FC281" i="27"/>
  <c r="EW281" i="27"/>
  <c r="EE281" i="27"/>
  <c r="DY281" i="27"/>
  <c r="DS281" i="27"/>
  <c r="DM281" i="27"/>
  <c r="DG281" i="27"/>
  <c r="DA281" i="27"/>
  <c r="CO281" i="27"/>
  <c r="CC281" i="27"/>
  <c r="BQ281" i="27"/>
  <c r="BK281" i="27"/>
  <c r="BE281" i="27"/>
  <c r="AM281" i="27"/>
  <c r="AA281" i="27"/>
  <c r="O281" i="27"/>
  <c r="PY280" i="27"/>
  <c r="PM280" i="27"/>
  <c r="PA280" i="27"/>
  <c r="OU280" i="27"/>
  <c r="OO280" i="27"/>
  <c r="OI280" i="27"/>
  <c r="OC280" i="27"/>
  <c r="NW280" i="27"/>
  <c r="NQ280" i="27"/>
  <c r="NK280" i="27"/>
  <c r="NE280" i="27"/>
  <c r="MA280" i="27"/>
  <c r="LO280" i="27"/>
  <c r="LI280" i="27"/>
  <c r="LC280" i="27"/>
  <c r="KW280" i="27"/>
  <c r="KQ280" i="27"/>
  <c r="KK280" i="27"/>
  <c r="KE280" i="27"/>
  <c r="JS280" i="27"/>
  <c r="JM280" i="27"/>
  <c r="IO280" i="27"/>
  <c r="II280" i="27"/>
  <c r="IC280" i="27"/>
  <c r="GG280" i="27"/>
  <c r="FU280" i="27"/>
  <c r="FC280" i="27"/>
  <c r="EW280" i="27"/>
  <c r="EE280" i="27"/>
  <c r="DY280" i="27"/>
  <c r="DS280" i="27"/>
  <c r="DM280" i="27"/>
  <c r="DG280" i="27"/>
  <c r="DA280" i="27"/>
  <c r="CO280" i="27"/>
  <c r="CC280" i="27"/>
  <c r="BQ280" i="27"/>
  <c r="BK280" i="27"/>
  <c r="BE280" i="27"/>
  <c r="AM280" i="27"/>
  <c r="AA280" i="27"/>
  <c r="O280" i="27"/>
  <c r="PZ279" i="27"/>
  <c r="PZ280" i="27" s="1"/>
  <c r="PY279" i="27"/>
  <c r="PN279" i="27"/>
  <c r="PN280" i="27" s="1"/>
  <c r="PM279" i="27"/>
  <c r="OV279" i="27"/>
  <c r="OV280" i="27" s="1"/>
  <c r="OU279" i="27"/>
  <c r="OP279" i="27"/>
  <c r="OP280" i="27" s="1"/>
  <c r="OO279" i="27"/>
  <c r="OJ279" i="27"/>
  <c r="OJ280" i="27" s="1"/>
  <c r="OI279" i="27"/>
  <c r="OD279" i="27"/>
  <c r="OD280" i="27" s="1"/>
  <c r="OC279" i="27"/>
  <c r="NX279" i="27"/>
  <c r="NX280" i="27" s="1"/>
  <c r="NW279" i="27"/>
  <c r="NR279" i="27"/>
  <c r="NR280" i="27" s="1"/>
  <c r="NQ279" i="27"/>
  <c r="NL279" i="27"/>
  <c r="NL280" i="27" s="1"/>
  <c r="NK279" i="27"/>
  <c r="NF279" i="27"/>
  <c r="NF280" i="27" s="1"/>
  <c r="NE279" i="27"/>
  <c r="MB279" i="27"/>
  <c r="MB280" i="27" s="1"/>
  <c r="MA279" i="27"/>
  <c r="LP279" i="27"/>
  <c r="LP280" i="27" s="1"/>
  <c r="LO279" i="27"/>
  <c r="LJ279" i="27"/>
  <c r="LJ280" i="27" s="1"/>
  <c r="LI279" i="27"/>
  <c r="LD279" i="27"/>
  <c r="LD280" i="27" s="1"/>
  <c r="LC279" i="27"/>
  <c r="KX279" i="27"/>
  <c r="KX280" i="27" s="1"/>
  <c r="KW279" i="27"/>
  <c r="KR279" i="27"/>
  <c r="KR280" i="27" s="1"/>
  <c r="KQ279" i="27"/>
  <c r="KL279" i="27"/>
  <c r="KL280" i="27" s="1"/>
  <c r="KK279" i="27"/>
  <c r="KF279" i="27"/>
  <c r="KF280" i="27" s="1"/>
  <c r="KE279" i="27"/>
  <c r="JT279" i="27"/>
  <c r="JT280" i="27" s="1"/>
  <c r="JS279" i="27"/>
  <c r="JN279" i="27"/>
  <c r="JN280" i="27" s="1"/>
  <c r="JM279" i="27"/>
  <c r="IP279" i="27"/>
  <c r="IP280" i="27" s="1"/>
  <c r="IO279" i="27"/>
  <c r="IJ279" i="27"/>
  <c r="IJ280" i="27" s="1"/>
  <c r="II279" i="27"/>
  <c r="ID279" i="27"/>
  <c r="ID280" i="27" s="1"/>
  <c r="IC279" i="27"/>
  <c r="GH279" i="27"/>
  <c r="GH280" i="27" s="1"/>
  <c r="GG279" i="27"/>
  <c r="FV279" i="27"/>
  <c r="FV280" i="27" s="1"/>
  <c r="FU279" i="27"/>
  <c r="FD279" i="27"/>
  <c r="FD280" i="27" s="1"/>
  <c r="FC279" i="27"/>
  <c r="EX279" i="27"/>
  <c r="EX280" i="27" s="1"/>
  <c r="EW279" i="27"/>
  <c r="DZ279" i="27"/>
  <c r="DZ280" i="27" s="1"/>
  <c r="DY279" i="27"/>
  <c r="DT279" i="27"/>
  <c r="DT280" i="27" s="1"/>
  <c r="DS279" i="27"/>
  <c r="DN279" i="27"/>
  <c r="DN280" i="27" s="1"/>
  <c r="DM279" i="27"/>
  <c r="DH279" i="27"/>
  <c r="DH280" i="27" s="1"/>
  <c r="DG279" i="27"/>
  <c r="DB279" i="27"/>
  <c r="DB280" i="27" s="1"/>
  <c r="DA279" i="27"/>
  <c r="CP279" i="27"/>
  <c r="CP280" i="27" s="1"/>
  <c r="CO279" i="27"/>
  <c r="BR279" i="27"/>
  <c r="BR280" i="27" s="1"/>
  <c r="BQ279" i="27"/>
  <c r="BL279" i="27"/>
  <c r="BL280" i="27" s="1"/>
  <c r="BK279" i="27"/>
  <c r="BF279" i="27"/>
  <c r="BF280" i="27" s="1"/>
  <c r="BE279" i="27"/>
  <c r="AN279" i="27"/>
  <c r="AN280" i="27" s="1"/>
  <c r="AM279" i="27"/>
  <c r="AB279" i="27"/>
  <c r="AB280" i="27" s="1"/>
  <c r="AA279" i="27"/>
  <c r="P279" i="27"/>
  <c r="O279" i="27"/>
  <c r="PY278" i="27"/>
  <c r="PM278" i="27"/>
  <c r="OU278" i="27"/>
  <c r="OO278" i="27"/>
  <c r="OI278" i="27"/>
  <c r="OC278" i="27"/>
  <c r="NW278" i="27"/>
  <c r="NQ278" i="27"/>
  <c r="NK278" i="27"/>
  <c r="NE278" i="27"/>
  <c r="MA278" i="27"/>
  <c r="LO278" i="27"/>
  <c r="LI278" i="27"/>
  <c r="LC278" i="27"/>
  <c r="KW278" i="27"/>
  <c r="KQ278" i="27"/>
  <c r="KK278" i="27"/>
  <c r="KE278" i="27"/>
  <c r="JS278" i="27"/>
  <c r="JM278" i="27"/>
  <c r="IO278" i="27"/>
  <c r="II278" i="27"/>
  <c r="IC278" i="27"/>
  <c r="GG278" i="27"/>
  <c r="FU278" i="27"/>
  <c r="FC278" i="27"/>
  <c r="EW278" i="27"/>
  <c r="DY278" i="27"/>
  <c r="DS278" i="27"/>
  <c r="DM278" i="27"/>
  <c r="DG278" i="27"/>
  <c r="DA278" i="27"/>
  <c r="CO278" i="27"/>
  <c r="BQ278" i="27"/>
  <c r="BK278" i="27"/>
  <c r="BE278" i="27"/>
  <c r="AM278" i="27"/>
  <c r="AA278" i="27"/>
  <c r="O278" i="27"/>
  <c r="PY277" i="27"/>
  <c r="PM277" i="27"/>
  <c r="OU277" i="27"/>
  <c r="OO277" i="27"/>
  <c r="OI277" i="27"/>
  <c r="OC277" i="27"/>
  <c r="NW277" i="27"/>
  <c r="NQ277" i="27"/>
  <c r="NK277" i="27"/>
  <c r="NE277" i="27"/>
  <c r="MA277" i="27"/>
  <c r="LO277" i="27"/>
  <c r="LI277" i="27"/>
  <c r="LC277" i="27"/>
  <c r="KW277" i="27"/>
  <c r="KQ277" i="27"/>
  <c r="KK277" i="27"/>
  <c r="KE277" i="27"/>
  <c r="JS277" i="27"/>
  <c r="JM277" i="27"/>
  <c r="IO277" i="27"/>
  <c r="II277" i="27"/>
  <c r="IC277" i="27"/>
  <c r="GG277" i="27"/>
  <c r="FU277" i="27"/>
  <c r="FC277" i="27"/>
  <c r="EW277" i="27"/>
  <c r="DY277" i="27"/>
  <c r="DS277" i="27"/>
  <c r="DM277" i="27"/>
  <c r="DG277" i="27"/>
  <c r="DA277" i="27"/>
  <c r="CO277" i="27"/>
  <c r="BQ277" i="27"/>
  <c r="BK277" i="27"/>
  <c r="BE277" i="27"/>
  <c r="AM277" i="27"/>
  <c r="AA277" i="27"/>
  <c r="O277" i="27"/>
  <c r="PY276" i="27"/>
  <c r="PM276" i="27"/>
  <c r="OU276" i="27"/>
  <c r="OO276" i="27"/>
  <c r="OI276" i="27"/>
  <c r="OC276" i="27"/>
  <c r="NW276" i="27"/>
  <c r="NQ276" i="27"/>
  <c r="NK276" i="27"/>
  <c r="NE276" i="27"/>
  <c r="MA276" i="27"/>
  <c r="LO276" i="27"/>
  <c r="LI276" i="27"/>
  <c r="LC276" i="27"/>
  <c r="KW276" i="27"/>
  <c r="KQ276" i="27"/>
  <c r="KK276" i="27"/>
  <c r="KE276" i="27"/>
  <c r="JS276" i="27"/>
  <c r="JM276" i="27"/>
  <c r="IO276" i="27"/>
  <c r="II276" i="27"/>
  <c r="IC276" i="27"/>
  <c r="GG276" i="27"/>
  <c r="FU276" i="27"/>
  <c r="FC276" i="27"/>
  <c r="EW276" i="27"/>
  <c r="DY276" i="27"/>
  <c r="DS276" i="27"/>
  <c r="DM276" i="27"/>
  <c r="DG276" i="27"/>
  <c r="DA276" i="27"/>
  <c r="CO276" i="27"/>
  <c r="BQ276" i="27"/>
  <c r="BK276" i="27"/>
  <c r="BE276" i="27"/>
  <c r="AM276" i="27"/>
  <c r="AA276" i="27"/>
  <c r="O276" i="27"/>
  <c r="PY275" i="27"/>
  <c r="PM275" i="27"/>
  <c r="OU275" i="27"/>
  <c r="OO275" i="27"/>
  <c r="OI275" i="27"/>
  <c r="OC275" i="27"/>
  <c r="NW275" i="27"/>
  <c r="NQ275" i="27"/>
  <c r="NK275" i="27"/>
  <c r="NE275" i="27"/>
  <c r="MA275" i="27"/>
  <c r="LO275" i="27"/>
  <c r="LI275" i="27"/>
  <c r="LC275" i="27"/>
  <c r="KW275" i="27"/>
  <c r="KQ275" i="27"/>
  <c r="KK275" i="27"/>
  <c r="KE275" i="27"/>
  <c r="JS275" i="27"/>
  <c r="JM275" i="27"/>
  <c r="IO275" i="27"/>
  <c r="II275" i="27"/>
  <c r="IC275" i="27"/>
  <c r="GG275" i="27"/>
  <c r="FU275" i="27"/>
  <c r="FC275" i="27"/>
  <c r="EW275" i="27"/>
  <c r="DY275" i="27"/>
  <c r="DS275" i="27"/>
  <c r="DM275" i="27"/>
  <c r="DG275" i="27"/>
  <c r="DA275" i="27"/>
  <c r="CO275" i="27"/>
  <c r="BQ275" i="27"/>
  <c r="BK275" i="27"/>
  <c r="BE275" i="27"/>
  <c r="AM275" i="27"/>
  <c r="AA275" i="27"/>
  <c r="O275" i="27"/>
  <c r="PY274" i="27"/>
  <c r="PM274" i="27"/>
  <c r="OU274" i="27"/>
  <c r="OO274" i="27"/>
  <c r="OI274" i="27"/>
  <c r="OC274" i="27"/>
  <c r="NW274" i="27"/>
  <c r="NQ274" i="27"/>
  <c r="NK274" i="27"/>
  <c r="NE274" i="27"/>
  <c r="MA274" i="27"/>
  <c r="LO274" i="27"/>
  <c r="LI274" i="27"/>
  <c r="LC274" i="27"/>
  <c r="KW274" i="27"/>
  <c r="KQ274" i="27"/>
  <c r="KK274" i="27"/>
  <c r="KE274" i="27"/>
  <c r="JS274" i="27"/>
  <c r="JM274" i="27"/>
  <c r="IO274" i="27"/>
  <c r="II274" i="27"/>
  <c r="IC274" i="27"/>
  <c r="GG274" i="27"/>
  <c r="FU274" i="27"/>
  <c r="FC274" i="27"/>
  <c r="EW274" i="27"/>
  <c r="DY274" i="27"/>
  <c r="DS274" i="27"/>
  <c r="DM274" i="27"/>
  <c r="DG274" i="27"/>
  <c r="DA274" i="27"/>
  <c r="CO274" i="27"/>
  <c r="BQ274" i="27"/>
  <c r="BK274" i="27"/>
  <c r="BE274" i="27"/>
  <c r="AM274" i="27"/>
  <c r="AA274" i="27"/>
  <c r="O274" i="27"/>
  <c r="PY273" i="27"/>
  <c r="PM273" i="27"/>
  <c r="OU273" i="27"/>
  <c r="OO273" i="27"/>
  <c r="OI273" i="27"/>
  <c r="OC273" i="27"/>
  <c r="NW273" i="27"/>
  <c r="NQ273" i="27"/>
  <c r="NK273" i="27"/>
  <c r="NE273" i="27"/>
  <c r="MS273" i="27"/>
  <c r="MM273" i="27"/>
  <c r="MA273" i="27"/>
  <c r="LO273" i="27"/>
  <c r="LI273" i="27"/>
  <c r="LC273" i="27"/>
  <c r="KW273" i="27"/>
  <c r="KQ273" i="27"/>
  <c r="KK273" i="27"/>
  <c r="KE273" i="27"/>
  <c r="JY273" i="27"/>
  <c r="JS273" i="27"/>
  <c r="JM273" i="27"/>
  <c r="JG273" i="27"/>
  <c r="IO273" i="27"/>
  <c r="II273" i="27"/>
  <c r="IC273" i="27"/>
  <c r="GG273" i="27"/>
  <c r="FU273" i="27"/>
  <c r="FC273" i="27"/>
  <c r="EW273" i="27"/>
  <c r="DY273" i="27"/>
  <c r="DS273" i="27"/>
  <c r="DM273" i="27"/>
  <c r="DG273" i="27"/>
  <c r="CO273" i="27"/>
  <c r="BQ273" i="27"/>
  <c r="BK273" i="27"/>
  <c r="BE273" i="27"/>
  <c r="AM273" i="27"/>
  <c r="AA273" i="27"/>
  <c r="O273" i="27"/>
  <c r="PY272" i="27"/>
  <c r="PM272" i="27"/>
  <c r="OU272" i="27"/>
  <c r="OO272" i="27"/>
  <c r="OI272" i="27"/>
  <c r="OC272" i="27"/>
  <c r="NW272" i="27"/>
  <c r="NQ272" i="27"/>
  <c r="NK272" i="27"/>
  <c r="NE272" i="27"/>
  <c r="MS272" i="27"/>
  <c r="MM272" i="27"/>
  <c r="MA272" i="27"/>
  <c r="LO272" i="27"/>
  <c r="LI272" i="27"/>
  <c r="LC272" i="27"/>
  <c r="KW272" i="27"/>
  <c r="KQ272" i="27"/>
  <c r="KK272" i="27"/>
  <c r="KE272" i="27"/>
  <c r="JY272" i="27"/>
  <c r="JS272" i="27"/>
  <c r="JM272" i="27"/>
  <c r="JG272" i="27"/>
  <c r="IO272" i="27"/>
  <c r="II272" i="27"/>
  <c r="IC272" i="27"/>
  <c r="GG272" i="27"/>
  <c r="FU272" i="27"/>
  <c r="FC272" i="27"/>
  <c r="EW272" i="27"/>
  <c r="DY272" i="27"/>
  <c r="DS272" i="27"/>
  <c r="DM272" i="27"/>
  <c r="DG272" i="27"/>
  <c r="CO272" i="27"/>
  <c r="BQ272" i="27"/>
  <c r="BK272" i="27"/>
  <c r="BE272" i="27"/>
  <c r="AM272" i="27"/>
  <c r="AA272" i="27"/>
  <c r="O272" i="27"/>
  <c r="PY271" i="27"/>
  <c r="PM271" i="27"/>
  <c r="OU271" i="27"/>
  <c r="OO271" i="27"/>
  <c r="OI271" i="27"/>
  <c r="OC271" i="27"/>
  <c r="NW271" i="27"/>
  <c r="NQ271" i="27"/>
  <c r="NK271" i="27"/>
  <c r="NE271" i="27"/>
  <c r="MS271" i="27"/>
  <c r="MM271" i="27"/>
  <c r="MA271" i="27"/>
  <c r="LO271" i="27"/>
  <c r="LI271" i="27"/>
  <c r="LC271" i="27"/>
  <c r="KW271" i="27"/>
  <c r="KQ271" i="27"/>
  <c r="KK271" i="27"/>
  <c r="KE271" i="27"/>
  <c r="JY271" i="27"/>
  <c r="JS271" i="27"/>
  <c r="JM271" i="27"/>
  <c r="JG271" i="27"/>
  <c r="IO271" i="27"/>
  <c r="II271" i="27"/>
  <c r="IC271" i="27"/>
  <c r="GG271" i="27"/>
  <c r="FU271" i="27"/>
  <c r="FC271" i="27"/>
  <c r="EW271" i="27"/>
  <c r="DY271" i="27"/>
  <c r="DS271" i="27"/>
  <c r="DM271" i="27"/>
  <c r="DG271" i="27"/>
  <c r="CO271" i="27"/>
  <c r="BQ271" i="27"/>
  <c r="BK271" i="27"/>
  <c r="BE271" i="27"/>
  <c r="AM271" i="27"/>
  <c r="AA271" i="27"/>
  <c r="O271" i="27"/>
  <c r="PY270" i="27"/>
  <c r="PM270" i="27"/>
  <c r="OU270" i="27"/>
  <c r="OO270" i="27"/>
  <c r="OI270" i="27"/>
  <c r="OC270" i="27"/>
  <c r="NW270" i="27"/>
  <c r="NQ270" i="27"/>
  <c r="NK270" i="27"/>
  <c r="NE270" i="27"/>
  <c r="MS270" i="27"/>
  <c r="MM270" i="27"/>
  <c r="MA270" i="27"/>
  <c r="LO270" i="27"/>
  <c r="LI270" i="27"/>
  <c r="LC270" i="27"/>
  <c r="KW270" i="27"/>
  <c r="KQ270" i="27"/>
  <c r="KK270" i="27"/>
  <c r="KE270" i="27"/>
  <c r="JY270" i="27"/>
  <c r="JS270" i="27"/>
  <c r="JM270" i="27"/>
  <c r="JG270" i="27"/>
  <c r="IO270" i="27"/>
  <c r="II270" i="27"/>
  <c r="IC270" i="27"/>
  <c r="GG270" i="27"/>
  <c r="FU270" i="27"/>
  <c r="FC270" i="27"/>
  <c r="EW270" i="27"/>
  <c r="DY270" i="27"/>
  <c r="DS270" i="27"/>
  <c r="DM270" i="27"/>
  <c r="DG270" i="27"/>
  <c r="CO270" i="27"/>
  <c r="BQ270" i="27"/>
  <c r="BK270" i="27"/>
  <c r="BE270" i="27"/>
  <c r="AM270" i="27"/>
  <c r="AA270" i="27"/>
  <c r="O270" i="27"/>
  <c r="PY269" i="27"/>
  <c r="PM269" i="27"/>
  <c r="OU269" i="27"/>
  <c r="OO269" i="27"/>
  <c r="OI269" i="27"/>
  <c r="OC269" i="27"/>
  <c r="NW269" i="27"/>
  <c r="NQ269" i="27"/>
  <c r="NK269" i="27"/>
  <c r="NE269" i="27"/>
  <c r="MS269" i="27"/>
  <c r="MM269" i="27"/>
  <c r="MA269" i="27"/>
  <c r="LO269" i="27"/>
  <c r="LI269" i="27"/>
  <c r="LC269" i="27"/>
  <c r="KW269" i="27"/>
  <c r="KQ269" i="27"/>
  <c r="KK269" i="27"/>
  <c r="KE269" i="27"/>
  <c r="JY269" i="27"/>
  <c r="JS269" i="27"/>
  <c r="JM269" i="27"/>
  <c r="JG269" i="27"/>
  <c r="IO269" i="27"/>
  <c r="II269" i="27"/>
  <c r="IC269" i="27"/>
  <c r="GG269" i="27"/>
  <c r="FU269" i="27"/>
  <c r="FC269" i="27"/>
  <c r="EW269" i="27"/>
  <c r="DY269" i="27"/>
  <c r="DS269" i="27"/>
  <c r="DM269" i="27"/>
  <c r="DG269" i="27"/>
  <c r="CO269" i="27"/>
  <c r="BQ269" i="27"/>
  <c r="BK269" i="27"/>
  <c r="BE269" i="27"/>
  <c r="AM269" i="27"/>
  <c r="AA269" i="27"/>
  <c r="O269" i="27"/>
  <c r="PY268" i="27"/>
  <c r="PM268" i="27"/>
  <c r="OU268" i="27"/>
  <c r="OO268" i="27"/>
  <c r="OI268" i="27"/>
  <c r="OC268" i="27"/>
  <c r="NW268" i="27"/>
  <c r="NQ268" i="27"/>
  <c r="NK268" i="27"/>
  <c r="NE268" i="27"/>
  <c r="MS268" i="27"/>
  <c r="MM268" i="27"/>
  <c r="MA268" i="27"/>
  <c r="LO268" i="27"/>
  <c r="LI268" i="27"/>
  <c r="LC268" i="27"/>
  <c r="KW268" i="27"/>
  <c r="KQ268" i="27"/>
  <c r="KK268" i="27"/>
  <c r="KE268" i="27"/>
  <c r="JY268" i="27"/>
  <c r="JS268" i="27"/>
  <c r="JM268" i="27"/>
  <c r="JG268" i="27"/>
  <c r="IO268" i="27"/>
  <c r="II268" i="27"/>
  <c r="IC268" i="27"/>
  <c r="GG268" i="27"/>
  <c r="FU268" i="27"/>
  <c r="FC268" i="27"/>
  <c r="EW268" i="27"/>
  <c r="DY268" i="27"/>
  <c r="DS268" i="27"/>
  <c r="DM268" i="27"/>
  <c r="DG268" i="27"/>
  <c r="CO268" i="27"/>
  <c r="BQ268" i="27"/>
  <c r="BK268" i="27"/>
  <c r="BE268" i="27"/>
  <c r="AM268" i="27"/>
  <c r="AA268" i="27"/>
  <c r="O268" i="27"/>
  <c r="PZ267" i="27"/>
  <c r="PZ268" i="27" s="1"/>
  <c r="PY267" i="27"/>
  <c r="PN267" i="27"/>
  <c r="PN268" i="27" s="1"/>
  <c r="PM267" i="27"/>
  <c r="OJ267" i="27"/>
  <c r="OJ268" i="27" s="1"/>
  <c r="OI267" i="27"/>
  <c r="OD267" i="27"/>
  <c r="OD268" i="27" s="1"/>
  <c r="OC267" i="27"/>
  <c r="NX267" i="27"/>
  <c r="NX268" i="27" s="1"/>
  <c r="NW267" i="27"/>
  <c r="NR267" i="27"/>
  <c r="NR268" i="27" s="1"/>
  <c r="NQ267" i="27"/>
  <c r="NL267" i="27"/>
  <c r="NL268" i="27" s="1"/>
  <c r="NK267" i="27"/>
  <c r="NF267" i="27"/>
  <c r="NF268" i="27" s="1"/>
  <c r="NE267" i="27"/>
  <c r="MT267" i="27"/>
  <c r="MT268" i="27" s="1"/>
  <c r="MS267" i="27"/>
  <c r="MN267" i="27"/>
  <c r="MN268" i="27" s="1"/>
  <c r="MM267" i="27"/>
  <c r="MB267" i="27"/>
  <c r="MB268" i="27" s="1"/>
  <c r="MA267" i="27"/>
  <c r="LP267" i="27"/>
  <c r="LP268" i="27" s="1"/>
  <c r="LO267" i="27"/>
  <c r="LJ267" i="27"/>
  <c r="LJ268" i="27" s="1"/>
  <c r="LI267" i="27"/>
  <c r="LD267" i="27"/>
  <c r="LD268" i="27" s="1"/>
  <c r="LC267" i="27"/>
  <c r="KX267" i="27"/>
  <c r="KX268" i="27" s="1"/>
  <c r="KW267" i="27"/>
  <c r="KR267" i="27"/>
  <c r="KR268" i="27" s="1"/>
  <c r="KQ267" i="27"/>
  <c r="KL267" i="27"/>
  <c r="KL268" i="27" s="1"/>
  <c r="KK267" i="27"/>
  <c r="KF267" i="27"/>
  <c r="KF268" i="27" s="1"/>
  <c r="KE267" i="27"/>
  <c r="JZ267" i="27"/>
  <c r="JZ268" i="27" s="1"/>
  <c r="JY267" i="27"/>
  <c r="JT267" i="27"/>
  <c r="JT268" i="27" s="1"/>
  <c r="JS267" i="27"/>
  <c r="JN267" i="27"/>
  <c r="JN268" i="27" s="1"/>
  <c r="JM267" i="27"/>
  <c r="JH267" i="27"/>
  <c r="JH268" i="27" s="1"/>
  <c r="JG267" i="27"/>
  <c r="IP267" i="27"/>
  <c r="IP268" i="27" s="1"/>
  <c r="IO267" i="27"/>
  <c r="IJ267" i="27"/>
  <c r="IJ268" i="27" s="1"/>
  <c r="II267" i="27"/>
  <c r="ID267" i="27"/>
  <c r="ID268" i="27" s="1"/>
  <c r="IC267" i="27"/>
  <c r="FV267" i="27"/>
  <c r="FV268" i="27" s="1"/>
  <c r="FU267" i="27"/>
  <c r="FD267" i="27"/>
  <c r="FD268" i="27" s="1"/>
  <c r="FC267" i="27"/>
  <c r="EX267" i="27"/>
  <c r="EX268" i="27" s="1"/>
  <c r="EW267" i="27"/>
  <c r="DZ267" i="27"/>
  <c r="DZ268" i="27" s="1"/>
  <c r="DY267" i="27"/>
  <c r="DT267" i="27"/>
  <c r="DT268" i="27" s="1"/>
  <c r="DS267" i="27"/>
  <c r="DN267" i="27"/>
  <c r="DN268" i="27" s="1"/>
  <c r="DM267" i="27"/>
  <c r="DH267" i="27"/>
  <c r="DH268" i="27" s="1"/>
  <c r="DG267" i="27"/>
  <c r="BR267" i="27"/>
  <c r="BR268" i="27" s="1"/>
  <c r="BQ267" i="27"/>
  <c r="BL267" i="27"/>
  <c r="BL268" i="27" s="1"/>
  <c r="BK267" i="27"/>
  <c r="BF267" i="27"/>
  <c r="BF268" i="27" s="1"/>
  <c r="BE267" i="27"/>
  <c r="AN267" i="27"/>
  <c r="AN268" i="27" s="1"/>
  <c r="AM267" i="27"/>
  <c r="AB267" i="27"/>
  <c r="AB268" i="27" s="1"/>
  <c r="AA267" i="27"/>
  <c r="P267" i="27"/>
  <c r="O267" i="27"/>
  <c r="PY266" i="27"/>
  <c r="PM266" i="27"/>
  <c r="OI266" i="27"/>
  <c r="OC266" i="27"/>
  <c r="NW266" i="27"/>
  <c r="NQ266" i="27"/>
  <c r="NK266" i="27"/>
  <c r="NE266" i="27"/>
  <c r="MS266" i="27"/>
  <c r="MM266" i="27"/>
  <c r="MA266" i="27"/>
  <c r="LO266" i="27"/>
  <c r="LI266" i="27"/>
  <c r="LC266" i="27"/>
  <c r="KW266" i="27"/>
  <c r="KQ266" i="27"/>
  <c r="KK266" i="27"/>
  <c r="KE266" i="27"/>
  <c r="JY266" i="27"/>
  <c r="JS266" i="27"/>
  <c r="JM266" i="27"/>
  <c r="JG266" i="27"/>
  <c r="IO266" i="27"/>
  <c r="II266" i="27"/>
  <c r="IC266" i="27"/>
  <c r="FU266" i="27"/>
  <c r="FC266" i="27"/>
  <c r="EW266" i="27"/>
  <c r="DY266" i="27"/>
  <c r="DS266" i="27"/>
  <c r="DM266" i="27"/>
  <c r="DG266" i="27"/>
  <c r="BQ266" i="27"/>
  <c r="BK266" i="27"/>
  <c r="BE266" i="27"/>
  <c r="AM266" i="27"/>
  <c r="AA266" i="27"/>
  <c r="O266" i="27"/>
  <c r="PY265" i="27"/>
  <c r="PM265" i="27"/>
  <c r="OI265" i="27"/>
  <c r="OC265" i="27"/>
  <c r="NW265" i="27"/>
  <c r="NQ265" i="27"/>
  <c r="NK265" i="27"/>
  <c r="NE265" i="27"/>
  <c r="MS265" i="27"/>
  <c r="MM265" i="27"/>
  <c r="MA265" i="27"/>
  <c r="LO265" i="27"/>
  <c r="LI265" i="27"/>
  <c r="LC265" i="27"/>
  <c r="KW265" i="27"/>
  <c r="KQ265" i="27"/>
  <c r="KK265" i="27"/>
  <c r="KE265" i="27"/>
  <c r="JY265" i="27"/>
  <c r="JS265" i="27"/>
  <c r="JM265" i="27"/>
  <c r="JG265" i="27"/>
  <c r="IO265" i="27"/>
  <c r="II265" i="27"/>
  <c r="IC265" i="27"/>
  <c r="FU265" i="27"/>
  <c r="FC265" i="27"/>
  <c r="EW265" i="27"/>
  <c r="DY265" i="27"/>
  <c r="DS265" i="27"/>
  <c r="DM265" i="27"/>
  <c r="DG265" i="27"/>
  <c r="BQ265" i="27"/>
  <c r="BK265" i="27"/>
  <c r="BE265" i="27"/>
  <c r="AM265" i="27"/>
  <c r="AA265" i="27"/>
  <c r="O265" i="27"/>
  <c r="PY264" i="27"/>
  <c r="PM264" i="27"/>
  <c r="OI264" i="27"/>
  <c r="OC264" i="27"/>
  <c r="NW264" i="27"/>
  <c r="NQ264" i="27"/>
  <c r="NK264" i="27"/>
  <c r="NE264" i="27"/>
  <c r="MS264" i="27"/>
  <c r="MM264" i="27"/>
  <c r="MA264" i="27"/>
  <c r="LO264" i="27"/>
  <c r="LI264" i="27"/>
  <c r="LC264" i="27"/>
  <c r="KW264" i="27"/>
  <c r="KQ264" i="27"/>
  <c r="KK264" i="27"/>
  <c r="KE264" i="27"/>
  <c r="JY264" i="27"/>
  <c r="JS264" i="27"/>
  <c r="JM264" i="27"/>
  <c r="JG264" i="27"/>
  <c r="IO264" i="27"/>
  <c r="II264" i="27"/>
  <c r="IC264" i="27"/>
  <c r="FU264" i="27"/>
  <c r="FC264" i="27"/>
  <c r="EW264" i="27"/>
  <c r="DY264" i="27"/>
  <c r="DS264" i="27"/>
  <c r="DM264" i="27"/>
  <c r="DG264" i="27"/>
  <c r="BQ264" i="27"/>
  <c r="BK264" i="27"/>
  <c r="BE264" i="27"/>
  <c r="AM264" i="27"/>
  <c r="AA264" i="27"/>
  <c r="O264" i="27"/>
  <c r="PY263" i="27"/>
  <c r="PM263" i="27"/>
  <c r="OI263" i="27"/>
  <c r="OC263" i="27"/>
  <c r="NW263" i="27"/>
  <c r="NQ263" i="27"/>
  <c r="NK263" i="27"/>
  <c r="NE263" i="27"/>
  <c r="MS263" i="27"/>
  <c r="MM263" i="27"/>
  <c r="MA263" i="27"/>
  <c r="LO263" i="27"/>
  <c r="LI263" i="27"/>
  <c r="LC263" i="27"/>
  <c r="KW263" i="27"/>
  <c r="KQ263" i="27"/>
  <c r="KK263" i="27"/>
  <c r="KE263" i="27"/>
  <c r="JY263" i="27"/>
  <c r="JS263" i="27"/>
  <c r="JM263" i="27"/>
  <c r="JG263" i="27"/>
  <c r="IO263" i="27"/>
  <c r="II263" i="27"/>
  <c r="IC263" i="27"/>
  <c r="FU263" i="27"/>
  <c r="FC263" i="27"/>
  <c r="EW263" i="27"/>
  <c r="DY263" i="27"/>
  <c r="DS263" i="27"/>
  <c r="DM263" i="27"/>
  <c r="DG263" i="27"/>
  <c r="BQ263" i="27"/>
  <c r="BK263" i="27"/>
  <c r="BE263" i="27"/>
  <c r="AM263" i="27"/>
  <c r="AA263" i="27"/>
  <c r="O263" i="27"/>
  <c r="PY262" i="27"/>
  <c r="PM262" i="27"/>
  <c r="OI262" i="27"/>
  <c r="OC262" i="27"/>
  <c r="NW262" i="27"/>
  <c r="NQ262" i="27"/>
  <c r="NK262" i="27"/>
  <c r="NE262" i="27"/>
  <c r="MS262" i="27"/>
  <c r="MM262" i="27"/>
  <c r="MA262" i="27"/>
  <c r="LO262" i="27"/>
  <c r="LI262" i="27"/>
  <c r="LC262" i="27"/>
  <c r="KW262" i="27"/>
  <c r="KQ262" i="27"/>
  <c r="KK262" i="27"/>
  <c r="KE262" i="27"/>
  <c r="JY262" i="27"/>
  <c r="JS262" i="27"/>
  <c r="JM262" i="27"/>
  <c r="JG262" i="27"/>
  <c r="IO262" i="27"/>
  <c r="II262" i="27"/>
  <c r="IC262" i="27"/>
  <c r="FU262" i="27"/>
  <c r="FC262" i="27"/>
  <c r="EW262" i="27"/>
  <c r="DY262" i="27"/>
  <c r="DS262" i="27"/>
  <c r="DM262" i="27"/>
  <c r="DG262" i="27"/>
  <c r="BQ262" i="27"/>
  <c r="BK262" i="27"/>
  <c r="BE262" i="27"/>
  <c r="AM262" i="27"/>
  <c r="AA262" i="27"/>
  <c r="O262" i="27"/>
  <c r="PY261" i="27"/>
  <c r="PM261" i="27"/>
  <c r="OI261" i="27"/>
  <c r="OC261" i="27"/>
  <c r="NW261" i="27"/>
  <c r="NQ261" i="27"/>
  <c r="NK261" i="27"/>
  <c r="NE261" i="27"/>
  <c r="MS261" i="27"/>
  <c r="MM261" i="27"/>
  <c r="MA261" i="27"/>
  <c r="LO261" i="27"/>
  <c r="LI261" i="27"/>
  <c r="LC261" i="27"/>
  <c r="KW261" i="27"/>
  <c r="KQ261" i="27"/>
  <c r="KK261" i="27"/>
  <c r="KE261" i="27"/>
  <c r="JY261" i="27"/>
  <c r="JS261" i="27"/>
  <c r="JM261" i="27"/>
  <c r="JG261" i="27"/>
  <c r="IO261" i="27"/>
  <c r="II261" i="27"/>
  <c r="IC261" i="27"/>
  <c r="FU261" i="27"/>
  <c r="FC261" i="27"/>
  <c r="EW261" i="27"/>
  <c r="DY261" i="27"/>
  <c r="DS261" i="27"/>
  <c r="DM261" i="27"/>
  <c r="DG261" i="27"/>
  <c r="BQ261" i="27"/>
  <c r="BK261" i="27"/>
  <c r="BE261" i="27"/>
  <c r="AM261" i="27"/>
  <c r="AA261" i="27"/>
  <c r="O261" i="27"/>
  <c r="PY260" i="27"/>
  <c r="PM260" i="27"/>
  <c r="OI260" i="27"/>
  <c r="OC260" i="27"/>
  <c r="NW260" i="27"/>
  <c r="NQ260" i="27"/>
  <c r="NK260" i="27"/>
  <c r="NE260" i="27"/>
  <c r="MS260" i="27"/>
  <c r="MM260" i="27"/>
  <c r="MA260" i="27"/>
  <c r="LO260" i="27"/>
  <c r="LI260" i="27"/>
  <c r="LC260" i="27"/>
  <c r="KW260" i="27"/>
  <c r="KQ260" i="27"/>
  <c r="KK260" i="27"/>
  <c r="KE260" i="27"/>
  <c r="JY260" i="27"/>
  <c r="JS260" i="27"/>
  <c r="JM260" i="27"/>
  <c r="JG260" i="27"/>
  <c r="IO260" i="27"/>
  <c r="II260" i="27"/>
  <c r="IC260" i="27"/>
  <c r="FU260" i="27"/>
  <c r="FC260" i="27"/>
  <c r="EW260" i="27"/>
  <c r="DY260" i="27"/>
  <c r="DS260" i="27"/>
  <c r="DM260" i="27"/>
  <c r="DG260" i="27"/>
  <c r="BQ260" i="27"/>
  <c r="BK260" i="27"/>
  <c r="BE260" i="27"/>
  <c r="AM260" i="27"/>
  <c r="AA260" i="27"/>
  <c r="O260" i="27"/>
  <c r="PY259" i="27"/>
  <c r="PM259" i="27"/>
  <c r="OI259" i="27"/>
  <c r="OC259" i="27"/>
  <c r="NW259" i="27"/>
  <c r="NQ259" i="27"/>
  <c r="NK259" i="27"/>
  <c r="NE259" i="27"/>
  <c r="MS259" i="27"/>
  <c r="MM259" i="27"/>
  <c r="MA259" i="27"/>
  <c r="LO259" i="27"/>
  <c r="LI259" i="27"/>
  <c r="LC259" i="27"/>
  <c r="KW259" i="27"/>
  <c r="KQ259" i="27"/>
  <c r="KK259" i="27"/>
  <c r="KE259" i="27"/>
  <c r="JY259" i="27"/>
  <c r="JS259" i="27"/>
  <c r="JM259" i="27"/>
  <c r="JG259" i="27"/>
  <c r="IO259" i="27"/>
  <c r="II259" i="27"/>
  <c r="IC259" i="27"/>
  <c r="FU259" i="27"/>
  <c r="FC259" i="27"/>
  <c r="EW259" i="27"/>
  <c r="DY259" i="27"/>
  <c r="DS259" i="27"/>
  <c r="DM259" i="27"/>
  <c r="DG259" i="27"/>
  <c r="BQ259" i="27"/>
  <c r="BK259" i="27"/>
  <c r="BE259" i="27"/>
  <c r="AM259" i="27"/>
  <c r="AA259" i="27"/>
  <c r="O259" i="27"/>
  <c r="PY258" i="27"/>
  <c r="PM258" i="27"/>
  <c r="OI258" i="27"/>
  <c r="OC258" i="27"/>
  <c r="NW258" i="27"/>
  <c r="NQ258" i="27"/>
  <c r="NK258" i="27"/>
  <c r="NE258" i="27"/>
  <c r="MS258" i="27"/>
  <c r="MM258" i="27"/>
  <c r="MA258" i="27"/>
  <c r="LO258" i="27"/>
  <c r="LI258" i="27"/>
  <c r="LC258" i="27"/>
  <c r="KW258" i="27"/>
  <c r="KQ258" i="27"/>
  <c r="KK258" i="27"/>
  <c r="KE258" i="27"/>
  <c r="JY258" i="27"/>
  <c r="JS258" i="27"/>
  <c r="JM258" i="27"/>
  <c r="JG258" i="27"/>
  <c r="IO258" i="27"/>
  <c r="II258" i="27"/>
  <c r="IC258" i="27"/>
  <c r="FU258" i="27"/>
  <c r="FC258" i="27"/>
  <c r="EW258" i="27"/>
  <c r="DY258" i="27"/>
  <c r="DS258" i="27"/>
  <c r="DM258" i="27"/>
  <c r="DG258" i="27"/>
  <c r="BQ258" i="27"/>
  <c r="BK258" i="27"/>
  <c r="BE258" i="27"/>
  <c r="AM258" i="27"/>
  <c r="AA258" i="27"/>
  <c r="O258" i="27"/>
  <c r="PY257" i="27"/>
  <c r="PM257" i="27"/>
  <c r="OI257" i="27"/>
  <c r="OC257" i="27"/>
  <c r="NW257" i="27"/>
  <c r="NQ257" i="27"/>
  <c r="NK257" i="27"/>
  <c r="NE257" i="27"/>
  <c r="MS257" i="27"/>
  <c r="MM257" i="27"/>
  <c r="MA257" i="27"/>
  <c r="LO257" i="27"/>
  <c r="LI257" i="27"/>
  <c r="LC257" i="27"/>
  <c r="KW257" i="27"/>
  <c r="KQ257" i="27"/>
  <c r="KK257" i="27"/>
  <c r="KE257" i="27"/>
  <c r="JY257" i="27"/>
  <c r="JS257" i="27"/>
  <c r="JM257" i="27"/>
  <c r="JG257" i="27"/>
  <c r="IO257" i="27"/>
  <c r="II257" i="27"/>
  <c r="IC257" i="27"/>
  <c r="FU257" i="27"/>
  <c r="FC257" i="27"/>
  <c r="EW257" i="27"/>
  <c r="DY257" i="27"/>
  <c r="DS257" i="27"/>
  <c r="DM257" i="27"/>
  <c r="DG257" i="27"/>
  <c r="BQ257" i="27"/>
  <c r="BK257" i="27"/>
  <c r="BE257" i="27"/>
  <c r="AM257" i="27"/>
  <c r="AA257" i="27"/>
  <c r="O257" i="27"/>
  <c r="PY256" i="27"/>
  <c r="PM256" i="27"/>
  <c r="OI256" i="27"/>
  <c r="OC256" i="27"/>
  <c r="NW256" i="27"/>
  <c r="NQ256" i="27"/>
  <c r="NK256" i="27"/>
  <c r="NE256" i="27"/>
  <c r="MS256" i="27"/>
  <c r="MM256" i="27"/>
  <c r="MA256" i="27"/>
  <c r="LO256" i="27"/>
  <c r="LI256" i="27"/>
  <c r="LC256" i="27"/>
  <c r="KW256" i="27"/>
  <c r="KQ256" i="27"/>
  <c r="KK256" i="27"/>
  <c r="KE256" i="27"/>
  <c r="JY256" i="27"/>
  <c r="JS256" i="27"/>
  <c r="JM256" i="27"/>
  <c r="JG256" i="27"/>
  <c r="IO256" i="27"/>
  <c r="II256" i="27"/>
  <c r="IC256" i="27"/>
  <c r="FU256" i="27"/>
  <c r="FC256" i="27"/>
  <c r="EW256" i="27"/>
  <c r="DY256" i="27"/>
  <c r="DS256" i="27"/>
  <c r="DM256" i="27"/>
  <c r="DG256" i="27"/>
  <c r="BQ256" i="27"/>
  <c r="BK256" i="27"/>
  <c r="BE256" i="27"/>
  <c r="AM256" i="27"/>
  <c r="AA256" i="27"/>
  <c r="O256" i="27"/>
  <c r="PZ255" i="27"/>
  <c r="PZ256" i="27" s="1"/>
  <c r="PY255" i="27"/>
  <c r="PN255" i="27"/>
  <c r="PN256" i="27" s="1"/>
  <c r="PM255" i="27"/>
  <c r="OJ255" i="27"/>
  <c r="OJ256" i="27" s="1"/>
  <c r="OI255" i="27"/>
  <c r="OD255" i="27"/>
  <c r="OD256" i="27" s="1"/>
  <c r="OC255" i="27"/>
  <c r="NX255" i="27"/>
  <c r="NX256" i="27" s="1"/>
  <c r="NW255" i="27"/>
  <c r="NR255" i="27"/>
  <c r="NR256" i="27" s="1"/>
  <c r="NQ255" i="27"/>
  <c r="NL255" i="27"/>
  <c r="NL256" i="27" s="1"/>
  <c r="NK255" i="27"/>
  <c r="NF255" i="27"/>
  <c r="NF256" i="27" s="1"/>
  <c r="NE255" i="27"/>
  <c r="MT255" i="27"/>
  <c r="MT256" i="27" s="1"/>
  <c r="MS255" i="27"/>
  <c r="MN255" i="27"/>
  <c r="MN256" i="27" s="1"/>
  <c r="MM255" i="27"/>
  <c r="MB255" i="27"/>
  <c r="MB256" i="27" s="1"/>
  <c r="MA255" i="27"/>
  <c r="LP255" i="27"/>
  <c r="LP256" i="27" s="1"/>
  <c r="LO255" i="27"/>
  <c r="LJ255" i="27"/>
  <c r="LJ256" i="27" s="1"/>
  <c r="LI255" i="27"/>
  <c r="LD255" i="27"/>
  <c r="LD256" i="27" s="1"/>
  <c r="LC255" i="27"/>
  <c r="KX255" i="27"/>
  <c r="KX256" i="27" s="1"/>
  <c r="KW255" i="27"/>
  <c r="KR255" i="27"/>
  <c r="KR256" i="27" s="1"/>
  <c r="KQ255" i="27"/>
  <c r="KL255" i="27"/>
  <c r="KL256" i="27" s="1"/>
  <c r="KK255" i="27"/>
  <c r="KF255" i="27"/>
  <c r="KF256" i="27" s="1"/>
  <c r="KE255" i="27"/>
  <c r="JZ255" i="27"/>
  <c r="JZ256" i="27" s="1"/>
  <c r="JY255" i="27"/>
  <c r="JT255" i="27"/>
  <c r="JT256" i="27" s="1"/>
  <c r="JS255" i="27"/>
  <c r="JN255" i="27"/>
  <c r="JN256" i="27" s="1"/>
  <c r="JM255" i="27"/>
  <c r="JH255" i="27"/>
  <c r="JH256" i="27" s="1"/>
  <c r="JG255" i="27"/>
  <c r="IP255" i="27"/>
  <c r="IP256" i="27" s="1"/>
  <c r="IO255" i="27"/>
  <c r="IJ255" i="27"/>
  <c r="IJ256" i="27" s="1"/>
  <c r="II255" i="27"/>
  <c r="ID255" i="27"/>
  <c r="ID256" i="27" s="1"/>
  <c r="IC255" i="27"/>
  <c r="FD255" i="27"/>
  <c r="FC255" i="27"/>
  <c r="EX255" i="27"/>
  <c r="EX256" i="27" s="1"/>
  <c r="EW255" i="27"/>
  <c r="DT255" i="27"/>
  <c r="DT256" i="27" s="1"/>
  <c r="DS255" i="27"/>
  <c r="DN255" i="27"/>
  <c r="DN256" i="27" s="1"/>
  <c r="DM255" i="27"/>
  <c r="DH255" i="27"/>
  <c r="DH256" i="27" s="1"/>
  <c r="DG255" i="27"/>
  <c r="BR255" i="27"/>
  <c r="BR256" i="27" s="1"/>
  <c r="BQ255" i="27"/>
  <c r="BL255" i="27"/>
  <c r="BL256" i="27" s="1"/>
  <c r="BK255" i="27"/>
  <c r="BF255" i="27"/>
  <c r="BF256" i="27" s="1"/>
  <c r="BE255" i="27"/>
  <c r="AN255" i="27"/>
  <c r="AN256" i="27" s="1"/>
  <c r="AM255" i="27"/>
  <c r="AB255" i="27"/>
  <c r="AB256" i="27" s="1"/>
  <c r="AA255" i="27"/>
  <c r="P255" i="27"/>
  <c r="O255" i="27"/>
  <c r="PY254" i="27"/>
  <c r="PM254" i="27"/>
  <c r="OI254" i="27"/>
  <c r="OC254" i="27"/>
  <c r="NW254" i="27"/>
  <c r="NQ254" i="27"/>
  <c r="NK254" i="27"/>
  <c r="NE254" i="27"/>
  <c r="MS254" i="27"/>
  <c r="MM254" i="27"/>
  <c r="MA254" i="27"/>
  <c r="LO254" i="27"/>
  <c r="LI254" i="27"/>
  <c r="LC254" i="27"/>
  <c r="KW254" i="27"/>
  <c r="KQ254" i="27"/>
  <c r="KK254" i="27"/>
  <c r="KE254" i="27"/>
  <c r="JY254" i="27"/>
  <c r="JS254" i="27"/>
  <c r="JM254" i="27"/>
  <c r="JG254" i="27"/>
  <c r="IO254" i="27"/>
  <c r="II254" i="27"/>
  <c r="IC254" i="27"/>
  <c r="FC254" i="27"/>
  <c r="EW254" i="27"/>
  <c r="DS254" i="27"/>
  <c r="DM254" i="27"/>
  <c r="DG254" i="27"/>
  <c r="BQ254" i="27"/>
  <c r="BK254" i="27"/>
  <c r="BE254" i="27"/>
  <c r="AM254" i="27"/>
  <c r="AA254" i="27"/>
  <c r="O254" i="27"/>
  <c r="PY253" i="27"/>
  <c r="PM253" i="27"/>
  <c r="OI253" i="27"/>
  <c r="OC253" i="27"/>
  <c r="NW253" i="27"/>
  <c r="NQ253" i="27"/>
  <c r="NK253" i="27"/>
  <c r="NE253" i="27"/>
  <c r="MS253" i="27"/>
  <c r="MM253" i="27"/>
  <c r="MA253" i="27"/>
  <c r="LO253" i="27"/>
  <c r="LI253" i="27"/>
  <c r="LC253" i="27"/>
  <c r="KW253" i="27"/>
  <c r="KQ253" i="27"/>
  <c r="KK253" i="27"/>
  <c r="KE253" i="27"/>
  <c r="JY253" i="27"/>
  <c r="JS253" i="27"/>
  <c r="JM253" i="27"/>
  <c r="JG253" i="27"/>
  <c r="IO253" i="27"/>
  <c r="II253" i="27"/>
  <c r="IC253" i="27"/>
  <c r="FC253" i="27"/>
  <c r="EW253" i="27"/>
  <c r="DS253" i="27"/>
  <c r="DM253" i="27"/>
  <c r="DG253" i="27"/>
  <c r="BQ253" i="27"/>
  <c r="BK253" i="27"/>
  <c r="BE253" i="27"/>
  <c r="AM253" i="27"/>
  <c r="AA253" i="27"/>
  <c r="O253" i="27"/>
  <c r="PY252" i="27"/>
  <c r="PM252" i="27"/>
  <c r="OI252" i="27"/>
  <c r="OC252" i="27"/>
  <c r="NW252" i="27"/>
  <c r="NQ252" i="27"/>
  <c r="NK252" i="27"/>
  <c r="NE252" i="27"/>
  <c r="MS252" i="27"/>
  <c r="MM252" i="27"/>
  <c r="MA252" i="27"/>
  <c r="LO252" i="27"/>
  <c r="LI252" i="27"/>
  <c r="LC252" i="27"/>
  <c r="KW252" i="27"/>
  <c r="KQ252" i="27"/>
  <c r="KK252" i="27"/>
  <c r="KE252" i="27"/>
  <c r="JY252" i="27"/>
  <c r="JS252" i="27"/>
  <c r="JM252" i="27"/>
  <c r="JG252" i="27"/>
  <c r="IO252" i="27"/>
  <c r="II252" i="27"/>
  <c r="IC252" i="27"/>
  <c r="FC252" i="27"/>
  <c r="EW252" i="27"/>
  <c r="DS252" i="27"/>
  <c r="DM252" i="27"/>
  <c r="DG252" i="27"/>
  <c r="BQ252" i="27"/>
  <c r="BK252" i="27"/>
  <c r="BE252" i="27"/>
  <c r="AM252" i="27"/>
  <c r="AA252" i="27"/>
  <c r="O252" i="27"/>
  <c r="PY251" i="27"/>
  <c r="PM251" i="27"/>
  <c r="OI251" i="27"/>
  <c r="OC251" i="27"/>
  <c r="NW251" i="27"/>
  <c r="NQ251" i="27"/>
  <c r="NK251" i="27"/>
  <c r="NE251" i="27"/>
  <c r="MS251" i="27"/>
  <c r="MM251" i="27"/>
  <c r="MA251" i="27"/>
  <c r="LO251" i="27"/>
  <c r="LI251" i="27"/>
  <c r="LC251" i="27"/>
  <c r="KW251" i="27"/>
  <c r="KQ251" i="27"/>
  <c r="KK251" i="27"/>
  <c r="KE251" i="27"/>
  <c r="JY251" i="27"/>
  <c r="JS251" i="27"/>
  <c r="JM251" i="27"/>
  <c r="JG251" i="27"/>
  <c r="IO251" i="27"/>
  <c r="II251" i="27"/>
  <c r="IC251" i="27"/>
  <c r="FC251" i="27"/>
  <c r="EW251" i="27"/>
  <c r="DS251" i="27"/>
  <c r="DM251" i="27"/>
  <c r="DG251" i="27"/>
  <c r="BQ251" i="27"/>
  <c r="BK251" i="27"/>
  <c r="BE251" i="27"/>
  <c r="AM251" i="27"/>
  <c r="AA251" i="27"/>
  <c r="O251" i="27"/>
  <c r="PY250" i="27"/>
  <c r="PM250" i="27"/>
  <c r="OI250" i="27"/>
  <c r="OC250" i="27"/>
  <c r="NW250" i="27"/>
  <c r="NQ250" i="27"/>
  <c r="NK250" i="27"/>
  <c r="NE250" i="27"/>
  <c r="MS250" i="27"/>
  <c r="MM250" i="27"/>
  <c r="MA250" i="27"/>
  <c r="LO250" i="27"/>
  <c r="LI250" i="27"/>
  <c r="LC250" i="27"/>
  <c r="KW250" i="27"/>
  <c r="KQ250" i="27"/>
  <c r="KK250" i="27"/>
  <c r="KE250" i="27"/>
  <c r="JY250" i="27"/>
  <c r="JS250" i="27"/>
  <c r="JM250" i="27"/>
  <c r="JG250" i="27"/>
  <c r="IO250" i="27"/>
  <c r="II250" i="27"/>
  <c r="IC250" i="27"/>
  <c r="FC250" i="27"/>
  <c r="EW250" i="27"/>
  <c r="DS250" i="27"/>
  <c r="DM250" i="27"/>
  <c r="DG250" i="27"/>
  <c r="BQ250" i="27"/>
  <c r="BK250" i="27"/>
  <c r="BE250" i="27"/>
  <c r="AM250" i="27"/>
  <c r="AA250" i="27"/>
  <c r="O250" i="27"/>
  <c r="PY249" i="27"/>
  <c r="PM249" i="27"/>
  <c r="OI249" i="27"/>
  <c r="OC249" i="27"/>
  <c r="NW249" i="27"/>
  <c r="NQ249" i="27"/>
  <c r="NK249" i="27"/>
  <c r="NE249" i="27"/>
  <c r="MS249" i="27"/>
  <c r="MM249" i="27"/>
  <c r="MA249" i="27"/>
  <c r="LO249" i="27"/>
  <c r="LI249" i="27"/>
  <c r="LC249" i="27"/>
  <c r="KW249" i="27"/>
  <c r="KQ249" i="27"/>
  <c r="KK249" i="27"/>
  <c r="KE249" i="27"/>
  <c r="JY249" i="27"/>
  <c r="JS249" i="27"/>
  <c r="JM249" i="27"/>
  <c r="JG249" i="27"/>
  <c r="IO249" i="27"/>
  <c r="II249" i="27"/>
  <c r="IC249" i="27"/>
  <c r="FC249" i="27"/>
  <c r="EW249" i="27"/>
  <c r="DS249" i="27"/>
  <c r="DM249" i="27"/>
  <c r="DG249" i="27"/>
  <c r="BQ249" i="27"/>
  <c r="BK249" i="27"/>
  <c r="BE249" i="27"/>
  <c r="AM249" i="27"/>
  <c r="AA249" i="27"/>
  <c r="O249" i="27"/>
  <c r="PY248" i="27"/>
  <c r="PM248" i="27"/>
  <c r="OI248" i="27"/>
  <c r="OC248" i="27"/>
  <c r="NW248" i="27"/>
  <c r="NQ248" i="27"/>
  <c r="NK248" i="27"/>
  <c r="NE248" i="27"/>
  <c r="MS248" i="27"/>
  <c r="MM248" i="27"/>
  <c r="MA248" i="27"/>
  <c r="LO248" i="27"/>
  <c r="LI248" i="27"/>
  <c r="LC248" i="27"/>
  <c r="KW248" i="27"/>
  <c r="KQ248" i="27"/>
  <c r="KK248" i="27"/>
  <c r="KE248" i="27"/>
  <c r="JY248" i="27"/>
  <c r="JS248" i="27"/>
  <c r="JM248" i="27"/>
  <c r="JG248" i="27"/>
  <c r="IO248" i="27"/>
  <c r="II248" i="27"/>
  <c r="IC248" i="27"/>
  <c r="FC248" i="27"/>
  <c r="EW248" i="27"/>
  <c r="DS248" i="27"/>
  <c r="DM248" i="27"/>
  <c r="DG248" i="27"/>
  <c r="BQ248" i="27"/>
  <c r="BK248" i="27"/>
  <c r="BE248" i="27"/>
  <c r="AM248" i="27"/>
  <c r="AA248" i="27"/>
  <c r="O248" i="27"/>
  <c r="PY247" i="27"/>
  <c r="PM247" i="27"/>
  <c r="OI247" i="27"/>
  <c r="OC247" i="27"/>
  <c r="NW247" i="27"/>
  <c r="NQ247" i="27"/>
  <c r="NK247" i="27"/>
  <c r="NE247" i="27"/>
  <c r="MS247" i="27"/>
  <c r="MM247" i="27"/>
  <c r="MA247" i="27"/>
  <c r="LO247" i="27"/>
  <c r="LI247" i="27"/>
  <c r="LC247" i="27"/>
  <c r="KW247" i="27"/>
  <c r="KQ247" i="27"/>
  <c r="KK247" i="27"/>
  <c r="KE247" i="27"/>
  <c r="JY247" i="27"/>
  <c r="JS247" i="27"/>
  <c r="JM247" i="27"/>
  <c r="JG247" i="27"/>
  <c r="IO247" i="27"/>
  <c r="II247" i="27"/>
  <c r="IC247" i="27"/>
  <c r="FC247" i="27"/>
  <c r="EW247" i="27"/>
  <c r="DS247" i="27"/>
  <c r="DM247" i="27"/>
  <c r="DG247" i="27"/>
  <c r="BQ247" i="27"/>
  <c r="BK247" i="27"/>
  <c r="BE247" i="27"/>
  <c r="AM247" i="27"/>
  <c r="AA247" i="27"/>
  <c r="O247" i="27"/>
  <c r="PY246" i="27"/>
  <c r="PM246" i="27"/>
  <c r="OI246" i="27"/>
  <c r="OC246" i="27"/>
  <c r="NW246" i="27"/>
  <c r="NQ246" i="27"/>
  <c r="NK246" i="27"/>
  <c r="NE246" i="27"/>
  <c r="MS246" i="27"/>
  <c r="MM246" i="27"/>
  <c r="MA246" i="27"/>
  <c r="LO246" i="27"/>
  <c r="LI246" i="27"/>
  <c r="LC246" i="27"/>
  <c r="KW246" i="27"/>
  <c r="KQ246" i="27"/>
  <c r="KK246" i="27"/>
  <c r="KE246" i="27"/>
  <c r="JY246" i="27"/>
  <c r="JS246" i="27"/>
  <c r="JM246" i="27"/>
  <c r="JG246" i="27"/>
  <c r="IO246" i="27"/>
  <c r="II246" i="27"/>
  <c r="IC246" i="27"/>
  <c r="FC246" i="27"/>
  <c r="EW246" i="27"/>
  <c r="DS246" i="27"/>
  <c r="DM246" i="27"/>
  <c r="DG246" i="27"/>
  <c r="BQ246" i="27"/>
  <c r="BK246" i="27"/>
  <c r="BE246" i="27"/>
  <c r="AM246" i="27"/>
  <c r="AA246" i="27"/>
  <c r="O246" i="27"/>
  <c r="PY245" i="27"/>
  <c r="PM245" i="27"/>
  <c r="OI245" i="27"/>
  <c r="OC245" i="27"/>
  <c r="NW245" i="27"/>
  <c r="NQ245" i="27"/>
  <c r="NK245" i="27"/>
  <c r="NE245" i="27"/>
  <c r="MS245" i="27"/>
  <c r="MM245" i="27"/>
  <c r="MA245" i="27"/>
  <c r="LO245" i="27"/>
  <c r="LI245" i="27"/>
  <c r="LC245" i="27"/>
  <c r="KW245" i="27"/>
  <c r="KQ245" i="27"/>
  <c r="KK245" i="27"/>
  <c r="KE245" i="27"/>
  <c r="JY245" i="27"/>
  <c r="JS245" i="27"/>
  <c r="JM245" i="27"/>
  <c r="JG245" i="27"/>
  <c r="IO245" i="27"/>
  <c r="II245" i="27"/>
  <c r="IC245" i="27"/>
  <c r="FC245" i="27"/>
  <c r="EW245" i="27"/>
  <c r="DS245" i="27"/>
  <c r="DM245" i="27"/>
  <c r="DG245" i="27"/>
  <c r="BQ245" i="27"/>
  <c r="BK245" i="27"/>
  <c r="BE245" i="27"/>
  <c r="AM245" i="27"/>
  <c r="AA245" i="27"/>
  <c r="O245" i="27"/>
  <c r="PY244" i="27"/>
  <c r="PM244" i="27"/>
  <c r="OI244" i="27"/>
  <c r="OC244" i="27"/>
  <c r="NW244" i="27"/>
  <c r="NQ244" i="27"/>
  <c r="NK244" i="27"/>
  <c r="NE244" i="27"/>
  <c r="MS244" i="27"/>
  <c r="MM244" i="27"/>
  <c r="MA244" i="27"/>
  <c r="LO244" i="27"/>
  <c r="LI244" i="27"/>
  <c r="LC244" i="27"/>
  <c r="KW244" i="27"/>
  <c r="KQ244" i="27"/>
  <c r="KK244" i="27"/>
  <c r="KE244" i="27"/>
  <c r="JY244" i="27"/>
  <c r="JS244" i="27"/>
  <c r="JM244" i="27"/>
  <c r="JG244" i="27"/>
  <c r="IO244" i="27"/>
  <c r="II244" i="27"/>
  <c r="IC244" i="27"/>
  <c r="FC244" i="27"/>
  <c r="EW244" i="27"/>
  <c r="DS244" i="27"/>
  <c r="DM244" i="27"/>
  <c r="DG244" i="27"/>
  <c r="BQ244" i="27"/>
  <c r="BK244" i="27"/>
  <c r="BE244" i="27"/>
  <c r="AM244" i="27"/>
  <c r="AA244" i="27"/>
  <c r="O244" i="27"/>
  <c r="PZ243" i="27"/>
  <c r="PZ244" i="27" s="1"/>
  <c r="PY243" i="27"/>
  <c r="PN243" i="27"/>
  <c r="PN244" i="27" s="1"/>
  <c r="PM243" i="27"/>
  <c r="OJ243" i="27"/>
  <c r="OJ244" i="27" s="1"/>
  <c r="OI243" i="27"/>
  <c r="OD243" i="27"/>
  <c r="OD244" i="27" s="1"/>
  <c r="OC243" i="27"/>
  <c r="NX243" i="27"/>
  <c r="NX244" i="27" s="1"/>
  <c r="NW243" i="27"/>
  <c r="NR243" i="27"/>
  <c r="NR244" i="27" s="1"/>
  <c r="NQ243" i="27"/>
  <c r="NL243" i="27"/>
  <c r="NL244" i="27" s="1"/>
  <c r="NK243" i="27"/>
  <c r="NF243" i="27"/>
  <c r="NF244" i="27" s="1"/>
  <c r="NE243" i="27"/>
  <c r="MT243" i="27"/>
  <c r="MT244" i="27" s="1"/>
  <c r="MS243" i="27"/>
  <c r="MN243" i="27"/>
  <c r="MN244" i="27" s="1"/>
  <c r="MM243" i="27"/>
  <c r="MB243" i="27"/>
  <c r="MB244" i="27" s="1"/>
  <c r="MA243" i="27"/>
  <c r="LP243" i="27"/>
  <c r="LP244" i="27" s="1"/>
  <c r="LO243" i="27"/>
  <c r="LJ243" i="27"/>
  <c r="LJ244" i="27" s="1"/>
  <c r="LI243" i="27"/>
  <c r="LD243" i="27"/>
  <c r="LD244" i="27" s="1"/>
  <c r="LC243" i="27"/>
  <c r="KX243" i="27"/>
  <c r="KX244" i="27" s="1"/>
  <c r="KW243" i="27"/>
  <c r="KR243" i="27"/>
  <c r="KR244" i="27" s="1"/>
  <c r="KQ243" i="27"/>
  <c r="KL243" i="27"/>
  <c r="KL244" i="27" s="1"/>
  <c r="KK243" i="27"/>
  <c r="KF243" i="27"/>
  <c r="KF244" i="27" s="1"/>
  <c r="KE243" i="27"/>
  <c r="JZ243" i="27"/>
  <c r="JZ244" i="27" s="1"/>
  <c r="JY243" i="27"/>
  <c r="JT243" i="27"/>
  <c r="JT244" i="27" s="1"/>
  <c r="JS243" i="27"/>
  <c r="JN243" i="27"/>
  <c r="JN244" i="27" s="1"/>
  <c r="JM243" i="27"/>
  <c r="JH243" i="27"/>
  <c r="JH244" i="27" s="1"/>
  <c r="JG243" i="27"/>
  <c r="IP243" i="27"/>
  <c r="IP244" i="27" s="1"/>
  <c r="IO243" i="27"/>
  <c r="IJ243" i="27"/>
  <c r="IJ244" i="27" s="1"/>
  <c r="II243" i="27"/>
  <c r="ID243" i="27"/>
  <c r="ID244" i="27" s="1"/>
  <c r="IC243" i="27"/>
  <c r="FD243" i="27"/>
  <c r="FD244" i="27" s="1"/>
  <c r="FC243" i="27"/>
  <c r="EX243" i="27"/>
  <c r="EX244" i="27" s="1"/>
  <c r="EW243" i="27"/>
  <c r="DT243" i="27"/>
  <c r="DT244" i="27" s="1"/>
  <c r="DS243" i="27"/>
  <c r="DN243" i="27"/>
  <c r="DN244" i="27" s="1"/>
  <c r="DM243" i="27"/>
  <c r="DH243" i="27"/>
  <c r="DH244" i="27" s="1"/>
  <c r="DG243" i="27"/>
  <c r="BR243" i="27"/>
  <c r="BR244" i="27" s="1"/>
  <c r="BQ243" i="27"/>
  <c r="BL243" i="27"/>
  <c r="BL244" i="27" s="1"/>
  <c r="BK243" i="27"/>
  <c r="BF243" i="27"/>
  <c r="BF244" i="27" s="1"/>
  <c r="BE243" i="27"/>
  <c r="AN243" i="27"/>
  <c r="AN244" i="27" s="1"/>
  <c r="AM243" i="27"/>
  <c r="AB243" i="27"/>
  <c r="AB244" i="27" s="1"/>
  <c r="AA243" i="27"/>
  <c r="P243" i="27"/>
  <c r="O243" i="27"/>
  <c r="PY242" i="27"/>
  <c r="PM242" i="27"/>
  <c r="OI242" i="27"/>
  <c r="OC242" i="27"/>
  <c r="NW242" i="27"/>
  <c r="NQ242" i="27"/>
  <c r="NK242" i="27"/>
  <c r="NE242" i="27"/>
  <c r="MS242" i="27"/>
  <c r="MM242" i="27"/>
  <c r="MA242" i="27"/>
  <c r="LO242" i="27"/>
  <c r="LI242" i="27"/>
  <c r="LC242" i="27"/>
  <c r="KW242" i="27"/>
  <c r="KQ242" i="27"/>
  <c r="KK242" i="27"/>
  <c r="KE242" i="27"/>
  <c r="JY242" i="27"/>
  <c r="JS242" i="27"/>
  <c r="JM242" i="27"/>
  <c r="JG242" i="27"/>
  <c r="IO242" i="27"/>
  <c r="II242" i="27"/>
  <c r="IC242" i="27"/>
  <c r="FC242" i="27"/>
  <c r="EW242" i="27"/>
  <c r="DS242" i="27"/>
  <c r="DM242" i="27"/>
  <c r="DG242" i="27"/>
  <c r="BQ242" i="27"/>
  <c r="BK242" i="27"/>
  <c r="BE242" i="27"/>
  <c r="AM242" i="27"/>
  <c r="AA242" i="27"/>
  <c r="O242" i="27"/>
  <c r="PY241" i="27"/>
  <c r="PM241" i="27"/>
  <c r="OI241" i="27"/>
  <c r="OC241" i="27"/>
  <c r="NW241" i="27"/>
  <c r="NQ241" i="27"/>
  <c r="NK241" i="27"/>
  <c r="NE241" i="27"/>
  <c r="MS241" i="27"/>
  <c r="MM241" i="27"/>
  <c r="MA241" i="27"/>
  <c r="LO241" i="27"/>
  <c r="LI241" i="27"/>
  <c r="LC241" i="27"/>
  <c r="KW241" i="27"/>
  <c r="KQ241" i="27"/>
  <c r="KK241" i="27"/>
  <c r="KE241" i="27"/>
  <c r="JY241" i="27"/>
  <c r="JS241" i="27"/>
  <c r="JM241" i="27"/>
  <c r="JG241" i="27"/>
  <c r="IO241" i="27"/>
  <c r="II241" i="27"/>
  <c r="IC241" i="27"/>
  <c r="FC241" i="27"/>
  <c r="EW241" i="27"/>
  <c r="DS241" i="27"/>
  <c r="DM241" i="27"/>
  <c r="DG241" i="27"/>
  <c r="BQ241" i="27"/>
  <c r="BK241" i="27"/>
  <c r="BE241" i="27"/>
  <c r="AM241" i="27"/>
  <c r="AA241" i="27"/>
  <c r="O241" i="27"/>
  <c r="PY240" i="27"/>
  <c r="PM240" i="27"/>
  <c r="OI240" i="27"/>
  <c r="OC240" i="27"/>
  <c r="NW240" i="27"/>
  <c r="NQ240" i="27"/>
  <c r="NK240" i="27"/>
  <c r="NE240" i="27"/>
  <c r="MS240" i="27"/>
  <c r="MM240" i="27"/>
  <c r="MA240" i="27"/>
  <c r="LO240" i="27"/>
  <c r="LI240" i="27"/>
  <c r="LC240" i="27"/>
  <c r="KW240" i="27"/>
  <c r="KQ240" i="27"/>
  <c r="KK240" i="27"/>
  <c r="KE240" i="27"/>
  <c r="JY240" i="27"/>
  <c r="JS240" i="27"/>
  <c r="JM240" i="27"/>
  <c r="JG240" i="27"/>
  <c r="IO240" i="27"/>
  <c r="II240" i="27"/>
  <c r="IC240" i="27"/>
  <c r="FC240" i="27"/>
  <c r="EW240" i="27"/>
  <c r="DS240" i="27"/>
  <c r="DM240" i="27"/>
  <c r="DG240" i="27"/>
  <c r="BQ240" i="27"/>
  <c r="BK240" i="27"/>
  <c r="BE240" i="27"/>
  <c r="AM240" i="27"/>
  <c r="AA240" i="27"/>
  <c r="O240" i="27"/>
  <c r="PY239" i="27"/>
  <c r="PM239" i="27"/>
  <c r="OI239" i="27"/>
  <c r="OC239" i="27"/>
  <c r="NW239" i="27"/>
  <c r="NQ239" i="27"/>
  <c r="NK239" i="27"/>
  <c r="NE239" i="27"/>
  <c r="MS239" i="27"/>
  <c r="MM239" i="27"/>
  <c r="MA239" i="27"/>
  <c r="LO239" i="27"/>
  <c r="LI239" i="27"/>
  <c r="LC239" i="27"/>
  <c r="KW239" i="27"/>
  <c r="KQ239" i="27"/>
  <c r="KK239" i="27"/>
  <c r="KE239" i="27"/>
  <c r="JY239" i="27"/>
  <c r="JS239" i="27"/>
  <c r="JM239" i="27"/>
  <c r="JG239" i="27"/>
  <c r="IO239" i="27"/>
  <c r="II239" i="27"/>
  <c r="IC239" i="27"/>
  <c r="FC239" i="27"/>
  <c r="EW239" i="27"/>
  <c r="DS239" i="27"/>
  <c r="DM239" i="27"/>
  <c r="DG239" i="27"/>
  <c r="BQ239" i="27"/>
  <c r="BK239" i="27"/>
  <c r="BE239" i="27"/>
  <c r="AM239" i="27"/>
  <c r="AA239" i="27"/>
  <c r="O239" i="27"/>
  <c r="PY238" i="27"/>
  <c r="PM238" i="27"/>
  <c r="OI238" i="27"/>
  <c r="OC238" i="27"/>
  <c r="NW238" i="27"/>
  <c r="NQ238" i="27"/>
  <c r="NK238" i="27"/>
  <c r="NE238" i="27"/>
  <c r="MY238" i="27"/>
  <c r="MS238" i="27"/>
  <c r="MG238" i="27"/>
  <c r="MA238" i="27"/>
  <c r="LO238" i="27"/>
  <c r="LI238" i="27"/>
  <c r="LC238" i="27"/>
  <c r="KW238" i="27"/>
  <c r="KQ238" i="27"/>
  <c r="KK238" i="27"/>
  <c r="KE238" i="27"/>
  <c r="JY238" i="27"/>
  <c r="JS238" i="27"/>
  <c r="JM238" i="27"/>
  <c r="JG238" i="27"/>
  <c r="IO238" i="27"/>
  <c r="II238" i="27"/>
  <c r="IC238" i="27"/>
  <c r="FC238" i="27"/>
  <c r="EW238" i="27"/>
  <c r="DS238" i="27"/>
  <c r="DM238" i="27"/>
  <c r="DG238" i="27"/>
  <c r="BQ238" i="27"/>
  <c r="BK238" i="27"/>
  <c r="BE238" i="27"/>
  <c r="AM238" i="27"/>
  <c r="AA238" i="27"/>
  <c r="O238" i="27"/>
  <c r="PY237" i="27"/>
  <c r="PM237" i="27"/>
  <c r="OI237" i="27"/>
  <c r="OC237" i="27"/>
  <c r="NW237" i="27"/>
  <c r="NQ237" i="27"/>
  <c r="NK237" i="27"/>
  <c r="NE237" i="27"/>
  <c r="MY237" i="27"/>
  <c r="MS237" i="27"/>
  <c r="MG237" i="27"/>
  <c r="MA237" i="27"/>
  <c r="LO237" i="27"/>
  <c r="LI237" i="27"/>
  <c r="LC237" i="27"/>
  <c r="KW237" i="27"/>
  <c r="KQ237" i="27"/>
  <c r="KK237" i="27"/>
  <c r="KE237" i="27"/>
  <c r="JY237" i="27"/>
  <c r="JS237" i="27"/>
  <c r="JM237" i="27"/>
  <c r="JG237" i="27"/>
  <c r="IO237" i="27"/>
  <c r="II237" i="27"/>
  <c r="IC237" i="27"/>
  <c r="FC237" i="27"/>
  <c r="EW237" i="27"/>
  <c r="DS237" i="27"/>
  <c r="DM237" i="27"/>
  <c r="DG237" i="27"/>
  <c r="BQ237" i="27"/>
  <c r="BK237" i="27"/>
  <c r="BE237" i="27"/>
  <c r="AM237" i="27"/>
  <c r="AA237" i="27"/>
  <c r="O237" i="27"/>
  <c r="PY236" i="27"/>
  <c r="PM236" i="27"/>
  <c r="OI236" i="27"/>
  <c r="OC236" i="27"/>
  <c r="NW236" i="27"/>
  <c r="NQ236" i="27"/>
  <c r="NK236" i="27"/>
  <c r="NE236" i="27"/>
  <c r="MY236" i="27"/>
  <c r="MS236" i="27"/>
  <c r="MG236" i="27"/>
  <c r="MA236" i="27"/>
  <c r="LO236" i="27"/>
  <c r="LI236" i="27"/>
  <c r="LC236" i="27"/>
  <c r="KW236" i="27"/>
  <c r="KQ236" i="27"/>
  <c r="KK236" i="27"/>
  <c r="KE236" i="27"/>
  <c r="JY236" i="27"/>
  <c r="JS236" i="27"/>
  <c r="JM236" i="27"/>
  <c r="JG236" i="27"/>
  <c r="IO236" i="27"/>
  <c r="II236" i="27"/>
  <c r="IC236" i="27"/>
  <c r="FC236" i="27"/>
  <c r="EW236" i="27"/>
  <c r="DS236" i="27"/>
  <c r="DM236" i="27"/>
  <c r="DG236" i="27"/>
  <c r="BQ236" i="27"/>
  <c r="BK236" i="27"/>
  <c r="BE236" i="27"/>
  <c r="AM236" i="27"/>
  <c r="AA236" i="27"/>
  <c r="O236" i="27"/>
  <c r="PY235" i="27"/>
  <c r="PM235" i="27"/>
  <c r="OI235" i="27"/>
  <c r="OC235" i="27"/>
  <c r="NW235" i="27"/>
  <c r="NQ235" i="27"/>
  <c r="NK235" i="27"/>
  <c r="NE235" i="27"/>
  <c r="MY235" i="27"/>
  <c r="MS235" i="27"/>
  <c r="MG235" i="27"/>
  <c r="MA235" i="27"/>
  <c r="LO235" i="27"/>
  <c r="LI235" i="27"/>
  <c r="LC235" i="27"/>
  <c r="KW235" i="27"/>
  <c r="KQ235" i="27"/>
  <c r="KK235" i="27"/>
  <c r="KE235" i="27"/>
  <c r="JY235" i="27"/>
  <c r="JS235" i="27"/>
  <c r="JM235" i="27"/>
  <c r="JG235" i="27"/>
  <c r="IO235" i="27"/>
  <c r="II235" i="27"/>
  <c r="IC235" i="27"/>
  <c r="FC235" i="27"/>
  <c r="EW235" i="27"/>
  <c r="DS235" i="27"/>
  <c r="DM235" i="27"/>
  <c r="DG235" i="27"/>
  <c r="BQ235" i="27"/>
  <c r="BK235" i="27"/>
  <c r="BE235" i="27"/>
  <c r="AM235" i="27"/>
  <c r="AA235" i="27"/>
  <c r="O235" i="27"/>
  <c r="PY234" i="27"/>
  <c r="PM234" i="27"/>
  <c r="OI234" i="27"/>
  <c r="OC234" i="27"/>
  <c r="NW234" i="27"/>
  <c r="NQ234" i="27"/>
  <c r="NK234" i="27"/>
  <c r="NE234" i="27"/>
  <c r="MY234" i="27"/>
  <c r="MS234" i="27"/>
  <c r="MG234" i="27"/>
  <c r="MA234" i="27"/>
  <c r="LO234" i="27"/>
  <c r="LI234" i="27"/>
  <c r="LC234" i="27"/>
  <c r="KW234" i="27"/>
  <c r="KQ234" i="27"/>
  <c r="KK234" i="27"/>
  <c r="KE234" i="27"/>
  <c r="JY234" i="27"/>
  <c r="JS234" i="27"/>
  <c r="JM234" i="27"/>
  <c r="JG234" i="27"/>
  <c r="IO234" i="27"/>
  <c r="II234" i="27"/>
  <c r="IC234" i="27"/>
  <c r="FC234" i="27"/>
  <c r="EW234" i="27"/>
  <c r="DS234" i="27"/>
  <c r="DM234" i="27"/>
  <c r="DG234" i="27"/>
  <c r="BQ234" i="27"/>
  <c r="BK234" i="27"/>
  <c r="BE234" i="27"/>
  <c r="AM234" i="27"/>
  <c r="AA234" i="27"/>
  <c r="O234" i="27"/>
  <c r="PY233" i="27"/>
  <c r="PM233" i="27"/>
  <c r="OI233" i="27"/>
  <c r="OC233" i="27"/>
  <c r="NW233" i="27"/>
  <c r="NQ233" i="27"/>
  <c r="NK233" i="27"/>
  <c r="NE233" i="27"/>
  <c r="MY233" i="27"/>
  <c r="MS233" i="27"/>
  <c r="MG233" i="27"/>
  <c r="MA233" i="27"/>
  <c r="LO233" i="27"/>
  <c r="LI233" i="27"/>
  <c r="LC233" i="27"/>
  <c r="KW233" i="27"/>
  <c r="KQ233" i="27"/>
  <c r="KK233" i="27"/>
  <c r="KE233" i="27"/>
  <c r="JY233" i="27"/>
  <c r="JS233" i="27"/>
  <c r="JM233" i="27"/>
  <c r="JG233" i="27"/>
  <c r="IO233" i="27"/>
  <c r="II233" i="27"/>
  <c r="IC233" i="27"/>
  <c r="FC233" i="27"/>
  <c r="EW233" i="27"/>
  <c r="DS233" i="27"/>
  <c r="DM233" i="27"/>
  <c r="DG233" i="27"/>
  <c r="BQ233" i="27"/>
  <c r="BK233" i="27"/>
  <c r="BE233" i="27"/>
  <c r="AM233" i="27"/>
  <c r="AA233" i="27"/>
  <c r="O233" i="27"/>
  <c r="PY232" i="27"/>
  <c r="PM232" i="27"/>
  <c r="OI232" i="27"/>
  <c r="OC232" i="27"/>
  <c r="NW232" i="27"/>
  <c r="NQ232" i="27"/>
  <c r="NK232" i="27"/>
  <c r="NE232" i="27"/>
  <c r="MY232" i="27"/>
  <c r="MS232" i="27"/>
  <c r="MG232" i="27"/>
  <c r="MA232" i="27"/>
  <c r="LO232" i="27"/>
  <c r="LI232" i="27"/>
  <c r="LC232" i="27"/>
  <c r="KW232" i="27"/>
  <c r="KQ232" i="27"/>
  <c r="KK232" i="27"/>
  <c r="KE232" i="27"/>
  <c r="JY232" i="27"/>
  <c r="JS232" i="27"/>
  <c r="JM232" i="27"/>
  <c r="JG232" i="27"/>
  <c r="IO232" i="27"/>
  <c r="II232" i="27"/>
  <c r="IC232" i="27"/>
  <c r="FC232" i="27"/>
  <c r="EW232" i="27"/>
  <c r="DS232" i="27"/>
  <c r="DM232" i="27"/>
  <c r="DG232" i="27"/>
  <c r="BQ232" i="27"/>
  <c r="BK232" i="27"/>
  <c r="BE232" i="27"/>
  <c r="AM232" i="27"/>
  <c r="AA232" i="27"/>
  <c r="O232" i="27"/>
  <c r="PZ231" i="27"/>
  <c r="PZ232" i="27" s="1"/>
  <c r="PY231" i="27"/>
  <c r="PN231" i="27"/>
  <c r="PN232" i="27" s="1"/>
  <c r="PM231" i="27"/>
  <c r="OJ231" i="27"/>
  <c r="OJ232" i="27" s="1"/>
  <c r="OI231" i="27"/>
  <c r="OD231" i="27"/>
  <c r="OD232" i="27" s="1"/>
  <c r="OC231" i="27"/>
  <c r="NX231" i="27"/>
  <c r="NX232" i="27" s="1"/>
  <c r="NW231" i="27"/>
  <c r="NR231" i="27"/>
  <c r="NR232" i="27" s="1"/>
  <c r="NQ231" i="27"/>
  <c r="NL231" i="27"/>
  <c r="NL232" i="27" s="1"/>
  <c r="NK231" i="27"/>
  <c r="NF231" i="27"/>
  <c r="NF232" i="27" s="1"/>
  <c r="NE231" i="27"/>
  <c r="MZ231" i="27"/>
  <c r="MZ232" i="27" s="1"/>
  <c r="MY231" i="27"/>
  <c r="MT231" i="27"/>
  <c r="MT232" i="27" s="1"/>
  <c r="MS231" i="27"/>
  <c r="MH231" i="27"/>
  <c r="MH232" i="27" s="1"/>
  <c r="MG231" i="27"/>
  <c r="MB231" i="27"/>
  <c r="MB232" i="27" s="1"/>
  <c r="MA231" i="27"/>
  <c r="LJ231" i="27"/>
  <c r="LJ232" i="27" s="1"/>
  <c r="LI231" i="27"/>
  <c r="LD231" i="27"/>
  <c r="LD232" i="27" s="1"/>
  <c r="LC231" i="27"/>
  <c r="KX231" i="27"/>
  <c r="KX232" i="27" s="1"/>
  <c r="KW231" i="27"/>
  <c r="KR231" i="27"/>
  <c r="KR232" i="27" s="1"/>
  <c r="KQ231" i="27"/>
  <c r="KL231" i="27"/>
  <c r="KL232" i="27" s="1"/>
  <c r="KK231" i="27"/>
  <c r="KF231" i="27"/>
  <c r="KF232" i="27" s="1"/>
  <c r="KE231" i="27"/>
  <c r="JZ231" i="27"/>
  <c r="JZ232" i="27" s="1"/>
  <c r="JY231" i="27"/>
  <c r="JT231" i="27"/>
  <c r="JT232" i="27" s="1"/>
  <c r="JS231" i="27"/>
  <c r="JN231" i="27"/>
  <c r="JN232" i="27" s="1"/>
  <c r="JM231" i="27"/>
  <c r="JH231" i="27"/>
  <c r="JH232" i="27" s="1"/>
  <c r="JG231" i="27"/>
  <c r="IP231" i="27"/>
  <c r="IP232" i="27" s="1"/>
  <c r="IO231" i="27"/>
  <c r="IJ231" i="27"/>
  <c r="IJ232" i="27" s="1"/>
  <c r="II231" i="27"/>
  <c r="ID231" i="27"/>
  <c r="ID232" i="27" s="1"/>
  <c r="IC231" i="27"/>
  <c r="FD231" i="27"/>
  <c r="FD232" i="27" s="1"/>
  <c r="FC231" i="27"/>
  <c r="EX231" i="27"/>
  <c r="EX232" i="27" s="1"/>
  <c r="EW231" i="27"/>
  <c r="DT231" i="27"/>
  <c r="DT232" i="27" s="1"/>
  <c r="DS231" i="27"/>
  <c r="DN231" i="27"/>
  <c r="DN232" i="27" s="1"/>
  <c r="DM231" i="27"/>
  <c r="DH231" i="27"/>
  <c r="DH232" i="27" s="1"/>
  <c r="DG231" i="27"/>
  <c r="BR231" i="27"/>
  <c r="BR232" i="27" s="1"/>
  <c r="BQ231" i="27"/>
  <c r="BL231" i="27"/>
  <c r="BL232" i="27" s="1"/>
  <c r="BK231" i="27"/>
  <c r="BF231" i="27"/>
  <c r="BF232" i="27" s="1"/>
  <c r="BE231" i="27"/>
  <c r="AN231" i="27"/>
  <c r="AN232" i="27" s="1"/>
  <c r="AM231" i="27"/>
  <c r="AB231" i="27"/>
  <c r="AB232" i="27" s="1"/>
  <c r="AA231" i="27"/>
  <c r="P231" i="27"/>
  <c r="O231" i="27"/>
  <c r="PY230" i="27"/>
  <c r="PM230" i="27"/>
  <c r="OI230" i="27"/>
  <c r="OC230" i="27"/>
  <c r="NW230" i="27"/>
  <c r="NQ230" i="27"/>
  <c r="NK230" i="27"/>
  <c r="NE230" i="27"/>
  <c r="MY230" i="27"/>
  <c r="MS230" i="27"/>
  <c r="MG230" i="27"/>
  <c r="MA230" i="27"/>
  <c r="LI230" i="27"/>
  <c r="LC230" i="27"/>
  <c r="KW230" i="27"/>
  <c r="KQ230" i="27"/>
  <c r="KK230" i="27"/>
  <c r="KE230" i="27"/>
  <c r="JY230" i="27"/>
  <c r="JS230" i="27"/>
  <c r="JM230" i="27"/>
  <c r="JG230" i="27"/>
  <c r="IO230" i="27"/>
  <c r="II230" i="27"/>
  <c r="IC230" i="27"/>
  <c r="FC230" i="27"/>
  <c r="EW230" i="27"/>
  <c r="DS230" i="27"/>
  <c r="DM230" i="27"/>
  <c r="DG230" i="27"/>
  <c r="BQ230" i="27"/>
  <c r="BK230" i="27"/>
  <c r="BE230" i="27"/>
  <c r="AM230" i="27"/>
  <c r="AA230" i="27"/>
  <c r="O230" i="27"/>
  <c r="PY229" i="27"/>
  <c r="PM229" i="27"/>
  <c r="OI229" i="27"/>
  <c r="OC229" i="27"/>
  <c r="NW229" i="27"/>
  <c r="NQ229" i="27"/>
  <c r="NK229" i="27"/>
  <c r="NE229" i="27"/>
  <c r="MY229" i="27"/>
  <c r="MS229" i="27"/>
  <c r="MG229" i="27"/>
  <c r="MA229" i="27"/>
  <c r="LI229" i="27"/>
  <c r="LC229" i="27"/>
  <c r="KW229" i="27"/>
  <c r="KQ229" i="27"/>
  <c r="KK229" i="27"/>
  <c r="KE229" i="27"/>
  <c r="JY229" i="27"/>
  <c r="JS229" i="27"/>
  <c r="JM229" i="27"/>
  <c r="JG229" i="27"/>
  <c r="IO229" i="27"/>
  <c r="II229" i="27"/>
  <c r="IC229" i="27"/>
  <c r="FC229" i="27"/>
  <c r="EW229" i="27"/>
  <c r="DS229" i="27"/>
  <c r="DM229" i="27"/>
  <c r="DG229" i="27"/>
  <c r="BQ229" i="27"/>
  <c r="BK229" i="27"/>
  <c r="BE229" i="27"/>
  <c r="AM229" i="27"/>
  <c r="AA229" i="27"/>
  <c r="O229" i="27"/>
  <c r="PY228" i="27"/>
  <c r="PM228" i="27"/>
  <c r="OI228" i="27"/>
  <c r="OC228" i="27"/>
  <c r="NW228" i="27"/>
  <c r="NQ228" i="27"/>
  <c r="NK228" i="27"/>
  <c r="NE228" i="27"/>
  <c r="MY228" i="27"/>
  <c r="MS228" i="27"/>
  <c r="MG228" i="27"/>
  <c r="MA228" i="27"/>
  <c r="LI228" i="27"/>
  <c r="LC228" i="27"/>
  <c r="KW228" i="27"/>
  <c r="KQ228" i="27"/>
  <c r="KK228" i="27"/>
  <c r="KE228" i="27"/>
  <c r="JY228" i="27"/>
  <c r="JS228" i="27"/>
  <c r="JM228" i="27"/>
  <c r="JG228" i="27"/>
  <c r="IO228" i="27"/>
  <c r="II228" i="27"/>
  <c r="IC228" i="27"/>
  <c r="FC228" i="27"/>
  <c r="EW228" i="27"/>
  <c r="DS228" i="27"/>
  <c r="DM228" i="27"/>
  <c r="DG228" i="27"/>
  <c r="BQ228" i="27"/>
  <c r="BK228" i="27"/>
  <c r="BE228" i="27"/>
  <c r="AM228" i="27"/>
  <c r="AA228" i="27"/>
  <c r="O228" i="27"/>
  <c r="PY227" i="27"/>
  <c r="PM227" i="27"/>
  <c r="OI227" i="27"/>
  <c r="OC227" i="27"/>
  <c r="NW227" i="27"/>
  <c r="NQ227" i="27"/>
  <c r="NK227" i="27"/>
  <c r="NE227" i="27"/>
  <c r="MY227" i="27"/>
  <c r="MS227" i="27"/>
  <c r="MG227" i="27"/>
  <c r="MA227" i="27"/>
  <c r="LI227" i="27"/>
  <c r="LC227" i="27"/>
  <c r="KW227" i="27"/>
  <c r="KQ227" i="27"/>
  <c r="KK227" i="27"/>
  <c r="KE227" i="27"/>
  <c r="JY227" i="27"/>
  <c r="JS227" i="27"/>
  <c r="JM227" i="27"/>
  <c r="JG227" i="27"/>
  <c r="IO227" i="27"/>
  <c r="II227" i="27"/>
  <c r="IC227" i="27"/>
  <c r="FC227" i="27"/>
  <c r="EW227" i="27"/>
  <c r="DS227" i="27"/>
  <c r="DM227" i="27"/>
  <c r="DG227" i="27"/>
  <c r="BQ227" i="27"/>
  <c r="BK227" i="27"/>
  <c r="BE227" i="27"/>
  <c r="AM227" i="27"/>
  <c r="AA227" i="27"/>
  <c r="O227" i="27"/>
  <c r="PY226" i="27"/>
  <c r="PM226" i="27"/>
  <c r="OI226" i="27"/>
  <c r="OC226" i="27"/>
  <c r="NW226" i="27"/>
  <c r="NQ226" i="27"/>
  <c r="NK226" i="27"/>
  <c r="NE226" i="27"/>
  <c r="MY226" i="27"/>
  <c r="MS226" i="27"/>
  <c r="MG226" i="27"/>
  <c r="MA226" i="27"/>
  <c r="LI226" i="27"/>
  <c r="LC226" i="27"/>
  <c r="KW226" i="27"/>
  <c r="KQ226" i="27"/>
  <c r="KK226" i="27"/>
  <c r="KE226" i="27"/>
  <c r="JY226" i="27"/>
  <c r="JS226" i="27"/>
  <c r="JM226" i="27"/>
  <c r="JG226" i="27"/>
  <c r="IO226" i="27"/>
  <c r="II226" i="27"/>
  <c r="IC226" i="27"/>
  <c r="FC226" i="27"/>
  <c r="EW226" i="27"/>
  <c r="DS226" i="27"/>
  <c r="DM226" i="27"/>
  <c r="DG226" i="27"/>
  <c r="BQ226" i="27"/>
  <c r="BK226" i="27"/>
  <c r="BE226" i="27"/>
  <c r="AM226" i="27"/>
  <c r="AA226" i="27"/>
  <c r="O226" i="27"/>
  <c r="PY225" i="27"/>
  <c r="PM225" i="27"/>
  <c r="OI225" i="27"/>
  <c r="OC225" i="27"/>
  <c r="NW225" i="27"/>
  <c r="NQ225" i="27"/>
  <c r="NK225" i="27"/>
  <c r="NE225" i="27"/>
  <c r="MY225" i="27"/>
  <c r="MS225" i="27"/>
  <c r="MG225" i="27"/>
  <c r="MA225" i="27"/>
  <c r="LI225" i="27"/>
  <c r="LC225" i="27"/>
  <c r="KW225" i="27"/>
  <c r="KQ225" i="27"/>
  <c r="KK225" i="27"/>
  <c r="KE225" i="27"/>
  <c r="JY225" i="27"/>
  <c r="JS225" i="27"/>
  <c r="JM225" i="27"/>
  <c r="JG225" i="27"/>
  <c r="IO225" i="27"/>
  <c r="II225" i="27"/>
  <c r="IC225" i="27"/>
  <c r="FC225" i="27"/>
  <c r="EW225" i="27"/>
  <c r="DS225" i="27"/>
  <c r="DM225" i="27"/>
  <c r="DG225" i="27"/>
  <c r="BQ225" i="27"/>
  <c r="BK225" i="27"/>
  <c r="BE225" i="27"/>
  <c r="AM225" i="27"/>
  <c r="AA225" i="27"/>
  <c r="O225" i="27"/>
  <c r="PY224" i="27"/>
  <c r="PM224" i="27"/>
  <c r="OI224" i="27"/>
  <c r="OC224" i="27"/>
  <c r="NW224" i="27"/>
  <c r="NQ224" i="27"/>
  <c r="NK224" i="27"/>
  <c r="NE224" i="27"/>
  <c r="MY224" i="27"/>
  <c r="MS224" i="27"/>
  <c r="MG224" i="27"/>
  <c r="MA224" i="27"/>
  <c r="LI224" i="27"/>
  <c r="LC224" i="27"/>
  <c r="KW224" i="27"/>
  <c r="KQ224" i="27"/>
  <c r="KK224" i="27"/>
  <c r="KE224" i="27"/>
  <c r="JY224" i="27"/>
  <c r="JS224" i="27"/>
  <c r="JM224" i="27"/>
  <c r="JG224" i="27"/>
  <c r="IO224" i="27"/>
  <c r="II224" i="27"/>
  <c r="IC224" i="27"/>
  <c r="FC224" i="27"/>
  <c r="EW224" i="27"/>
  <c r="DS224" i="27"/>
  <c r="DM224" i="27"/>
  <c r="DG224" i="27"/>
  <c r="BQ224" i="27"/>
  <c r="BK224" i="27"/>
  <c r="BE224" i="27"/>
  <c r="AM224" i="27"/>
  <c r="AA224" i="27"/>
  <c r="PY223" i="27"/>
  <c r="PM223" i="27"/>
  <c r="OI223" i="27"/>
  <c r="OC223" i="27"/>
  <c r="NW223" i="27"/>
  <c r="NQ223" i="27"/>
  <c r="NK223" i="27"/>
  <c r="NE223" i="27"/>
  <c r="MY223" i="27"/>
  <c r="MS223" i="27"/>
  <c r="MG223" i="27"/>
  <c r="MA223" i="27"/>
  <c r="LI223" i="27"/>
  <c r="LC223" i="27"/>
  <c r="KW223" i="27"/>
  <c r="KQ223" i="27"/>
  <c r="KK223" i="27"/>
  <c r="KE223" i="27"/>
  <c r="JY223" i="27"/>
  <c r="JS223" i="27"/>
  <c r="JM223" i="27"/>
  <c r="JG223" i="27"/>
  <c r="IO223" i="27"/>
  <c r="II223" i="27"/>
  <c r="IC223" i="27"/>
  <c r="FC223" i="27"/>
  <c r="EW223" i="27"/>
  <c r="DS223" i="27"/>
  <c r="DM223" i="27"/>
  <c r="DG223" i="27"/>
  <c r="BQ223" i="27"/>
  <c r="BK223" i="27"/>
  <c r="BE223" i="27"/>
  <c r="AM223" i="27"/>
  <c r="AA223" i="27"/>
  <c r="PY222" i="27"/>
  <c r="PM222" i="27"/>
  <c r="OI222" i="27"/>
  <c r="OC222" i="27"/>
  <c r="NW222" i="27"/>
  <c r="NQ222" i="27"/>
  <c r="NK222" i="27"/>
  <c r="NE222" i="27"/>
  <c r="MY222" i="27"/>
  <c r="MS222" i="27"/>
  <c r="MG222" i="27"/>
  <c r="MA222" i="27"/>
  <c r="LI222" i="27"/>
  <c r="LC222" i="27"/>
  <c r="KW222" i="27"/>
  <c r="KQ222" i="27"/>
  <c r="KK222" i="27"/>
  <c r="KE222" i="27"/>
  <c r="JY222" i="27"/>
  <c r="JS222" i="27"/>
  <c r="JM222" i="27"/>
  <c r="JG222" i="27"/>
  <c r="IO222" i="27"/>
  <c r="II222" i="27"/>
  <c r="IC222" i="27"/>
  <c r="FC222" i="27"/>
  <c r="EW222" i="27"/>
  <c r="DS222" i="27"/>
  <c r="DM222" i="27"/>
  <c r="DG222" i="27"/>
  <c r="BQ222" i="27"/>
  <c r="BK222" i="27"/>
  <c r="BE222" i="27"/>
  <c r="AM222" i="27"/>
  <c r="AA222" i="27"/>
  <c r="PY221" i="27"/>
  <c r="PM221" i="27"/>
  <c r="OI221" i="27"/>
  <c r="OC221" i="27"/>
  <c r="NW221" i="27"/>
  <c r="NQ221" i="27"/>
  <c r="NK221" i="27"/>
  <c r="NE221" i="27"/>
  <c r="MY221" i="27"/>
  <c r="MS221" i="27"/>
  <c r="MG221" i="27"/>
  <c r="MA221" i="27"/>
  <c r="LI221" i="27"/>
  <c r="LC221" i="27"/>
  <c r="KW221" i="27"/>
  <c r="KQ221" i="27"/>
  <c r="KK221" i="27"/>
  <c r="KE221" i="27"/>
  <c r="JY221" i="27"/>
  <c r="JS221" i="27"/>
  <c r="JM221" i="27"/>
  <c r="JG221" i="27"/>
  <c r="IO221" i="27"/>
  <c r="II221" i="27"/>
  <c r="IC221" i="27"/>
  <c r="FC221" i="27"/>
  <c r="EW221" i="27"/>
  <c r="DS221" i="27"/>
  <c r="DM221" i="27"/>
  <c r="DG221" i="27"/>
  <c r="BQ221" i="27"/>
  <c r="BK221" i="27"/>
  <c r="BE221" i="27"/>
  <c r="AM221" i="27"/>
  <c r="AA221" i="27"/>
  <c r="PY220" i="27"/>
  <c r="PM220" i="27"/>
  <c r="OI220" i="27"/>
  <c r="OC220" i="27"/>
  <c r="NW220" i="27"/>
  <c r="NQ220" i="27"/>
  <c r="NK220" i="27"/>
  <c r="NE220" i="27"/>
  <c r="MY220" i="27"/>
  <c r="MS220" i="27"/>
  <c r="MG220" i="27"/>
  <c r="MA220" i="27"/>
  <c r="LI220" i="27"/>
  <c r="LC220" i="27"/>
  <c r="KW220" i="27"/>
  <c r="KQ220" i="27"/>
  <c r="KK220" i="27"/>
  <c r="KE220" i="27"/>
  <c r="JY220" i="27"/>
  <c r="JS220" i="27"/>
  <c r="JM220" i="27"/>
  <c r="JG220" i="27"/>
  <c r="IO220" i="27"/>
  <c r="II220" i="27"/>
  <c r="IC220" i="27"/>
  <c r="FC220" i="27"/>
  <c r="EW220" i="27"/>
  <c r="DS220" i="27"/>
  <c r="DM220" i="27"/>
  <c r="DG220" i="27"/>
  <c r="BQ220" i="27"/>
  <c r="BK220" i="27"/>
  <c r="BE220" i="27"/>
  <c r="AM220" i="27"/>
  <c r="AA220" i="27"/>
  <c r="PZ219" i="27"/>
  <c r="PZ220" i="27" s="1"/>
  <c r="PY219" i="27"/>
  <c r="OJ219" i="27"/>
  <c r="OJ220" i="27" s="1"/>
  <c r="OI219" i="27"/>
  <c r="OD219" i="27"/>
  <c r="OD220" i="27" s="1"/>
  <c r="OC219" i="27"/>
  <c r="NX219" i="27"/>
  <c r="NX220" i="27" s="1"/>
  <c r="NW219" i="27"/>
  <c r="NR219" i="27"/>
  <c r="NR220" i="27" s="1"/>
  <c r="NQ219" i="27"/>
  <c r="NL219" i="27"/>
  <c r="NL220" i="27" s="1"/>
  <c r="NK219" i="27"/>
  <c r="NF219" i="27"/>
  <c r="NF220" i="27" s="1"/>
  <c r="NE219" i="27"/>
  <c r="MZ219" i="27"/>
  <c r="MZ220" i="27" s="1"/>
  <c r="MY219" i="27"/>
  <c r="MT219" i="27"/>
  <c r="MT220" i="27" s="1"/>
  <c r="MS219" i="27"/>
  <c r="MH219" i="27"/>
  <c r="MH220" i="27" s="1"/>
  <c r="MG219" i="27"/>
  <c r="MB219" i="27"/>
  <c r="MB220" i="27" s="1"/>
  <c r="MA219" i="27"/>
  <c r="LJ219" i="27"/>
  <c r="LJ220" i="27" s="1"/>
  <c r="LI219" i="27"/>
  <c r="LD219" i="27"/>
  <c r="LD220" i="27" s="1"/>
  <c r="LC219" i="27"/>
  <c r="KX219" i="27"/>
  <c r="KX220" i="27" s="1"/>
  <c r="KW219" i="27"/>
  <c r="KR219" i="27"/>
  <c r="KR220" i="27" s="1"/>
  <c r="KQ219" i="27"/>
  <c r="KL219" i="27"/>
  <c r="KL220" i="27" s="1"/>
  <c r="KK219" i="27"/>
  <c r="KF219" i="27"/>
  <c r="KF220" i="27" s="1"/>
  <c r="KE219" i="27"/>
  <c r="JZ219" i="27"/>
  <c r="JZ220" i="27" s="1"/>
  <c r="JY219" i="27"/>
  <c r="JT219" i="27"/>
  <c r="JT220" i="27" s="1"/>
  <c r="JS219" i="27"/>
  <c r="JN219" i="27"/>
  <c r="JN220" i="27" s="1"/>
  <c r="JM219" i="27"/>
  <c r="JH219" i="27"/>
  <c r="JH220" i="27" s="1"/>
  <c r="JG219" i="27"/>
  <c r="IP219" i="27"/>
  <c r="IP220" i="27" s="1"/>
  <c r="IO219" i="27"/>
  <c r="IJ219" i="27"/>
  <c r="IJ220" i="27" s="1"/>
  <c r="II219" i="27"/>
  <c r="ID219" i="27"/>
  <c r="ID220" i="27" s="1"/>
  <c r="IC219" i="27"/>
  <c r="FD219" i="27"/>
  <c r="FD220" i="27" s="1"/>
  <c r="FC219" i="27"/>
  <c r="EX219" i="27"/>
  <c r="EX220" i="27" s="1"/>
  <c r="EW219" i="27"/>
  <c r="DN219" i="27"/>
  <c r="DN220" i="27" s="1"/>
  <c r="DM219" i="27"/>
  <c r="DH219" i="27"/>
  <c r="DH220" i="27" s="1"/>
  <c r="DG219" i="27"/>
  <c r="BR219" i="27"/>
  <c r="BR220" i="27" s="1"/>
  <c r="BQ219" i="27"/>
  <c r="BL219" i="27"/>
  <c r="BL220" i="27" s="1"/>
  <c r="BK219" i="27"/>
  <c r="BF219" i="27"/>
  <c r="BF220" i="27" s="1"/>
  <c r="BE219" i="27"/>
  <c r="AN219" i="27"/>
  <c r="AN220" i="27" s="1"/>
  <c r="AM219" i="27"/>
  <c r="AB219" i="27"/>
  <c r="AA219" i="27"/>
  <c r="PY218" i="27"/>
  <c r="OI218" i="27"/>
  <c r="OC218" i="27"/>
  <c r="NW218" i="27"/>
  <c r="NQ218" i="27"/>
  <c r="NK218" i="27"/>
  <c r="NE218" i="27"/>
  <c r="MY218" i="27"/>
  <c r="MS218" i="27"/>
  <c r="MG218" i="27"/>
  <c r="MA218" i="27"/>
  <c r="LI218" i="27"/>
  <c r="LC218" i="27"/>
  <c r="KW218" i="27"/>
  <c r="KQ218" i="27"/>
  <c r="KK218" i="27"/>
  <c r="KE218" i="27"/>
  <c r="JY218" i="27"/>
  <c r="JS218" i="27"/>
  <c r="JM218" i="27"/>
  <c r="JG218" i="27"/>
  <c r="IO218" i="27"/>
  <c r="II218" i="27"/>
  <c r="IC218" i="27"/>
  <c r="FC218" i="27"/>
  <c r="EW218" i="27"/>
  <c r="DM218" i="27"/>
  <c r="DG218" i="27"/>
  <c r="BQ218" i="27"/>
  <c r="BK218" i="27"/>
  <c r="BE218" i="27"/>
  <c r="AM218" i="27"/>
  <c r="AA218" i="27"/>
  <c r="PY217" i="27"/>
  <c r="OI217" i="27"/>
  <c r="OC217" i="27"/>
  <c r="NW217" i="27"/>
  <c r="NQ217" i="27"/>
  <c r="NK217" i="27"/>
  <c r="NE217" i="27"/>
  <c r="MY217" i="27"/>
  <c r="MS217" i="27"/>
  <c r="MG217" i="27"/>
  <c r="MA217" i="27"/>
  <c r="LI217" i="27"/>
  <c r="LC217" i="27"/>
  <c r="KW217" i="27"/>
  <c r="KQ217" i="27"/>
  <c r="KK217" i="27"/>
  <c r="KE217" i="27"/>
  <c r="JY217" i="27"/>
  <c r="JS217" i="27"/>
  <c r="JM217" i="27"/>
  <c r="JG217" i="27"/>
  <c r="IO217" i="27"/>
  <c r="II217" i="27"/>
  <c r="IC217" i="27"/>
  <c r="FC217" i="27"/>
  <c r="EW217" i="27"/>
  <c r="DM217" i="27"/>
  <c r="DG217" i="27"/>
  <c r="BQ217" i="27"/>
  <c r="BK217" i="27"/>
  <c r="BE217" i="27"/>
  <c r="AM217" i="27"/>
  <c r="AA217" i="27"/>
  <c r="PY216" i="27"/>
  <c r="OI216" i="27"/>
  <c r="OC216" i="27"/>
  <c r="NW216" i="27"/>
  <c r="NQ216" i="27"/>
  <c r="NK216" i="27"/>
  <c r="NE216" i="27"/>
  <c r="MY216" i="27"/>
  <c r="MS216" i="27"/>
  <c r="MG216" i="27"/>
  <c r="MA216" i="27"/>
  <c r="LI216" i="27"/>
  <c r="LC216" i="27"/>
  <c r="KW216" i="27"/>
  <c r="KQ216" i="27"/>
  <c r="KK216" i="27"/>
  <c r="KE216" i="27"/>
  <c r="JY216" i="27"/>
  <c r="JS216" i="27"/>
  <c r="JM216" i="27"/>
  <c r="JG216" i="27"/>
  <c r="IO216" i="27"/>
  <c r="II216" i="27"/>
  <c r="IC216" i="27"/>
  <c r="FC216" i="27"/>
  <c r="EW216" i="27"/>
  <c r="DM216" i="27"/>
  <c r="DG216" i="27"/>
  <c r="BQ216" i="27"/>
  <c r="BK216" i="27"/>
  <c r="BE216" i="27"/>
  <c r="AM216" i="27"/>
  <c r="AA216" i="27"/>
  <c r="PY215" i="27"/>
  <c r="OI215" i="27"/>
  <c r="OC215" i="27"/>
  <c r="NW215" i="27"/>
  <c r="NQ215" i="27"/>
  <c r="NK215" i="27"/>
  <c r="NE215" i="27"/>
  <c r="MY215" i="27"/>
  <c r="MS215" i="27"/>
  <c r="MG215" i="27"/>
  <c r="MA215" i="27"/>
  <c r="LI215" i="27"/>
  <c r="LC215" i="27"/>
  <c r="KW215" i="27"/>
  <c r="KQ215" i="27"/>
  <c r="KK215" i="27"/>
  <c r="KE215" i="27"/>
  <c r="JY215" i="27"/>
  <c r="JS215" i="27"/>
  <c r="JM215" i="27"/>
  <c r="JG215" i="27"/>
  <c r="IO215" i="27"/>
  <c r="II215" i="27"/>
  <c r="IC215" i="27"/>
  <c r="FC215" i="27"/>
  <c r="EW215" i="27"/>
  <c r="DM215" i="27"/>
  <c r="DG215" i="27"/>
  <c r="BQ215" i="27"/>
  <c r="BK215" i="27"/>
  <c r="BE215" i="27"/>
  <c r="AM215" i="27"/>
  <c r="AA215" i="27"/>
  <c r="PY214" i="27"/>
  <c r="OI214" i="27"/>
  <c r="OC214" i="27"/>
  <c r="NW214" i="27"/>
  <c r="NQ214" i="27"/>
  <c r="NK214" i="27"/>
  <c r="NE214" i="27"/>
  <c r="MY214" i="27"/>
  <c r="MS214" i="27"/>
  <c r="MG214" i="27"/>
  <c r="MA214" i="27"/>
  <c r="LI214" i="27"/>
  <c r="LC214" i="27"/>
  <c r="KW214" i="27"/>
  <c r="KQ214" i="27"/>
  <c r="KK214" i="27"/>
  <c r="KE214" i="27"/>
  <c r="JY214" i="27"/>
  <c r="JS214" i="27"/>
  <c r="JM214" i="27"/>
  <c r="JG214" i="27"/>
  <c r="IO214" i="27"/>
  <c r="II214" i="27"/>
  <c r="IC214" i="27"/>
  <c r="FC214" i="27"/>
  <c r="EW214" i="27"/>
  <c r="DM214" i="27"/>
  <c r="DG214" i="27"/>
  <c r="BQ214" i="27"/>
  <c r="BK214" i="27"/>
  <c r="BE214" i="27"/>
  <c r="AM214" i="27"/>
  <c r="AA214" i="27"/>
  <c r="PY213" i="27"/>
  <c r="OI213" i="27"/>
  <c r="OC213" i="27"/>
  <c r="NW213" i="27"/>
  <c r="NQ213" i="27"/>
  <c r="NK213" i="27"/>
  <c r="NE213" i="27"/>
  <c r="MY213" i="27"/>
  <c r="MS213" i="27"/>
  <c r="MG213" i="27"/>
  <c r="MA213" i="27"/>
  <c r="LI213" i="27"/>
  <c r="LC213" i="27"/>
  <c r="KW213" i="27"/>
  <c r="KQ213" i="27"/>
  <c r="KK213" i="27"/>
  <c r="KE213" i="27"/>
  <c r="JY213" i="27"/>
  <c r="JS213" i="27"/>
  <c r="JM213" i="27"/>
  <c r="JG213" i="27"/>
  <c r="IO213" i="27"/>
  <c r="II213" i="27"/>
  <c r="IC213" i="27"/>
  <c r="FC213" i="27"/>
  <c r="EW213" i="27"/>
  <c r="DM213" i="27"/>
  <c r="DG213" i="27"/>
  <c r="BQ213" i="27"/>
  <c r="BK213" i="27"/>
  <c r="BE213" i="27"/>
  <c r="AM213" i="27"/>
  <c r="AA213" i="27"/>
  <c r="PY212" i="27"/>
  <c r="OI212" i="27"/>
  <c r="OC212" i="27"/>
  <c r="NW212" i="27"/>
  <c r="NQ212" i="27"/>
  <c r="NK212" i="27"/>
  <c r="NE212" i="27"/>
  <c r="MY212" i="27"/>
  <c r="MS212" i="27"/>
  <c r="MG212" i="27"/>
  <c r="MA212" i="27"/>
  <c r="LI212" i="27"/>
  <c r="LC212" i="27"/>
  <c r="KW212" i="27"/>
  <c r="KQ212" i="27"/>
  <c r="KK212" i="27"/>
  <c r="KE212" i="27"/>
  <c r="JY212" i="27"/>
  <c r="JS212" i="27"/>
  <c r="JM212" i="27"/>
  <c r="JG212" i="27"/>
  <c r="IO212" i="27"/>
  <c r="II212" i="27"/>
  <c r="IC212" i="27"/>
  <c r="FC212" i="27"/>
  <c r="EW212" i="27"/>
  <c r="DM212" i="27"/>
  <c r="DG212" i="27"/>
  <c r="BQ212" i="27"/>
  <c r="BK212" i="27"/>
  <c r="BE212" i="27"/>
  <c r="AM212" i="27"/>
  <c r="AA212" i="27"/>
  <c r="PY211" i="27"/>
  <c r="OI211" i="27"/>
  <c r="OC211" i="27"/>
  <c r="NW211" i="27"/>
  <c r="NQ211" i="27"/>
  <c r="NK211" i="27"/>
  <c r="NE211" i="27"/>
  <c r="MY211" i="27"/>
  <c r="MS211" i="27"/>
  <c r="MG211" i="27"/>
  <c r="MA211" i="27"/>
  <c r="LI211" i="27"/>
  <c r="LC211" i="27"/>
  <c r="KW211" i="27"/>
  <c r="KQ211" i="27"/>
  <c r="KK211" i="27"/>
  <c r="KE211" i="27"/>
  <c r="JY211" i="27"/>
  <c r="JS211" i="27"/>
  <c r="JM211" i="27"/>
  <c r="JG211" i="27"/>
  <c r="IO211" i="27"/>
  <c r="II211" i="27"/>
  <c r="IC211" i="27"/>
  <c r="FC211" i="27"/>
  <c r="EW211" i="27"/>
  <c r="DM211" i="27"/>
  <c r="DG211" i="27"/>
  <c r="BQ211" i="27"/>
  <c r="BK211" i="27"/>
  <c r="BE211" i="27"/>
  <c r="AM211" i="27"/>
  <c r="AA211" i="27"/>
  <c r="PY210" i="27"/>
  <c r="OI210" i="27"/>
  <c r="OC210" i="27"/>
  <c r="NW210" i="27"/>
  <c r="NQ210" i="27"/>
  <c r="NK210" i="27"/>
  <c r="NE210" i="27"/>
  <c r="MY210" i="27"/>
  <c r="MS210" i="27"/>
  <c r="MG210" i="27"/>
  <c r="MA210" i="27"/>
  <c r="LI210" i="27"/>
  <c r="LC210" i="27"/>
  <c r="KW210" i="27"/>
  <c r="KQ210" i="27"/>
  <c r="KK210" i="27"/>
  <c r="KE210" i="27"/>
  <c r="JY210" i="27"/>
  <c r="JS210" i="27"/>
  <c r="JM210" i="27"/>
  <c r="JG210" i="27"/>
  <c r="IO210" i="27"/>
  <c r="II210" i="27"/>
  <c r="IC210" i="27"/>
  <c r="FC210" i="27"/>
  <c r="EW210" i="27"/>
  <c r="DM210" i="27"/>
  <c r="DG210" i="27"/>
  <c r="BQ210" i="27"/>
  <c r="BK210" i="27"/>
  <c r="BE210" i="27"/>
  <c r="AM210" i="27"/>
  <c r="AA210" i="27"/>
  <c r="PY209" i="27"/>
  <c r="OI209" i="27"/>
  <c r="OC209" i="27"/>
  <c r="NW209" i="27"/>
  <c r="NQ209" i="27"/>
  <c r="NK209" i="27"/>
  <c r="NE209" i="27"/>
  <c r="MY209" i="27"/>
  <c r="MS209" i="27"/>
  <c r="MG209" i="27"/>
  <c r="MA209" i="27"/>
  <c r="LI209" i="27"/>
  <c r="LC209" i="27"/>
  <c r="KW209" i="27"/>
  <c r="KQ209" i="27"/>
  <c r="KK209" i="27"/>
  <c r="KE209" i="27"/>
  <c r="JY209" i="27"/>
  <c r="JS209" i="27"/>
  <c r="JM209" i="27"/>
  <c r="JG209" i="27"/>
  <c r="IO209" i="27"/>
  <c r="II209" i="27"/>
  <c r="IC209" i="27"/>
  <c r="FC209" i="27"/>
  <c r="EW209" i="27"/>
  <c r="DM209" i="27"/>
  <c r="DG209" i="27"/>
  <c r="BQ209" i="27"/>
  <c r="BK209" i="27"/>
  <c r="BE209" i="27"/>
  <c r="AM209" i="27"/>
  <c r="AA209" i="27"/>
  <c r="PY208" i="27"/>
  <c r="OI208" i="27"/>
  <c r="OC208" i="27"/>
  <c r="NW208" i="27"/>
  <c r="NQ208" i="27"/>
  <c r="NK208" i="27"/>
  <c r="NE208" i="27"/>
  <c r="MY208" i="27"/>
  <c r="MS208" i="27"/>
  <c r="MG208" i="27"/>
  <c r="MA208" i="27"/>
  <c r="LI208" i="27"/>
  <c r="LC208" i="27"/>
  <c r="KW208" i="27"/>
  <c r="KQ208" i="27"/>
  <c r="KK208" i="27"/>
  <c r="KE208" i="27"/>
  <c r="JY208" i="27"/>
  <c r="JS208" i="27"/>
  <c r="JM208" i="27"/>
  <c r="JG208" i="27"/>
  <c r="IO208" i="27"/>
  <c r="II208" i="27"/>
  <c r="IC208" i="27"/>
  <c r="FC208" i="27"/>
  <c r="EW208" i="27"/>
  <c r="DM208" i="27"/>
  <c r="DG208" i="27"/>
  <c r="BQ208" i="27"/>
  <c r="BK208" i="27"/>
  <c r="BE208" i="27"/>
  <c r="AM208" i="27"/>
  <c r="AA208" i="27"/>
  <c r="PZ207" i="27"/>
  <c r="PZ208" i="27" s="1"/>
  <c r="PY207" i="27"/>
  <c r="OD207" i="27"/>
  <c r="OD208" i="27" s="1"/>
  <c r="OC207" i="27"/>
  <c r="NX207" i="27"/>
  <c r="NX208" i="27" s="1"/>
  <c r="NW207" i="27"/>
  <c r="NR207" i="27"/>
  <c r="NR208" i="27" s="1"/>
  <c r="NQ207" i="27"/>
  <c r="NL207" i="27"/>
  <c r="NL208" i="27" s="1"/>
  <c r="NK207" i="27"/>
  <c r="NF207" i="27"/>
  <c r="NF208" i="27" s="1"/>
  <c r="NE207" i="27"/>
  <c r="MZ207" i="27"/>
  <c r="MZ208" i="27" s="1"/>
  <c r="MY207" i="27"/>
  <c r="MT207" i="27"/>
  <c r="MT208" i="27" s="1"/>
  <c r="MS207" i="27"/>
  <c r="MH207" i="27"/>
  <c r="MH208" i="27" s="1"/>
  <c r="MG207" i="27"/>
  <c r="MB207" i="27"/>
  <c r="MB208" i="27" s="1"/>
  <c r="MA207" i="27"/>
  <c r="LJ207" i="27"/>
  <c r="LJ208" i="27" s="1"/>
  <c r="LI207" i="27"/>
  <c r="LD207" i="27"/>
  <c r="LD208" i="27" s="1"/>
  <c r="LC207" i="27"/>
  <c r="KX207" i="27"/>
  <c r="KX208" i="27" s="1"/>
  <c r="KW207" i="27"/>
  <c r="KR207" i="27"/>
  <c r="KR208" i="27" s="1"/>
  <c r="KQ207" i="27"/>
  <c r="KL207" i="27"/>
  <c r="KL208" i="27" s="1"/>
  <c r="KK207" i="27"/>
  <c r="KF207" i="27"/>
  <c r="KF208" i="27" s="1"/>
  <c r="KE207" i="27"/>
  <c r="JZ207" i="27"/>
  <c r="JZ208" i="27" s="1"/>
  <c r="JY207" i="27"/>
  <c r="JT207" i="27"/>
  <c r="JT208" i="27" s="1"/>
  <c r="JS207" i="27"/>
  <c r="JN207" i="27"/>
  <c r="JN208" i="27" s="1"/>
  <c r="JM207" i="27"/>
  <c r="JH207" i="27"/>
  <c r="JH208" i="27" s="1"/>
  <c r="JG207" i="27"/>
  <c r="IP207" i="27"/>
  <c r="IP208" i="27" s="1"/>
  <c r="IO207" i="27"/>
  <c r="ID207" i="27"/>
  <c r="ID208" i="27" s="1"/>
  <c r="IC207" i="27"/>
  <c r="FD207" i="27"/>
  <c r="FD208" i="27" s="1"/>
  <c r="FC207" i="27"/>
  <c r="EX207" i="27"/>
  <c r="EX208" i="27" s="1"/>
  <c r="EW207" i="27"/>
  <c r="DN207" i="27"/>
  <c r="DN208" i="27" s="1"/>
  <c r="DM207" i="27"/>
  <c r="BR207" i="27"/>
  <c r="BR208" i="27" s="1"/>
  <c r="BQ207" i="27"/>
  <c r="BL207" i="27"/>
  <c r="BL208" i="27" s="1"/>
  <c r="BK207" i="27"/>
  <c r="BF207" i="27"/>
  <c r="BF208" i="27" s="1"/>
  <c r="BE207" i="27"/>
  <c r="AN207" i="27"/>
  <c r="AN208" i="27" s="1"/>
  <c r="AM207" i="27"/>
  <c r="AB207" i="27"/>
  <c r="AA207" i="27"/>
  <c r="PY206" i="27"/>
  <c r="OC206" i="27"/>
  <c r="NW206" i="27"/>
  <c r="NQ206" i="27"/>
  <c r="NK206" i="27"/>
  <c r="NE206" i="27"/>
  <c r="MY206" i="27"/>
  <c r="MS206" i="27"/>
  <c r="MG206" i="27"/>
  <c r="MA206" i="27"/>
  <c r="LI206" i="27"/>
  <c r="LC206" i="27"/>
  <c r="KW206" i="27"/>
  <c r="KQ206" i="27"/>
  <c r="KK206" i="27"/>
  <c r="KE206" i="27"/>
  <c r="JY206" i="27"/>
  <c r="JS206" i="27"/>
  <c r="JM206" i="27"/>
  <c r="JG206" i="27"/>
  <c r="IO206" i="27"/>
  <c r="IC206" i="27"/>
  <c r="FC206" i="27"/>
  <c r="EW206" i="27"/>
  <c r="DM206" i="27"/>
  <c r="BQ206" i="27"/>
  <c r="BK206" i="27"/>
  <c r="BE206" i="27"/>
  <c r="AM206" i="27"/>
  <c r="AA206" i="27"/>
  <c r="PY205" i="27"/>
  <c r="OC205" i="27"/>
  <c r="NW205" i="27"/>
  <c r="NQ205" i="27"/>
  <c r="NK205" i="27"/>
  <c r="NE205" i="27"/>
  <c r="MY205" i="27"/>
  <c r="MS205" i="27"/>
  <c r="MG205" i="27"/>
  <c r="MA205" i="27"/>
  <c r="LI205" i="27"/>
  <c r="LC205" i="27"/>
  <c r="KW205" i="27"/>
  <c r="KQ205" i="27"/>
  <c r="KK205" i="27"/>
  <c r="KE205" i="27"/>
  <c r="JY205" i="27"/>
  <c r="JS205" i="27"/>
  <c r="JM205" i="27"/>
  <c r="JG205" i="27"/>
  <c r="IO205" i="27"/>
  <c r="IC205" i="27"/>
  <c r="FC205" i="27"/>
  <c r="EW205" i="27"/>
  <c r="DM205" i="27"/>
  <c r="BQ205" i="27"/>
  <c r="BK205" i="27"/>
  <c r="BE205" i="27"/>
  <c r="AM205" i="27"/>
  <c r="AA205" i="27"/>
  <c r="PY204" i="27"/>
  <c r="OC204" i="27"/>
  <c r="NW204" i="27"/>
  <c r="NQ204" i="27"/>
  <c r="NK204" i="27"/>
  <c r="NE204" i="27"/>
  <c r="MY204" i="27"/>
  <c r="MS204" i="27"/>
  <c r="MG204" i="27"/>
  <c r="MA204" i="27"/>
  <c r="LI204" i="27"/>
  <c r="LC204" i="27"/>
  <c r="KW204" i="27"/>
  <c r="KQ204" i="27"/>
  <c r="KK204" i="27"/>
  <c r="KE204" i="27"/>
  <c r="JY204" i="27"/>
  <c r="JS204" i="27"/>
  <c r="JM204" i="27"/>
  <c r="JG204" i="27"/>
  <c r="IO204" i="27"/>
  <c r="IC204" i="27"/>
  <c r="FC204" i="27"/>
  <c r="EW204" i="27"/>
  <c r="DM204" i="27"/>
  <c r="BQ204" i="27"/>
  <c r="BK204" i="27"/>
  <c r="BE204" i="27"/>
  <c r="AM204" i="27"/>
  <c r="AA204" i="27"/>
  <c r="PY203" i="27"/>
  <c r="OC203" i="27"/>
  <c r="NW203" i="27"/>
  <c r="NQ203" i="27"/>
  <c r="NK203" i="27"/>
  <c r="NE203" i="27"/>
  <c r="MY203" i="27"/>
  <c r="MS203" i="27"/>
  <c r="MG203" i="27"/>
  <c r="MA203" i="27"/>
  <c r="LI203" i="27"/>
  <c r="LC203" i="27"/>
  <c r="KW203" i="27"/>
  <c r="KQ203" i="27"/>
  <c r="KK203" i="27"/>
  <c r="KE203" i="27"/>
  <c r="JY203" i="27"/>
  <c r="JS203" i="27"/>
  <c r="JM203" i="27"/>
  <c r="JG203" i="27"/>
  <c r="IO203" i="27"/>
  <c r="IC203" i="27"/>
  <c r="FC203" i="27"/>
  <c r="EW203" i="27"/>
  <c r="DM203" i="27"/>
  <c r="BQ203" i="27"/>
  <c r="BK203" i="27"/>
  <c r="BE203" i="27"/>
  <c r="AM203" i="27"/>
  <c r="AA203" i="27"/>
  <c r="PY202" i="27"/>
  <c r="OC202" i="27"/>
  <c r="NW202" i="27"/>
  <c r="NQ202" i="27"/>
  <c r="NK202" i="27"/>
  <c r="NE202" i="27"/>
  <c r="MY202" i="27"/>
  <c r="MS202" i="27"/>
  <c r="MG202" i="27"/>
  <c r="MA202" i="27"/>
  <c r="LI202" i="27"/>
  <c r="LC202" i="27"/>
  <c r="KW202" i="27"/>
  <c r="KQ202" i="27"/>
  <c r="KK202" i="27"/>
  <c r="KE202" i="27"/>
  <c r="JY202" i="27"/>
  <c r="JS202" i="27"/>
  <c r="JM202" i="27"/>
  <c r="JG202" i="27"/>
  <c r="IO202" i="27"/>
  <c r="IC202" i="27"/>
  <c r="FC202" i="27"/>
  <c r="EW202" i="27"/>
  <c r="DM202" i="27"/>
  <c r="BQ202" i="27"/>
  <c r="BK202" i="27"/>
  <c r="BE202" i="27"/>
  <c r="AM202" i="27"/>
  <c r="AA202" i="27"/>
  <c r="PY201" i="27"/>
  <c r="OC201" i="27"/>
  <c r="NW201" i="27"/>
  <c r="NQ201" i="27"/>
  <c r="NK201" i="27"/>
  <c r="NE201" i="27"/>
  <c r="MY201" i="27"/>
  <c r="MS201" i="27"/>
  <c r="MG201" i="27"/>
  <c r="MA201" i="27"/>
  <c r="LI201" i="27"/>
  <c r="LC201" i="27"/>
  <c r="KW201" i="27"/>
  <c r="KQ201" i="27"/>
  <c r="KK201" i="27"/>
  <c r="KE201" i="27"/>
  <c r="JY201" i="27"/>
  <c r="JS201" i="27"/>
  <c r="JM201" i="27"/>
  <c r="JG201" i="27"/>
  <c r="IO201" i="27"/>
  <c r="IC201" i="27"/>
  <c r="FC201" i="27"/>
  <c r="EW201" i="27"/>
  <c r="DM201" i="27"/>
  <c r="BQ201" i="27"/>
  <c r="BK201" i="27"/>
  <c r="BE201" i="27"/>
  <c r="AM201" i="27"/>
  <c r="AA201" i="27"/>
  <c r="PY200" i="27"/>
  <c r="OC200" i="27"/>
  <c r="NW200" i="27"/>
  <c r="NQ200" i="27"/>
  <c r="NK200" i="27"/>
  <c r="NE200" i="27"/>
  <c r="MY200" i="27"/>
  <c r="MS200" i="27"/>
  <c r="MG200" i="27"/>
  <c r="MA200" i="27"/>
  <c r="LI200" i="27"/>
  <c r="LC200" i="27"/>
  <c r="KW200" i="27"/>
  <c r="KQ200" i="27"/>
  <c r="KK200" i="27"/>
  <c r="KE200" i="27"/>
  <c r="JY200" i="27"/>
  <c r="JS200" i="27"/>
  <c r="JM200" i="27"/>
  <c r="JG200" i="27"/>
  <c r="IO200" i="27"/>
  <c r="IC200" i="27"/>
  <c r="FC200" i="27"/>
  <c r="EW200" i="27"/>
  <c r="DM200" i="27"/>
  <c r="BQ200" i="27"/>
  <c r="BK200" i="27"/>
  <c r="BE200" i="27"/>
  <c r="AM200" i="27"/>
  <c r="AA200" i="27"/>
  <c r="PY199" i="27"/>
  <c r="OC199" i="27"/>
  <c r="NW199" i="27"/>
  <c r="NQ199" i="27"/>
  <c r="NK199" i="27"/>
  <c r="NE199" i="27"/>
  <c r="MY199" i="27"/>
  <c r="MS199" i="27"/>
  <c r="MG199" i="27"/>
  <c r="MA199" i="27"/>
  <c r="LI199" i="27"/>
  <c r="LC199" i="27"/>
  <c r="KW199" i="27"/>
  <c r="KQ199" i="27"/>
  <c r="KK199" i="27"/>
  <c r="KE199" i="27"/>
  <c r="JY199" i="27"/>
  <c r="JS199" i="27"/>
  <c r="JM199" i="27"/>
  <c r="JG199" i="27"/>
  <c r="IO199" i="27"/>
  <c r="IC199" i="27"/>
  <c r="FC199" i="27"/>
  <c r="EW199" i="27"/>
  <c r="DM199" i="27"/>
  <c r="BQ199" i="27"/>
  <c r="BK199" i="27"/>
  <c r="BE199" i="27"/>
  <c r="AM199" i="27"/>
  <c r="AA199" i="27"/>
  <c r="PY198" i="27"/>
  <c r="OC198" i="27"/>
  <c r="NW198" i="27"/>
  <c r="NQ198" i="27"/>
  <c r="NK198" i="27"/>
  <c r="NE198" i="27"/>
  <c r="MY198" i="27"/>
  <c r="MS198" i="27"/>
  <c r="MG198" i="27"/>
  <c r="MA198" i="27"/>
  <c r="LI198" i="27"/>
  <c r="LC198" i="27"/>
  <c r="KW198" i="27"/>
  <c r="KQ198" i="27"/>
  <c r="KK198" i="27"/>
  <c r="KE198" i="27"/>
  <c r="JY198" i="27"/>
  <c r="JS198" i="27"/>
  <c r="JM198" i="27"/>
  <c r="JG198" i="27"/>
  <c r="IO198" i="27"/>
  <c r="IC198" i="27"/>
  <c r="FC198" i="27"/>
  <c r="EW198" i="27"/>
  <c r="DM198" i="27"/>
  <c r="BQ198" i="27"/>
  <c r="BK198" i="27"/>
  <c r="BE198" i="27"/>
  <c r="AM198" i="27"/>
  <c r="AA198" i="27"/>
  <c r="PY197" i="27"/>
  <c r="OC197" i="27"/>
  <c r="NW197" i="27"/>
  <c r="NQ197" i="27"/>
  <c r="NK197" i="27"/>
  <c r="NE197" i="27"/>
  <c r="MY197" i="27"/>
  <c r="MS197" i="27"/>
  <c r="MG197" i="27"/>
  <c r="MA197" i="27"/>
  <c r="LI197" i="27"/>
  <c r="LC197" i="27"/>
  <c r="KW197" i="27"/>
  <c r="KQ197" i="27"/>
  <c r="KK197" i="27"/>
  <c r="KE197" i="27"/>
  <c r="JY197" i="27"/>
  <c r="JS197" i="27"/>
  <c r="JM197" i="27"/>
  <c r="JG197" i="27"/>
  <c r="IO197" i="27"/>
  <c r="IC197" i="27"/>
  <c r="FC197" i="27"/>
  <c r="EW197" i="27"/>
  <c r="DM197" i="27"/>
  <c r="BQ197" i="27"/>
  <c r="BK197" i="27"/>
  <c r="BE197" i="27"/>
  <c r="AM197" i="27"/>
  <c r="AA197" i="27"/>
  <c r="PY196" i="27"/>
  <c r="OC196" i="27"/>
  <c r="NW196" i="27"/>
  <c r="NQ196" i="27"/>
  <c r="NK196" i="27"/>
  <c r="NE196" i="27"/>
  <c r="MY196" i="27"/>
  <c r="MS196" i="27"/>
  <c r="MG196" i="27"/>
  <c r="MA196" i="27"/>
  <c r="LI196" i="27"/>
  <c r="LC196" i="27"/>
  <c r="KW196" i="27"/>
  <c r="KQ196" i="27"/>
  <c r="KK196" i="27"/>
  <c r="KE196" i="27"/>
  <c r="JY196" i="27"/>
  <c r="JS196" i="27"/>
  <c r="JM196" i="27"/>
  <c r="JG196" i="27"/>
  <c r="IO196" i="27"/>
  <c r="IC196" i="27"/>
  <c r="FC196" i="27"/>
  <c r="EW196" i="27"/>
  <c r="DM196" i="27"/>
  <c r="BQ196" i="27"/>
  <c r="BK196" i="27"/>
  <c r="BE196" i="27"/>
  <c r="AM196" i="27"/>
  <c r="AA196" i="27"/>
  <c r="PZ195" i="27"/>
  <c r="PZ196" i="27" s="1"/>
  <c r="PY195" i="27"/>
  <c r="NR195" i="27"/>
  <c r="NR196" i="27" s="1"/>
  <c r="NQ195" i="27"/>
  <c r="NL195" i="27"/>
  <c r="NL196" i="27" s="1"/>
  <c r="NK195" i="27"/>
  <c r="NF195" i="27"/>
  <c r="NF196" i="27" s="1"/>
  <c r="NE195" i="27"/>
  <c r="MZ195" i="27"/>
  <c r="MZ196" i="27" s="1"/>
  <c r="MY195" i="27"/>
  <c r="MT195" i="27"/>
  <c r="MT196" i="27" s="1"/>
  <c r="MS195" i="27"/>
  <c r="MH195" i="27"/>
  <c r="MH196" i="27" s="1"/>
  <c r="MG195" i="27"/>
  <c r="MB195" i="27"/>
  <c r="MB196" i="27" s="1"/>
  <c r="MA195" i="27"/>
  <c r="LD195" i="27"/>
  <c r="LD196" i="27" s="1"/>
  <c r="LC195" i="27"/>
  <c r="KX195" i="27"/>
  <c r="KX196" i="27" s="1"/>
  <c r="KW195" i="27"/>
  <c r="KR195" i="27"/>
  <c r="KR196" i="27" s="1"/>
  <c r="KQ195" i="27"/>
  <c r="KL195" i="27"/>
  <c r="KL196" i="27" s="1"/>
  <c r="KK195" i="27"/>
  <c r="KF195" i="27"/>
  <c r="KF196" i="27" s="1"/>
  <c r="KE195" i="27"/>
  <c r="JZ195" i="27"/>
  <c r="JZ196" i="27" s="1"/>
  <c r="JY195" i="27"/>
  <c r="JT195" i="27"/>
  <c r="JT196" i="27" s="1"/>
  <c r="JS195" i="27"/>
  <c r="JN195" i="27"/>
  <c r="JN196" i="27" s="1"/>
  <c r="JM195" i="27"/>
  <c r="JH195" i="27"/>
  <c r="JH196" i="27" s="1"/>
  <c r="JG195" i="27"/>
  <c r="IP195" i="27"/>
  <c r="IP196" i="27" s="1"/>
  <c r="IO195" i="27"/>
  <c r="ID195" i="27"/>
  <c r="ID196" i="27" s="1"/>
  <c r="IC195" i="27"/>
  <c r="FD195" i="27"/>
  <c r="FD196" i="27" s="1"/>
  <c r="FC195" i="27"/>
  <c r="EX195" i="27"/>
  <c r="EX196" i="27" s="1"/>
  <c r="EW195" i="27"/>
  <c r="DN195" i="27"/>
  <c r="DN196" i="27" s="1"/>
  <c r="DM195" i="27"/>
  <c r="BR195" i="27"/>
  <c r="BR196" i="27" s="1"/>
  <c r="BQ195" i="27"/>
  <c r="BF195" i="27"/>
  <c r="BF196" i="27" s="1"/>
  <c r="BE195" i="27"/>
  <c r="AN195" i="27"/>
  <c r="AN196" i="27" s="1"/>
  <c r="AM195" i="27"/>
  <c r="AB195" i="27"/>
  <c r="AA195" i="27"/>
  <c r="PY194" i="27"/>
  <c r="NQ194" i="27"/>
  <c r="NK194" i="27"/>
  <c r="NE194" i="27"/>
  <c r="MY194" i="27"/>
  <c r="MS194" i="27"/>
  <c r="MG194" i="27"/>
  <c r="MA194" i="27"/>
  <c r="LC194" i="27"/>
  <c r="KW194" i="27"/>
  <c r="KQ194" i="27"/>
  <c r="KK194" i="27"/>
  <c r="KE194" i="27"/>
  <c r="JY194" i="27"/>
  <c r="JS194" i="27"/>
  <c r="JM194" i="27"/>
  <c r="JG194" i="27"/>
  <c r="IO194" i="27"/>
  <c r="IC194" i="27"/>
  <c r="FC194" i="27"/>
  <c r="EW194" i="27"/>
  <c r="DM194" i="27"/>
  <c r="BQ194" i="27"/>
  <c r="BE194" i="27"/>
  <c r="AM194" i="27"/>
  <c r="AA194" i="27"/>
  <c r="PY193" i="27"/>
  <c r="NQ193" i="27"/>
  <c r="NK193" i="27"/>
  <c r="NE193" i="27"/>
  <c r="MY193" i="27"/>
  <c r="MS193" i="27"/>
  <c r="MG193" i="27"/>
  <c r="MA193" i="27"/>
  <c r="LC193" i="27"/>
  <c r="KW193" i="27"/>
  <c r="KQ193" i="27"/>
  <c r="KK193" i="27"/>
  <c r="KE193" i="27"/>
  <c r="JY193" i="27"/>
  <c r="JS193" i="27"/>
  <c r="JM193" i="27"/>
  <c r="JG193" i="27"/>
  <c r="IO193" i="27"/>
  <c r="IC193" i="27"/>
  <c r="FC193" i="27"/>
  <c r="EW193" i="27"/>
  <c r="DM193" i="27"/>
  <c r="BQ193" i="27"/>
  <c r="BE193" i="27"/>
  <c r="AM193" i="27"/>
  <c r="AA193" i="27"/>
  <c r="PY192" i="27"/>
  <c r="NQ192" i="27"/>
  <c r="NK192" i="27"/>
  <c r="NE192" i="27"/>
  <c r="MY192" i="27"/>
  <c r="MS192" i="27"/>
  <c r="MG192" i="27"/>
  <c r="MA192" i="27"/>
  <c r="LC192" i="27"/>
  <c r="KW192" i="27"/>
  <c r="KQ192" i="27"/>
  <c r="KK192" i="27"/>
  <c r="KE192" i="27"/>
  <c r="JY192" i="27"/>
  <c r="JS192" i="27"/>
  <c r="JM192" i="27"/>
  <c r="JG192" i="27"/>
  <c r="IO192" i="27"/>
  <c r="IC192" i="27"/>
  <c r="FC192" i="27"/>
  <c r="EW192" i="27"/>
  <c r="DM192" i="27"/>
  <c r="BQ192" i="27"/>
  <c r="BE192" i="27"/>
  <c r="AM192" i="27"/>
  <c r="AA192" i="27"/>
  <c r="PY191" i="27"/>
  <c r="NQ191" i="27"/>
  <c r="NK191" i="27"/>
  <c r="NE191" i="27"/>
  <c r="MY191" i="27"/>
  <c r="MS191" i="27"/>
  <c r="MG191" i="27"/>
  <c r="MA191" i="27"/>
  <c r="LC191" i="27"/>
  <c r="KW191" i="27"/>
  <c r="KQ191" i="27"/>
  <c r="KK191" i="27"/>
  <c r="KE191" i="27"/>
  <c r="JY191" i="27"/>
  <c r="JS191" i="27"/>
  <c r="JM191" i="27"/>
  <c r="JG191" i="27"/>
  <c r="IO191" i="27"/>
  <c r="IC191" i="27"/>
  <c r="FC191" i="27"/>
  <c r="EW191" i="27"/>
  <c r="DM191" i="27"/>
  <c r="BQ191" i="27"/>
  <c r="BE191" i="27"/>
  <c r="AM191" i="27"/>
  <c r="AA191" i="27"/>
  <c r="PY190" i="27"/>
  <c r="NQ190" i="27"/>
  <c r="NK190" i="27"/>
  <c r="NE190" i="27"/>
  <c r="MY190" i="27"/>
  <c r="MS190" i="27"/>
  <c r="MG190" i="27"/>
  <c r="MA190" i="27"/>
  <c r="LC190" i="27"/>
  <c r="KW190" i="27"/>
  <c r="KQ190" i="27"/>
  <c r="KK190" i="27"/>
  <c r="KE190" i="27"/>
  <c r="JY190" i="27"/>
  <c r="JS190" i="27"/>
  <c r="JM190" i="27"/>
  <c r="JG190" i="27"/>
  <c r="IO190" i="27"/>
  <c r="IC190" i="27"/>
  <c r="FC190" i="27"/>
  <c r="EW190" i="27"/>
  <c r="DM190" i="27"/>
  <c r="BQ190" i="27"/>
  <c r="BE190" i="27"/>
  <c r="AM190" i="27"/>
  <c r="AA190" i="27"/>
  <c r="PY189" i="27"/>
  <c r="NQ189" i="27"/>
  <c r="NK189" i="27"/>
  <c r="NE189" i="27"/>
  <c r="MY189" i="27"/>
  <c r="MS189" i="27"/>
  <c r="MG189" i="27"/>
  <c r="MA189" i="27"/>
  <c r="LC189" i="27"/>
  <c r="KW189" i="27"/>
  <c r="KQ189" i="27"/>
  <c r="KK189" i="27"/>
  <c r="KE189" i="27"/>
  <c r="JY189" i="27"/>
  <c r="JS189" i="27"/>
  <c r="JM189" i="27"/>
  <c r="JG189" i="27"/>
  <c r="IO189" i="27"/>
  <c r="IC189" i="27"/>
  <c r="FC189" i="27"/>
  <c r="EW189" i="27"/>
  <c r="DM189" i="27"/>
  <c r="BQ189" i="27"/>
  <c r="BE189" i="27"/>
  <c r="AM189" i="27"/>
  <c r="AA189" i="27"/>
  <c r="PY188" i="27"/>
  <c r="NQ188" i="27"/>
  <c r="NK188" i="27"/>
  <c r="NE188" i="27"/>
  <c r="MY188" i="27"/>
  <c r="MS188" i="27"/>
  <c r="MG188" i="27"/>
  <c r="MA188" i="27"/>
  <c r="LC188" i="27"/>
  <c r="KW188" i="27"/>
  <c r="KQ188" i="27"/>
  <c r="KK188" i="27"/>
  <c r="KE188" i="27"/>
  <c r="JY188" i="27"/>
  <c r="JS188" i="27"/>
  <c r="JM188" i="27"/>
  <c r="JG188" i="27"/>
  <c r="IO188" i="27"/>
  <c r="IC188" i="27"/>
  <c r="FC188" i="27"/>
  <c r="EW188" i="27"/>
  <c r="DM188" i="27"/>
  <c r="BQ188" i="27"/>
  <c r="BE188" i="27"/>
  <c r="AM188" i="27"/>
  <c r="AA188" i="27"/>
  <c r="PY187" i="27"/>
  <c r="NQ187" i="27"/>
  <c r="NK187" i="27"/>
  <c r="NE187" i="27"/>
  <c r="MY187" i="27"/>
  <c r="MS187" i="27"/>
  <c r="MG187" i="27"/>
  <c r="MA187" i="27"/>
  <c r="LC187" i="27"/>
  <c r="KW187" i="27"/>
  <c r="KQ187" i="27"/>
  <c r="KK187" i="27"/>
  <c r="KE187" i="27"/>
  <c r="JY187" i="27"/>
  <c r="JS187" i="27"/>
  <c r="JM187" i="27"/>
  <c r="JG187" i="27"/>
  <c r="IO187" i="27"/>
  <c r="IC187" i="27"/>
  <c r="FC187" i="27"/>
  <c r="EW187" i="27"/>
  <c r="DM187" i="27"/>
  <c r="BQ187" i="27"/>
  <c r="BE187" i="27"/>
  <c r="AM187" i="27"/>
  <c r="AA187" i="27"/>
  <c r="PY186" i="27"/>
  <c r="NQ186" i="27"/>
  <c r="NK186" i="27"/>
  <c r="NE186" i="27"/>
  <c r="MY186" i="27"/>
  <c r="MS186" i="27"/>
  <c r="MG186" i="27"/>
  <c r="MA186" i="27"/>
  <c r="LC186" i="27"/>
  <c r="KW186" i="27"/>
  <c r="KQ186" i="27"/>
  <c r="KK186" i="27"/>
  <c r="KE186" i="27"/>
  <c r="JY186" i="27"/>
  <c r="JS186" i="27"/>
  <c r="JM186" i="27"/>
  <c r="JG186" i="27"/>
  <c r="IO186" i="27"/>
  <c r="IC186" i="27"/>
  <c r="FC186" i="27"/>
  <c r="EW186" i="27"/>
  <c r="DM186" i="27"/>
  <c r="BQ186" i="27"/>
  <c r="BE186" i="27"/>
  <c r="AM186" i="27"/>
  <c r="AA186" i="27"/>
  <c r="PY185" i="27"/>
  <c r="NQ185" i="27"/>
  <c r="NK185" i="27"/>
  <c r="NE185" i="27"/>
  <c r="MY185" i="27"/>
  <c r="MS185" i="27"/>
  <c r="MG185" i="27"/>
  <c r="MA185" i="27"/>
  <c r="LC185" i="27"/>
  <c r="KW185" i="27"/>
  <c r="KQ185" i="27"/>
  <c r="KK185" i="27"/>
  <c r="KE185" i="27"/>
  <c r="JY185" i="27"/>
  <c r="JS185" i="27"/>
  <c r="JM185" i="27"/>
  <c r="JG185" i="27"/>
  <c r="IO185" i="27"/>
  <c r="IC185" i="27"/>
  <c r="FC185" i="27"/>
  <c r="EW185" i="27"/>
  <c r="DM185" i="27"/>
  <c r="BQ185" i="27"/>
  <c r="BE185" i="27"/>
  <c r="AM185" i="27"/>
  <c r="AA185" i="27"/>
  <c r="PY184" i="27"/>
  <c r="NQ184" i="27"/>
  <c r="NK184" i="27"/>
  <c r="NE184" i="27"/>
  <c r="MY184" i="27"/>
  <c r="MS184" i="27"/>
  <c r="MG184" i="27"/>
  <c r="MA184" i="27"/>
  <c r="LC184" i="27"/>
  <c r="KW184" i="27"/>
  <c r="KQ184" i="27"/>
  <c r="KK184" i="27"/>
  <c r="KE184" i="27"/>
  <c r="JY184" i="27"/>
  <c r="JS184" i="27"/>
  <c r="JM184" i="27"/>
  <c r="JG184" i="27"/>
  <c r="IO184" i="27"/>
  <c r="IC184" i="27"/>
  <c r="FC184" i="27"/>
  <c r="EW184" i="27"/>
  <c r="DM184" i="27"/>
  <c r="BQ184" i="27"/>
  <c r="BE184" i="27"/>
  <c r="AM184" i="27"/>
  <c r="AA184" i="27"/>
  <c r="PZ183" i="27"/>
  <c r="PZ184" i="27" s="1"/>
  <c r="PY183" i="27"/>
  <c r="NL183" i="27"/>
  <c r="NL184" i="27" s="1"/>
  <c r="NK183" i="27"/>
  <c r="NF183" i="27"/>
  <c r="NF184" i="27" s="1"/>
  <c r="NE183" i="27"/>
  <c r="MZ183" i="27"/>
  <c r="MZ184" i="27" s="1"/>
  <c r="MY183" i="27"/>
  <c r="MT183" i="27"/>
  <c r="MT184" i="27" s="1"/>
  <c r="MS183" i="27"/>
  <c r="MH183" i="27"/>
  <c r="MH184" i="27" s="1"/>
  <c r="MG183" i="27"/>
  <c r="MB183" i="27"/>
  <c r="MB184" i="27" s="1"/>
  <c r="MA183" i="27"/>
  <c r="LD183" i="27"/>
  <c r="LD184" i="27" s="1"/>
  <c r="LC183" i="27"/>
  <c r="KX183" i="27"/>
  <c r="KX184" i="27" s="1"/>
  <c r="KW183" i="27"/>
  <c r="KR183" i="27"/>
  <c r="KR184" i="27" s="1"/>
  <c r="KQ183" i="27"/>
  <c r="KL183" i="27"/>
  <c r="KL184" i="27" s="1"/>
  <c r="KK183" i="27"/>
  <c r="KF183" i="27"/>
  <c r="KF184" i="27" s="1"/>
  <c r="KE183" i="27"/>
  <c r="JZ183" i="27"/>
  <c r="JZ184" i="27" s="1"/>
  <c r="JY183" i="27"/>
  <c r="JT183" i="27"/>
  <c r="JT184" i="27" s="1"/>
  <c r="JS183" i="27"/>
  <c r="JN183" i="27"/>
  <c r="JN184" i="27" s="1"/>
  <c r="JM183" i="27"/>
  <c r="JH183" i="27"/>
  <c r="JH184" i="27" s="1"/>
  <c r="JG183" i="27"/>
  <c r="IP183" i="27"/>
  <c r="IP184" i="27" s="1"/>
  <c r="IO183" i="27"/>
  <c r="ID183" i="27"/>
  <c r="ID184" i="27" s="1"/>
  <c r="IC183" i="27"/>
  <c r="FD183" i="27"/>
  <c r="FD184" i="27" s="1"/>
  <c r="FC183" i="27"/>
  <c r="EX183" i="27"/>
  <c r="EX184" i="27" s="1"/>
  <c r="EW183" i="27"/>
  <c r="DN183" i="27"/>
  <c r="DN184" i="27" s="1"/>
  <c r="DM183" i="27"/>
  <c r="BR183" i="27"/>
  <c r="BR184" i="27" s="1"/>
  <c r="BQ183" i="27"/>
  <c r="BF183" i="27"/>
  <c r="BF184" i="27" s="1"/>
  <c r="BE183" i="27"/>
  <c r="AN183" i="27"/>
  <c r="AN184" i="27" s="1"/>
  <c r="AM183" i="27"/>
  <c r="AB183" i="27"/>
  <c r="AA183" i="27"/>
  <c r="PY182" i="27"/>
  <c r="NK182" i="27"/>
  <c r="NE182" i="27"/>
  <c r="MY182" i="27"/>
  <c r="MS182" i="27"/>
  <c r="MG182" i="27"/>
  <c r="MA182" i="27"/>
  <c r="LC182" i="27"/>
  <c r="KW182" i="27"/>
  <c r="KQ182" i="27"/>
  <c r="KK182" i="27"/>
  <c r="KE182" i="27"/>
  <c r="JY182" i="27"/>
  <c r="JS182" i="27"/>
  <c r="JM182" i="27"/>
  <c r="JG182" i="27"/>
  <c r="IO182" i="27"/>
  <c r="IC182" i="27"/>
  <c r="FC182" i="27"/>
  <c r="EW182" i="27"/>
  <c r="DM182" i="27"/>
  <c r="BQ182" i="27"/>
  <c r="BE182" i="27"/>
  <c r="AM182" i="27"/>
  <c r="AA182" i="27"/>
  <c r="PY181" i="27"/>
  <c r="NK181" i="27"/>
  <c r="NE181" i="27"/>
  <c r="MY181" i="27"/>
  <c r="MS181" i="27"/>
  <c r="MG181" i="27"/>
  <c r="MA181" i="27"/>
  <c r="LC181" i="27"/>
  <c r="KW181" i="27"/>
  <c r="KQ181" i="27"/>
  <c r="KK181" i="27"/>
  <c r="KE181" i="27"/>
  <c r="JY181" i="27"/>
  <c r="JS181" i="27"/>
  <c r="JM181" i="27"/>
  <c r="JG181" i="27"/>
  <c r="IO181" i="27"/>
  <c r="IC181" i="27"/>
  <c r="FC181" i="27"/>
  <c r="EW181" i="27"/>
  <c r="DM181" i="27"/>
  <c r="BQ181" i="27"/>
  <c r="BE181" i="27"/>
  <c r="AM181" i="27"/>
  <c r="AA181" i="27"/>
  <c r="PY180" i="27"/>
  <c r="NK180" i="27"/>
  <c r="NE180" i="27"/>
  <c r="MY180" i="27"/>
  <c r="MS180" i="27"/>
  <c r="MG180" i="27"/>
  <c r="MA180" i="27"/>
  <c r="LC180" i="27"/>
  <c r="KW180" i="27"/>
  <c r="KQ180" i="27"/>
  <c r="KK180" i="27"/>
  <c r="KE180" i="27"/>
  <c r="JY180" i="27"/>
  <c r="JS180" i="27"/>
  <c r="JM180" i="27"/>
  <c r="JG180" i="27"/>
  <c r="IO180" i="27"/>
  <c r="IC180" i="27"/>
  <c r="FC180" i="27"/>
  <c r="EW180" i="27"/>
  <c r="DM180" i="27"/>
  <c r="BQ180" i="27"/>
  <c r="BE180" i="27"/>
  <c r="AM180" i="27"/>
  <c r="AA180" i="27"/>
  <c r="PY179" i="27"/>
  <c r="NK179" i="27"/>
  <c r="NE179" i="27"/>
  <c r="MY179" i="27"/>
  <c r="MS179" i="27"/>
  <c r="MG179" i="27"/>
  <c r="MA179" i="27"/>
  <c r="LC179" i="27"/>
  <c r="KW179" i="27"/>
  <c r="KQ179" i="27"/>
  <c r="KK179" i="27"/>
  <c r="KE179" i="27"/>
  <c r="JY179" i="27"/>
  <c r="JS179" i="27"/>
  <c r="JM179" i="27"/>
  <c r="JG179" i="27"/>
  <c r="IO179" i="27"/>
  <c r="IC179" i="27"/>
  <c r="FC179" i="27"/>
  <c r="EW179" i="27"/>
  <c r="DM179" i="27"/>
  <c r="BQ179" i="27"/>
  <c r="BE179" i="27"/>
  <c r="AM179" i="27"/>
  <c r="AA179" i="27"/>
  <c r="O179" i="27"/>
  <c r="PY178" i="27"/>
  <c r="NK178" i="27"/>
  <c r="NE178" i="27"/>
  <c r="MY178" i="27"/>
  <c r="MS178" i="27"/>
  <c r="MG178" i="27"/>
  <c r="MA178" i="27"/>
  <c r="LC178" i="27"/>
  <c r="KW178" i="27"/>
  <c r="KQ178" i="27"/>
  <c r="KK178" i="27"/>
  <c r="KE178" i="27"/>
  <c r="JY178" i="27"/>
  <c r="JS178" i="27"/>
  <c r="JM178" i="27"/>
  <c r="JG178" i="27"/>
  <c r="IO178" i="27"/>
  <c r="IC178" i="27"/>
  <c r="FC178" i="27"/>
  <c r="EW178" i="27"/>
  <c r="DM178" i="27"/>
  <c r="BQ178" i="27"/>
  <c r="BE178" i="27"/>
  <c r="AM178" i="27"/>
  <c r="AA178" i="27"/>
  <c r="O178" i="27"/>
  <c r="PY177" i="27"/>
  <c r="NK177" i="27"/>
  <c r="NE177" i="27"/>
  <c r="MY177" i="27"/>
  <c r="MS177" i="27"/>
  <c r="MG177" i="27"/>
  <c r="MA177" i="27"/>
  <c r="LC177" i="27"/>
  <c r="KW177" i="27"/>
  <c r="KQ177" i="27"/>
  <c r="KK177" i="27"/>
  <c r="KE177" i="27"/>
  <c r="JY177" i="27"/>
  <c r="JS177" i="27"/>
  <c r="JM177" i="27"/>
  <c r="JG177" i="27"/>
  <c r="IO177" i="27"/>
  <c r="IC177" i="27"/>
  <c r="FC177" i="27"/>
  <c r="EW177" i="27"/>
  <c r="DM177" i="27"/>
  <c r="BQ177" i="27"/>
  <c r="BE177" i="27"/>
  <c r="AM177" i="27"/>
  <c r="AA177" i="27"/>
  <c r="O177" i="27"/>
  <c r="PY176" i="27"/>
  <c r="NK176" i="27"/>
  <c r="NE176" i="27"/>
  <c r="MY176" i="27"/>
  <c r="MS176" i="27"/>
  <c r="MG176" i="27"/>
  <c r="MA176" i="27"/>
  <c r="LC176" i="27"/>
  <c r="KW176" i="27"/>
  <c r="KQ176" i="27"/>
  <c r="KK176" i="27"/>
  <c r="KE176" i="27"/>
  <c r="JY176" i="27"/>
  <c r="JS176" i="27"/>
  <c r="JM176" i="27"/>
  <c r="JG176" i="27"/>
  <c r="IO176" i="27"/>
  <c r="IC176" i="27"/>
  <c r="FC176" i="27"/>
  <c r="EW176" i="27"/>
  <c r="DM176" i="27"/>
  <c r="BQ176" i="27"/>
  <c r="BE176" i="27"/>
  <c r="AM176" i="27"/>
  <c r="AA176" i="27"/>
  <c r="O176" i="27"/>
  <c r="PY175" i="27"/>
  <c r="NK175" i="27"/>
  <c r="NE175" i="27"/>
  <c r="MY175" i="27"/>
  <c r="MS175" i="27"/>
  <c r="MG175" i="27"/>
  <c r="MA175" i="27"/>
  <c r="LC175" i="27"/>
  <c r="KW175" i="27"/>
  <c r="KQ175" i="27"/>
  <c r="KK175" i="27"/>
  <c r="KE175" i="27"/>
  <c r="JY175" i="27"/>
  <c r="JS175" i="27"/>
  <c r="JM175" i="27"/>
  <c r="JG175" i="27"/>
  <c r="IO175" i="27"/>
  <c r="IC175" i="27"/>
  <c r="FC175" i="27"/>
  <c r="EW175" i="27"/>
  <c r="DM175" i="27"/>
  <c r="BQ175" i="27"/>
  <c r="BE175" i="27"/>
  <c r="AM175" i="27"/>
  <c r="AA175" i="27"/>
  <c r="O175" i="27"/>
  <c r="PY174" i="27"/>
  <c r="NK174" i="27"/>
  <c r="NE174" i="27"/>
  <c r="MY174" i="27"/>
  <c r="MS174" i="27"/>
  <c r="MG174" i="27"/>
  <c r="MA174" i="27"/>
  <c r="LC174" i="27"/>
  <c r="KW174" i="27"/>
  <c r="KQ174" i="27"/>
  <c r="KK174" i="27"/>
  <c r="KE174" i="27"/>
  <c r="JY174" i="27"/>
  <c r="JS174" i="27"/>
  <c r="JM174" i="27"/>
  <c r="JG174" i="27"/>
  <c r="IO174" i="27"/>
  <c r="IC174" i="27"/>
  <c r="FC174" i="27"/>
  <c r="EW174" i="27"/>
  <c r="DM174" i="27"/>
  <c r="BQ174" i="27"/>
  <c r="BE174" i="27"/>
  <c r="AM174" i="27"/>
  <c r="AA174" i="27"/>
  <c r="O174" i="27"/>
  <c r="PY173" i="27"/>
  <c r="NK173" i="27"/>
  <c r="NE173" i="27"/>
  <c r="MY173" i="27"/>
  <c r="MS173" i="27"/>
  <c r="MG173" i="27"/>
  <c r="MA173" i="27"/>
  <c r="LC173" i="27"/>
  <c r="KW173" i="27"/>
  <c r="KQ173" i="27"/>
  <c r="KK173" i="27"/>
  <c r="KE173" i="27"/>
  <c r="JY173" i="27"/>
  <c r="JS173" i="27"/>
  <c r="JM173" i="27"/>
  <c r="JG173" i="27"/>
  <c r="IO173" i="27"/>
  <c r="IC173" i="27"/>
  <c r="FC173" i="27"/>
  <c r="EW173" i="27"/>
  <c r="DM173" i="27"/>
  <c r="BQ173" i="27"/>
  <c r="BE173" i="27"/>
  <c r="AM173" i="27"/>
  <c r="AA173" i="27"/>
  <c r="O173" i="27"/>
  <c r="PY172" i="27"/>
  <c r="NK172" i="27"/>
  <c r="NE172" i="27"/>
  <c r="MY172" i="27"/>
  <c r="MS172" i="27"/>
  <c r="MG172" i="27"/>
  <c r="MA172" i="27"/>
  <c r="LC172" i="27"/>
  <c r="KW172" i="27"/>
  <c r="KQ172" i="27"/>
  <c r="KK172" i="27"/>
  <c r="KE172" i="27"/>
  <c r="JY172" i="27"/>
  <c r="JS172" i="27"/>
  <c r="JM172" i="27"/>
  <c r="JG172" i="27"/>
  <c r="IO172" i="27"/>
  <c r="IC172" i="27"/>
  <c r="FC172" i="27"/>
  <c r="EW172" i="27"/>
  <c r="DM172" i="27"/>
  <c r="BQ172" i="27"/>
  <c r="BE172" i="27"/>
  <c r="AM172" i="27"/>
  <c r="AA172" i="27"/>
  <c r="O172" i="27"/>
  <c r="PZ171" i="27"/>
  <c r="PZ172" i="27" s="1"/>
  <c r="PY171" i="27"/>
  <c r="NL171" i="27"/>
  <c r="NL172" i="27" s="1"/>
  <c r="NK171" i="27"/>
  <c r="NF171" i="27"/>
  <c r="NF172" i="27" s="1"/>
  <c r="NE171" i="27"/>
  <c r="MZ171" i="27"/>
  <c r="MZ172" i="27" s="1"/>
  <c r="MY171" i="27"/>
  <c r="MT171" i="27"/>
  <c r="MT172" i="27" s="1"/>
  <c r="MS171" i="27"/>
  <c r="MH171" i="27"/>
  <c r="MH172" i="27" s="1"/>
  <c r="MG171" i="27"/>
  <c r="MB171" i="27"/>
  <c r="MB172" i="27" s="1"/>
  <c r="MA171" i="27"/>
  <c r="LD171" i="27"/>
  <c r="LD172" i="27" s="1"/>
  <c r="LC171" i="27"/>
  <c r="KX171" i="27"/>
  <c r="KX172" i="27" s="1"/>
  <c r="KW171" i="27"/>
  <c r="KR171" i="27"/>
  <c r="KR172" i="27" s="1"/>
  <c r="KQ171" i="27"/>
  <c r="KL171" i="27"/>
  <c r="KL172" i="27" s="1"/>
  <c r="KK171" i="27"/>
  <c r="KF171" i="27"/>
  <c r="KF172" i="27" s="1"/>
  <c r="KE171" i="27"/>
  <c r="JZ171" i="27"/>
  <c r="JZ172" i="27" s="1"/>
  <c r="JY171" i="27"/>
  <c r="JT171" i="27"/>
  <c r="JT172" i="27" s="1"/>
  <c r="JS171" i="27"/>
  <c r="JN171" i="27"/>
  <c r="JN172" i="27" s="1"/>
  <c r="JM171" i="27"/>
  <c r="JH171" i="27"/>
  <c r="JH172" i="27" s="1"/>
  <c r="JG171" i="27"/>
  <c r="ID171" i="27"/>
  <c r="ID172" i="27" s="1"/>
  <c r="IC171" i="27"/>
  <c r="FD171" i="27"/>
  <c r="FD172" i="27" s="1"/>
  <c r="FC171" i="27"/>
  <c r="EX171" i="27"/>
  <c r="EX172" i="27" s="1"/>
  <c r="EW171" i="27"/>
  <c r="DN171" i="27"/>
  <c r="DN172" i="27" s="1"/>
  <c r="DM171" i="27"/>
  <c r="BR171" i="27"/>
  <c r="BR172" i="27" s="1"/>
  <c r="BQ171" i="27"/>
  <c r="BF171" i="27"/>
  <c r="BF172" i="27" s="1"/>
  <c r="BE171" i="27"/>
  <c r="AN171" i="27"/>
  <c r="AN172" i="27" s="1"/>
  <c r="AM171" i="27"/>
  <c r="AB171" i="27"/>
  <c r="AB172" i="27" s="1"/>
  <c r="AA171" i="27"/>
  <c r="P171" i="27"/>
  <c r="O171" i="27"/>
  <c r="PY170" i="27"/>
  <c r="NK170" i="27"/>
  <c r="NE170" i="27"/>
  <c r="MY170" i="27"/>
  <c r="MS170" i="27"/>
  <c r="MG170" i="27"/>
  <c r="MA170" i="27"/>
  <c r="LC170" i="27"/>
  <c r="KW170" i="27"/>
  <c r="KQ170" i="27"/>
  <c r="KK170" i="27"/>
  <c r="KE170" i="27"/>
  <c r="JY170" i="27"/>
  <c r="JS170" i="27"/>
  <c r="JM170" i="27"/>
  <c r="JG170" i="27"/>
  <c r="IC170" i="27"/>
  <c r="FC170" i="27"/>
  <c r="EW170" i="27"/>
  <c r="DM170" i="27"/>
  <c r="BQ170" i="27"/>
  <c r="BE170" i="27"/>
  <c r="AM170" i="27"/>
  <c r="AA170" i="27"/>
  <c r="O170" i="27"/>
  <c r="PY169" i="27"/>
  <c r="NK169" i="27"/>
  <c r="NE169" i="27"/>
  <c r="MY169" i="27"/>
  <c r="MS169" i="27"/>
  <c r="MG169" i="27"/>
  <c r="MA169" i="27"/>
  <c r="LC169" i="27"/>
  <c r="KW169" i="27"/>
  <c r="KQ169" i="27"/>
  <c r="KK169" i="27"/>
  <c r="KE169" i="27"/>
  <c r="JY169" i="27"/>
  <c r="JS169" i="27"/>
  <c r="JM169" i="27"/>
  <c r="JG169" i="27"/>
  <c r="IC169" i="27"/>
  <c r="FC169" i="27"/>
  <c r="EW169" i="27"/>
  <c r="DM169" i="27"/>
  <c r="BQ169" i="27"/>
  <c r="BE169" i="27"/>
  <c r="AM169" i="27"/>
  <c r="AA169" i="27"/>
  <c r="O169" i="27"/>
  <c r="PY168" i="27"/>
  <c r="NK168" i="27"/>
  <c r="NE168" i="27"/>
  <c r="MY168" i="27"/>
  <c r="MS168" i="27"/>
  <c r="MG168" i="27"/>
  <c r="MA168" i="27"/>
  <c r="LC168" i="27"/>
  <c r="KW168" i="27"/>
  <c r="KQ168" i="27"/>
  <c r="KK168" i="27"/>
  <c r="KE168" i="27"/>
  <c r="JY168" i="27"/>
  <c r="JS168" i="27"/>
  <c r="JM168" i="27"/>
  <c r="JG168" i="27"/>
  <c r="IC168" i="27"/>
  <c r="FC168" i="27"/>
  <c r="EW168" i="27"/>
  <c r="DM168" i="27"/>
  <c r="BQ168" i="27"/>
  <c r="BE168" i="27"/>
  <c r="AM168" i="27"/>
  <c r="AA168" i="27"/>
  <c r="O168" i="27"/>
  <c r="PY167" i="27"/>
  <c r="NK167" i="27"/>
  <c r="NE167" i="27"/>
  <c r="MY167" i="27"/>
  <c r="MS167" i="27"/>
  <c r="MG167" i="27"/>
  <c r="MA167" i="27"/>
  <c r="LC167" i="27"/>
  <c r="KW167" i="27"/>
  <c r="KQ167" i="27"/>
  <c r="KK167" i="27"/>
  <c r="KE167" i="27"/>
  <c r="JY167" i="27"/>
  <c r="JS167" i="27"/>
  <c r="JM167" i="27"/>
  <c r="JG167" i="27"/>
  <c r="IC167" i="27"/>
  <c r="FC167" i="27"/>
  <c r="EW167" i="27"/>
  <c r="DM167" i="27"/>
  <c r="BQ167" i="27"/>
  <c r="BE167" i="27"/>
  <c r="AM167" i="27"/>
  <c r="AA167" i="27"/>
  <c r="O167" i="27"/>
  <c r="PY166" i="27"/>
  <c r="NK166" i="27"/>
  <c r="NE166" i="27"/>
  <c r="MY166" i="27"/>
  <c r="MS166" i="27"/>
  <c r="MG166" i="27"/>
  <c r="MA166" i="27"/>
  <c r="LC166" i="27"/>
  <c r="KW166" i="27"/>
  <c r="KQ166" i="27"/>
  <c r="KK166" i="27"/>
  <c r="KE166" i="27"/>
  <c r="JY166" i="27"/>
  <c r="JS166" i="27"/>
  <c r="JM166" i="27"/>
  <c r="JG166" i="27"/>
  <c r="IC166" i="27"/>
  <c r="FC166" i="27"/>
  <c r="EW166" i="27"/>
  <c r="DM166" i="27"/>
  <c r="BQ166" i="27"/>
  <c r="BE166" i="27"/>
  <c r="AM166" i="27"/>
  <c r="AA166" i="27"/>
  <c r="O166" i="27"/>
  <c r="PY165" i="27"/>
  <c r="NK165" i="27"/>
  <c r="NE165" i="27"/>
  <c r="MY165" i="27"/>
  <c r="MS165" i="27"/>
  <c r="MG165" i="27"/>
  <c r="MA165" i="27"/>
  <c r="LC165" i="27"/>
  <c r="KW165" i="27"/>
  <c r="KQ165" i="27"/>
  <c r="KK165" i="27"/>
  <c r="KE165" i="27"/>
  <c r="JY165" i="27"/>
  <c r="JS165" i="27"/>
  <c r="JM165" i="27"/>
  <c r="JG165" i="27"/>
  <c r="IC165" i="27"/>
  <c r="FC165" i="27"/>
  <c r="EW165" i="27"/>
  <c r="DM165" i="27"/>
  <c r="BQ165" i="27"/>
  <c r="BE165" i="27"/>
  <c r="AM165" i="27"/>
  <c r="AA165" i="27"/>
  <c r="O165" i="27"/>
  <c r="PY164" i="27"/>
  <c r="NK164" i="27"/>
  <c r="NE164" i="27"/>
  <c r="MY164" i="27"/>
  <c r="MS164" i="27"/>
  <c r="MG164" i="27"/>
  <c r="MA164" i="27"/>
  <c r="LC164" i="27"/>
  <c r="KW164" i="27"/>
  <c r="KQ164" i="27"/>
  <c r="KK164" i="27"/>
  <c r="KE164" i="27"/>
  <c r="JY164" i="27"/>
  <c r="JS164" i="27"/>
  <c r="JM164" i="27"/>
  <c r="JG164" i="27"/>
  <c r="IC164" i="27"/>
  <c r="FC164" i="27"/>
  <c r="EW164" i="27"/>
  <c r="DM164" i="27"/>
  <c r="BQ164" i="27"/>
  <c r="BE164" i="27"/>
  <c r="AM164" i="27"/>
  <c r="AA164" i="27"/>
  <c r="O164" i="27"/>
  <c r="PY163" i="27"/>
  <c r="NK163" i="27"/>
  <c r="NE163" i="27"/>
  <c r="MY163" i="27"/>
  <c r="MS163" i="27"/>
  <c r="MG163" i="27"/>
  <c r="MA163" i="27"/>
  <c r="LC163" i="27"/>
  <c r="KW163" i="27"/>
  <c r="KQ163" i="27"/>
  <c r="KK163" i="27"/>
  <c r="KE163" i="27"/>
  <c r="JY163" i="27"/>
  <c r="JS163" i="27"/>
  <c r="JM163" i="27"/>
  <c r="JG163" i="27"/>
  <c r="IC163" i="27"/>
  <c r="FC163" i="27"/>
  <c r="EW163" i="27"/>
  <c r="DM163" i="27"/>
  <c r="BQ163" i="27"/>
  <c r="BE163" i="27"/>
  <c r="AM163" i="27"/>
  <c r="AA163" i="27"/>
  <c r="O163" i="27"/>
  <c r="PY162" i="27"/>
  <c r="NK162" i="27"/>
  <c r="NE162" i="27"/>
  <c r="MY162" i="27"/>
  <c r="MS162" i="27"/>
  <c r="MG162" i="27"/>
  <c r="MA162" i="27"/>
  <c r="LC162" i="27"/>
  <c r="KW162" i="27"/>
  <c r="KQ162" i="27"/>
  <c r="KK162" i="27"/>
  <c r="KE162" i="27"/>
  <c r="JY162" i="27"/>
  <c r="JS162" i="27"/>
  <c r="JM162" i="27"/>
  <c r="JG162" i="27"/>
  <c r="IC162" i="27"/>
  <c r="FC162" i="27"/>
  <c r="EW162" i="27"/>
  <c r="DM162" i="27"/>
  <c r="BQ162" i="27"/>
  <c r="BE162" i="27"/>
  <c r="AM162" i="27"/>
  <c r="AA162" i="27"/>
  <c r="O162" i="27"/>
  <c r="PY161" i="27"/>
  <c r="NK161" i="27"/>
  <c r="NE161" i="27"/>
  <c r="MY161" i="27"/>
  <c r="MS161" i="27"/>
  <c r="MG161" i="27"/>
  <c r="MA161" i="27"/>
  <c r="LC161" i="27"/>
  <c r="KW161" i="27"/>
  <c r="KQ161" i="27"/>
  <c r="KK161" i="27"/>
  <c r="KE161" i="27"/>
  <c r="JY161" i="27"/>
  <c r="JS161" i="27"/>
  <c r="JM161" i="27"/>
  <c r="JG161" i="27"/>
  <c r="IC161" i="27"/>
  <c r="FC161" i="27"/>
  <c r="EW161" i="27"/>
  <c r="DM161" i="27"/>
  <c r="BQ161" i="27"/>
  <c r="BE161" i="27"/>
  <c r="AM161" i="27"/>
  <c r="AA161" i="27"/>
  <c r="O161" i="27"/>
  <c r="PY160" i="27"/>
  <c r="NK160" i="27"/>
  <c r="NE160" i="27"/>
  <c r="MY160" i="27"/>
  <c r="MS160" i="27"/>
  <c r="MG160" i="27"/>
  <c r="MA160" i="27"/>
  <c r="LC160" i="27"/>
  <c r="KW160" i="27"/>
  <c r="KQ160" i="27"/>
  <c r="KK160" i="27"/>
  <c r="KE160" i="27"/>
  <c r="JY160" i="27"/>
  <c r="JS160" i="27"/>
  <c r="JM160" i="27"/>
  <c r="JG160" i="27"/>
  <c r="IC160" i="27"/>
  <c r="FC160" i="27"/>
  <c r="EW160" i="27"/>
  <c r="DM160" i="27"/>
  <c r="BQ160" i="27"/>
  <c r="BE160" i="27"/>
  <c r="AM160" i="27"/>
  <c r="AA160" i="27"/>
  <c r="O160" i="27"/>
  <c r="MZ159" i="27"/>
  <c r="MZ160" i="27" s="1"/>
  <c r="MY159" i="27"/>
  <c r="MT159" i="27"/>
  <c r="MT160" i="27" s="1"/>
  <c r="MS159" i="27"/>
  <c r="MH159" i="27"/>
  <c r="MH160" i="27" s="1"/>
  <c r="MG159" i="27"/>
  <c r="MB159" i="27"/>
  <c r="MB160" i="27" s="1"/>
  <c r="MA159" i="27"/>
  <c r="LD159" i="27"/>
  <c r="LD160" i="27" s="1"/>
  <c r="LC159" i="27"/>
  <c r="KX159" i="27"/>
  <c r="KX160" i="27" s="1"/>
  <c r="KW159" i="27"/>
  <c r="KR159" i="27"/>
  <c r="KR160" i="27" s="1"/>
  <c r="KQ159" i="27"/>
  <c r="KL159" i="27"/>
  <c r="KL160" i="27" s="1"/>
  <c r="KK159" i="27"/>
  <c r="JZ159" i="27"/>
  <c r="JZ160" i="27" s="1"/>
  <c r="JY159" i="27"/>
  <c r="JT159" i="27"/>
  <c r="JT160" i="27" s="1"/>
  <c r="JS159" i="27"/>
  <c r="JN159" i="27"/>
  <c r="JN160" i="27" s="1"/>
  <c r="JM159" i="27"/>
  <c r="JH159" i="27"/>
  <c r="JH160" i="27" s="1"/>
  <c r="JG159" i="27"/>
  <c r="ID159" i="27"/>
  <c r="ID160" i="27" s="1"/>
  <c r="IC159" i="27"/>
  <c r="FD159" i="27"/>
  <c r="FD160" i="27" s="1"/>
  <c r="FC159" i="27"/>
  <c r="EX159" i="27"/>
  <c r="EX160" i="27" s="1"/>
  <c r="EW159" i="27"/>
  <c r="DN159" i="27"/>
  <c r="DN160" i="27" s="1"/>
  <c r="DM159" i="27"/>
  <c r="BR159" i="27"/>
  <c r="BR160" i="27" s="1"/>
  <c r="BQ159" i="27"/>
  <c r="AN159" i="27"/>
  <c r="AN160" i="27" s="1"/>
  <c r="AM159" i="27"/>
  <c r="AB159" i="27"/>
  <c r="AB160" i="27" s="1"/>
  <c r="AA159" i="27"/>
  <c r="P159" i="27"/>
  <c r="O159" i="27"/>
  <c r="MY158" i="27"/>
  <c r="MS158" i="27"/>
  <c r="MG158" i="27"/>
  <c r="MA158" i="27"/>
  <c r="LC158" i="27"/>
  <c r="KW158" i="27"/>
  <c r="KQ158" i="27"/>
  <c r="KK158" i="27"/>
  <c r="JY158" i="27"/>
  <c r="JS158" i="27"/>
  <c r="JM158" i="27"/>
  <c r="JG158" i="27"/>
  <c r="IC158" i="27"/>
  <c r="FC158" i="27"/>
  <c r="EW158" i="27"/>
  <c r="DM158" i="27"/>
  <c r="BQ158" i="27"/>
  <c r="AM158" i="27"/>
  <c r="AA158" i="27"/>
  <c r="O158" i="27"/>
  <c r="MY157" i="27"/>
  <c r="MS157" i="27"/>
  <c r="MG157" i="27"/>
  <c r="MA157" i="27"/>
  <c r="LC157" i="27"/>
  <c r="KW157" i="27"/>
  <c r="KQ157" i="27"/>
  <c r="KK157" i="27"/>
  <c r="JY157" i="27"/>
  <c r="JS157" i="27"/>
  <c r="JM157" i="27"/>
  <c r="JG157" i="27"/>
  <c r="IC157" i="27"/>
  <c r="FC157" i="27"/>
  <c r="EW157" i="27"/>
  <c r="DM157" i="27"/>
  <c r="BQ157" i="27"/>
  <c r="AM157" i="27"/>
  <c r="AA157" i="27"/>
  <c r="O157" i="27"/>
  <c r="MY156" i="27"/>
  <c r="MS156" i="27"/>
  <c r="MG156" i="27"/>
  <c r="MA156" i="27"/>
  <c r="LC156" i="27"/>
  <c r="KW156" i="27"/>
  <c r="KQ156" i="27"/>
  <c r="KK156" i="27"/>
  <c r="JY156" i="27"/>
  <c r="JS156" i="27"/>
  <c r="JM156" i="27"/>
  <c r="JG156" i="27"/>
  <c r="IC156" i="27"/>
  <c r="FC156" i="27"/>
  <c r="EW156" i="27"/>
  <c r="DM156" i="27"/>
  <c r="BQ156" i="27"/>
  <c r="AM156" i="27"/>
  <c r="AA156" i="27"/>
  <c r="O156" i="27"/>
  <c r="MY155" i="27"/>
  <c r="MS155" i="27"/>
  <c r="MG155" i="27"/>
  <c r="MA155" i="27"/>
  <c r="LC155" i="27"/>
  <c r="KW155" i="27"/>
  <c r="KQ155" i="27"/>
  <c r="KK155" i="27"/>
  <c r="JY155" i="27"/>
  <c r="JS155" i="27"/>
  <c r="JM155" i="27"/>
  <c r="JG155" i="27"/>
  <c r="IC155" i="27"/>
  <c r="FC155" i="27"/>
  <c r="EW155" i="27"/>
  <c r="DM155" i="27"/>
  <c r="BQ155" i="27"/>
  <c r="AM155" i="27"/>
  <c r="AA155" i="27"/>
  <c r="O155" i="27"/>
  <c r="MY154" i="27"/>
  <c r="MS154" i="27"/>
  <c r="MG154" i="27"/>
  <c r="MA154" i="27"/>
  <c r="LC154" i="27"/>
  <c r="KW154" i="27"/>
  <c r="KQ154" i="27"/>
  <c r="KK154" i="27"/>
  <c r="JY154" i="27"/>
  <c r="JS154" i="27"/>
  <c r="JM154" i="27"/>
  <c r="JG154" i="27"/>
  <c r="IC154" i="27"/>
  <c r="FC154" i="27"/>
  <c r="EW154" i="27"/>
  <c r="DM154" i="27"/>
  <c r="BQ154" i="27"/>
  <c r="AM154" i="27"/>
  <c r="AA154" i="27"/>
  <c r="O154" i="27"/>
  <c r="MY153" i="27"/>
  <c r="MS153" i="27"/>
  <c r="MG153" i="27"/>
  <c r="MA153" i="27"/>
  <c r="LC153" i="27"/>
  <c r="KW153" i="27"/>
  <c r="KQ153" i="27"/>
  <c r="KK153" i="27"/>
  <c r="JY153" i="27"/>
  <c r="JS153" i="27"/>
  <c r="JM153" i="27"/>
  <c r="JG153" i="27"/>
  <c r="IC153" i="27"/>
  <c r="FC153" i="27"/>
  <c r="EW153" i="27"/>
  <c r="DM153" i="27"/>
  <c r="BQ153" i="27"/>
  <c r="AM153" i="27"/>
  <c r="AA153" i="27"/>
  <c r="O153" i="27"/>
  <c r="MY152" i="27"/>
  <c r="MS152" i="27"/>
  <c r="MG152" i="27"/>
  <c r="MA152" i="27"/>
  <c r="LC152" i="27"/>
  <c r="KW152" i="27"/>
  <c r="KQ152" i="27"/>
  <c r="KK152" i="27"/>
  <c r="JY152" i="27"/>
  <c r="JS152" i="27"/>
  <c r="JM152" i="27"/>
  <c r="JG152" i="27"/>
  <c r="IC152" i="27"/>
  <c r="FC152" i="27"/>
  <c r="EW152" i="27"/>
  <c r="DM152" i="27"/>
  <c r="BQ152" i="27"/>
  <c r="AM152" i="27"/>
  <c r="AA152" i="27"/>
  <c r="O152" i="27"/>
  <c r="MY151" i="27"/>
  <c r="MS151" i="27"/>
  <c r="MG151" i="27"/>
  <c r="MA151" i="27"/>
  <c r="LC151" i="27"/>
  <c r="KW151" i="27"/>
  <c r="KQ151" i="27"/>
  <c r="KK151" i="27"/>
  <c r="JY151" i="27"/>
  <c r="JS151" i="27"/>
  <c r="JM151" i="27"/>
  <c r="JG151" i="27"/>
  <c r="IC151" i="27"/>
  <c r="FC151" i="27"/>
  <c r="EW151" i="27"/>
  <c r="DM151" i="27"/>
  <c r="BQ151" i="27"/>
  <c r="AM151" i="27"/>
  <c r="AA151" i="27"/>
  <c r="O151" i="27"/>
  <c r="MY150" i="27"/>
  <c r="MS150" i="27"/>
  <c r="MG150" i="27"/>
  <c r="MA150" i="27"/>
  <c r="LC150" i="27"/>
  <c r="KW150" i="27"/>
  <c r="KQ150" i="27"/>
  <c r="KK150" i="27"/>
  <c r="JY150" i="27"/>
  <c r="JS150" i="27"/>
  <c r="JM150" i="27"/>
  <c r="JG150" i="27"/>
  <c r="IC150" i="27"/>
  <c r="FC150" i="27"/>
  <c r="EW150" i="27"/>
  <c r="DM150" i="27"/>
  <c r="BQ150" i="27"/>
  <c r="AM150" i="27"/>
  <c r="AA150" i="27"/>
  <c r="O150" i="27"/>
  <c r="MY149" i="27"/>
  <c r="MS149" i="27"/>
  <c r="MG149" i="27"/>
  <c r="MA149" i="27"/>
  <c r="LC149" i="27"/>
  <c r="KW149" i="27"/>
  <c r="KQ149" i="27"/>
  <c r="KK149" i="27"/>
  <c r="JY149" i="27"/>
  <c r="JS149" i="27"/>
  <c r="JM149" i="27"/>
  <c r="JG149" i="27"/>
  <c r="IC149" i="27"/>
  <c r="FC149" i="27"/>
  <c r="EW149" i="27"/>
  <c r="DM149" i="27"/>
  <c r="BQ149" i="27"/>
  <c r="AM149" i="27"/>
  <c r="AA149" i="27"/>
  <c r="O149" i="27"/>
  <c r="MY148" i="27"/>
  <c r="MS148" i="27"/>
  <c r="MG148" i="27"/>
  <c r="MA148" i="27"/>
  <c r="LC148" i="27"/>
  <c r="KW148" i="27"/>
  <c r="KQ148" i="27"/>
  <c r="KK148" i="27"/>
  <c r="JY148" i="27"/>
  <c r="JS148" i="27"/>
  <c r="JM148" i="27"/>
  <c r="JG148" i="27"/>
  <c r="IC148" i="27"/>
  <c r="FC148" i="27"/>
  <c r="EW148" i="27"/>
  <c r="DM148" i="27"/>
  <c r="BQ148" i="27"/>
  <c r="AM148" i="27"/>
  <c r="AA148" i="27"/>
  <c r="O148" i="27"/>
  <c r="MZ147" i="27"/>
  <c r="MZ148" i="27" s="1"/>
  <c r="MY147" i="27"/>
  <c r="MT147" i="27"/>
  <c r="MT148" i="27" s="1"/>
  <c r="MS147" i="27"/>
  <c r="MH147" i="27"/>
  <c r="MH148" i="27" s="1"/>
  <c r="MG147" i="27"/>
  <c r="MB147" i="27"/>
  <c r="MB148" i="27" s="1"/>
  <c r="MA147" i="27"/>
  <c r="LD147" i="27"/>
  <c r="LD148" i="27" s="1"/>
  <c r="LC147" i="27"/>
  <c r="KX147" i="27"/>
  <c r="KX148" i="27" s="1"/>
  <c r="KW147" i="27"/>
  <c r="KR147" i="27"/>
  <c r="KR148" i="27" s="1"/>
  <c r="KQ147" i="27"/>
  <c r="KL147" i="27"/>
  <c r="KL148" i="27" s="1"/>
  <c r="KK147" i="27"/>
  <c r="JZ147" i="27"/>
  <c r="JZ148" i="27" s="1"/>
  <c r="JY147" i="27"/>
  <c r="JT147" i="27"/>
  <c r="JT148" i="27" s="1"/>
  <c r="JS147" i="27"/>
  <c r="JN147" i="27"/>
  <c r="JN148" i="27" s="1"/>
  <c r="JM147" i="27"/>
  <c r="JH147" i="27"/>
  <c r="JH148" i="27" s="1"/>
  <c r="JG147" i="27"/>
  <c r="ID147" i="27"/>
  <c r="ID148" i="27" s="1"/>
  <c r="IC147" i="27"/>
  <c r="FD147" i="27"/>
  <c r="FD148" i="27" s="1"/>
  <c r="FC147" i="27"/>
  <c r="EX147" i="27"/>
  <c r="EX148" i="27" s="1"/>
  <c r="EW147" i="27"/>
  <c r="DN147" i="27"/>
  <c r="DN148" i="27" s="1"/>
  <c r="DM147" i="27"/>
  <c r="BR147" i="27"/>
  <c r="BR148" i="27" s="1"/>
  <c r="BQ147" i="27"/>
  <c r="AN147" i="27"/>
  <c r="AN148" i="27" s="1"/>
  <c r="AM147" i="27"/>
  <c r="AB147" i="27"/>
  <c r="AB148" i="27" s="1"/>
  <c r="AA147" i="27"/>
  <c r="P147" i="27"/>
  <c r="O147" i="27"/>
  <c r="MY146" i="27"/>
  <c r="MS146" i="27"/>
  <c r="MG146" i="27"/>
  <c r="MA146" i="27"/>
  <c r="LC146" i="27"/>
  <c r="KW146" i="27"/>
  <c r="KQ146" i="27"/>
  <c r="KK146" i="27"/>
  <c r="JY146" i="27"/>
  <c r="JS146" i="27"/>
  <c r="JM146" i="27"/>
  <c r="JG146" i="27"/>
  <c r="IC146" i="27"/>
  <c r="FC146" i="27"/>
  <c r="EW146" i="27"/>
  <c r="DM146" i="27"/>
  <c r="BQ146" i="27"/>
  <c r="AM146" i="27"/>
  <c r="AA146" i="27"/>
  <c r="O146" i="27"/>
  <c r="MY145" i="27"/>
  <c r="MS145" i="27"/>
  <c r="MG145" i="27"/>
  <c r="MA145" i="27"/>
  <c r="LC145" i="27"/>
  <c r="KW145" i="27"/>
  <c r="KQ145" i="27"/>
  <c r="KK145" i="27"/>
  <c r="JY145" i="27"/>
  <c r="JS145" i="27"/>
  <c r="JM145" i="27"/>
  <c r="JG145" i="27"/>
  <c r="IC145" i="27"/>
  <c r="FC145" i="27"/>
  <c r="EW145" i="27"/>
  <c r="DM145" i="27"/>
  <c r="BQ145" i="27"/>
  <c r="AM145" i="27"/>
  <c r="AA145" i="27"/>
  <c r="O145" i="27"/>
  <c r="MY144" i="27"/>
  <c r="MS144" i="27"/>
  <c r="MG144" i="27"/>
  <c r="MA144" i="27"/>
  <c r="LC144" i="27"/>
  <c r="KW144" i="27"/>
  <c r="KQ144" i="27"/>
  <c r="KK144" i="27"/>
  <c r="JY144" i="27"/>
  <c r="JS144" i="27"/>
  <c r="JM144" i="27"/>
  <c r="JG144" i="27"/>
  <c r="IC144" i="27"/>
  <c r="FC144" i="27"/>
  <c r="EW144" i="27"/>
  <c r="DM144" i="27"/>
  <c r="BQ144" i="27"/>
  <c r="AM144" i="27"/>
  <c r="AA144" i="27"/>
  <c r="O144" i="27"/>
  <c r="MY143" i="27"/>
  <c r="MS143" i="27"/>
  <c r="MG143" i="27"/>
  <c r="MA143" i="27"/>
  <c r="LC143" i="27"/>
  <c r="KW143" i="27"/>
  <c r="KQ143" i="27"/>
  <c r="KK143" i="27"/>
  <c r="JY143" i="27"/>
  <c r="JS143" i="27"/>
  <c r="JM143" i="27"/>
  <c r="JG143" i="27"/>
  <c r="IC143" i="27"/>
  <c r="FC143" i="27"/>
  <c r="EW143" i="27"/>
  <c r="DM143" i="27"/>
  <c r="BQ143" i="27"/>
  <c r="AM143" i="27"/>
  <c r="AA143" i="27"/>
  <c r="O143" i="27"/>
  <c r="MY142" i="27"/>
  <c r="MS142" i="27"/>
  <c r="MG142" i="27"/>
  <c r="MA142" i="27"/>
  <c r="LC142" i="27"/>
  <c r="KW142" i="27"/>
  <c r="KQ142" i="27"/>
  <c r="KK142" i="27"/>
  <c r="JY142" i="27"/>
  <c r="JS142" i="27"/>
  <c r="JM142" i="27"/>
  <c r="JG142" i="27"/>
  <c r="IC142" i="27"/>
  <c r="FC142" i="27"/>
  <c r="EW142" i="27"/>
  <c r="DM142" i="27"/>
  <c r="BQ142" i="27"/>
  <c r="AM142" i="27"/>
  <c r="AA142" i="27"/>
  <c r="O142" i="27"/>
  <c r="MY141" i="27"/>
  <c r="MS141" i="27"/>
  <c r="MG141" i="27"/>
  <c r="MA141" i="27"/>
  <c r="LC141" i="27"/>
  <c r="KW141" i="27"/>
  <c r="KQ141" i="27"/>
  <c r="KK141" i="27"/>
  <c r="JY141" i="27"/>
  <c r="JS141" i="27"/>
  <c r="JM141" i="27"/>
  <c r="JG141" i="27"/>
  <c r="IC141" i="27"/>
  <c r="FC141" i="27"/>
  <c r="EW141" i="27"/>
  <c r="DM141" i="27"/>
  <c r="BQ141" i="27"/>
  <c r="AM141" i="27"/>
  <c r="AA141" i="27"/>
  <c r="O141" i="27"/>
  <c r="MY140" i="27"/>
  <c r="MS140" i="27"/>
  <c r="MG140" i="27"/>
  <c r="MA140" i="27"/>
  <c r="LC140" i="27"/>
  <c r="KW140" i="27"/>
  <c r="KQ140" i="27"/>
  <c r="KK140" i="27"/>
  <c r="JY140" i="27"/>
  <c r="JS140" i="27"/>
  <c r="JM140" i="27"/>
  <c r="JG140" i="27"/>
  <c r="IC140" i="27"/>
  <c r="FC140" i="27"/>
  <c r="EW140" i="27"/>
  <c r="DM140" i="27"/>
  <c r="BQ140" i="27"/>
  <c r="AM140" i="27"/>
  <c r="AA140" i="27"/>
  <c r="O140" i="27"/>
  <c r="MY139" i="27"/>
  <c r="MS139" i="27"/>
  <c r="MG139" i="27"/>
  <c r="MA139" i="27"/>
  <c r="LC139" i="27"/>
  <c r="KW139" i="27"/>
  <c r="KQ139" i="27"/>
  <c r="KK139" i="27"/>
  <c r="JY139" i="27"/>
  <c r="JS139" i="27"/>
  <c r="JM139" i="27"/>
  <c r="JG139" i="27"/>
  <c r="IC139" i="27"/>
  <c r="FC139" i="27"/>
  <c r="EW139" i="27"/>
  <c r="DM139" i="27"/>
  <c r="BQ139" i="27"/>
  <c r="AM139" i="27"/>
  <c r="AA139" i="27"/>
  <c r="O139" i="27"/>
  <c r="MY138" i="27"/>
  <c r="MS138" i="27"/>
  <c r="MG138" i="27"/>
  <c r="MA138" i="27"/>
  <c r="LC138" i="27"/>
  <c r="KW138" i="27"/>
  <c r="KQ138" i="27"/>
  <c r="KK138" i="27"/>
  <c r="JY138" i="27"/>
  <c r="JS138" i="27"/>
  <c r="JM138" i="27"/>
  <c r="JG138" i="27"/>
  <c r="IC138" i="27"/>
  <c r="FC138" i="27"/>
  <c r="EW138" i="27"/>
  <c r="DM138" i="27"/>
  <c r="BQ138" i="27"/>
  <c r="AM138" i="27"/>
  <c r="AA138" i="27"/>
  <c r="O138" i="27"/>
  <c r="MY137" i="27"/>
  <c r="MS137" i="27"/>
  <c r="MG137" i="27"/>
  <c r="MA137" i="27"/>
  <c r="LC137" i="27"/>
  <c r="KW137" i="27"/>
  <c r="KQ137" i="27"/>
  <c r="KK137" i="27"/>
  <c r="JY137" i="27"/>
  <c r="JS137" i="27"/>
  <c r="JM137" i="27"/>
  <c r="JG137" i="27"/>
  <c r="IC137" i="27"/>
  <c r="FC137" i="27"/>
  <c r="EW137" i="27"/>
  <c r="DM137" i="27"/>
  <c r="BQ137" i="27"/>
  <c r="AM137" i="27"/>
  <c r="AA137" i="27"/>
  <c r="O137" i="27"/>
  <c r="MY136" i="27"/>
  <c r="MS136" i="27"/>
  <c r="MG136" i="27"/>
  <c r="MA136" i="27"/>
  <c r="LC136" i="27"/>
  <c r="KW136" i="27"/>
  <c r="KQ136" i="27"/>
  <c r="KK136" i="27"/>
  <c r="JY136" i="27"/>
  <c r="JS136" i="27"/>
  <c r="JM136" i="27"/>
  <c r="JG136" i="27"/>
  <c r="IC136" i="27"/>
  <c r="FC136" i="27"/>
  <c r="EW136" i="27"/>
  <c r="DM136" i="27"/>
  <c r="BQ136" i="27"/>
  <c r="AM136" i="27"/>
  <c r="AA136" i="27"/>
  <c r="O136" i="27"/>
  <c r="MT135" i="27"/>
  <c r="MT136" i="27" s="1"/>
  <c r="MS135" i="27"/>
  <c r="MH135" i="27"/>
  <c r="MH136" i="27" s="1"/>
  <c r="MG135" i="27"/>
  <c r="MB135" i="27"/>
  <c r="MB136" i="27" s="1"/>
  <c r="MA135" i="27"/>
  <c r="LD135" i="27"/>
  <c r="LD136" i="27" s="1"/>
  <c r="LC135" i="27"/>
  <c r="KX135" i="27"/>
  <c r="KX136" i="27" s="1"/>
  <c r="KW135" i="27"/>
  <c r="KR135" i="27"/>
  <c r="KR136" i="27" s="1"/>
  <c r="KQ135" i="27"/>
  <c r="KL135" i="27"/>
  <c r="KL136" i="27" s="1"/>
  <c r="KK135" i="27"/>
  <c r="JZ135" i="27"/>
  <c r="JZ136" i="27" s="1"/>
  <c r="JY135" i="27"/>
  <c r="JT135" i="27"/>
  <c r="JT136" i="27" s="1"/>
  <c r="JS135" i="27"/>
  <c r="JN135" i="27"/>
  <c r="JN136" i="27" s="1"/>
  <c r="JM135" i="27"/>
  <c r="JH135" i="27"/>
  <c r="JH136" i="27" s="1"/>
  <c r="JG135" i="27"/>
  <c r="ID135" i="27"/>
  <c r="ID136" i="27" s="1"/>
  <c r="IC135" i="27"/>
  <c r="FD135" i="27"/>
  <c r="FD136" i="27" s="1"/>
  <c r="FC135" i="27"/>
  <c r="EX135" i="27"/>
  <c r="EX136" i="27" s="1"/>
  <c r="EW135" i="27"/>
  <c r="DN135" i="27"/>
  <c r="DN136" i="27" s="1"/>
  <c r="DM135" i="27"/>
  <c r="BR135" i="27"/>
  <c r="BR136" i="27" s="1"/>
  <c r="BQ135" i="27"/>
  <c r="AN135" i="27"/>
  <c r="AN136" i="27" s="1"/>
  <c r="AM135" i="27"/>
  <c r="AB135" i="27"/>
  <c r="AB136" i="27" s="1"/>
  <c r="AA135" i="27"/>
  <c r="P135" i="27"/>
  <c r="O135" i="27"/>
  <c r="MS134" i="27"/>
  <c r="MG134" i="27"/>
  <c r="MA134" i="27"/>
  <c r="LC134" i="27"/>
  <c r="KW134" i="27"/>
  <c r="KQ134" i="27"/>
  <c r="KK134" i="27"/>
  <c r="JY134" i="27"/>
  <c r="JS134" i="27"/>
  <c r="JM134" i="27"/>
  <c r="JG134" i="27"/>
  <c r="IC134" i="27"/>
  <c r="FC134" i="27"/>
  <c r="EW134" i="27"/>
  <c r="DM134" i="27"/>
  <c r="BQ134" i="27"/>
  <c r="AM134" i="27"/>
  <c r="AA134" i="27"/>
  <c r="O134" i="27"/>
  <c r="MS133" i="27"/>
  <c r="MG133" i="27"/>
  <c r="MA133" i="27"/>
  <c r="LC133" i="27"/>
  <c r="KW133" i="27"/>
  <c r="KQ133" i="27"/>
  <c r="KK133" i="27"/>
  <c r="JY133" i="27"/>
  <c r="JS133" i="27"/>
  <c r="JM133" i="27"/>
  <c r="JG133" i="27"/>
  <c r="IC133" i="27"/>
  <c r="FC133" i="27"/>
  <c r="EW133" i="27"/>
  <c r="DM133" i="27"/>
  <c r="BQ133" i="27"/>
  <c r="AM133" i="27"/>
  <c r="AA133" i="27"/>
  <c r="O133" i="27"/>
  <c r="MS132" i="27"/>
  <c r="MG132" i="27"/>
  <c r="MA132" i="27"/>
  <c r="LC132" i="27"/>
  <c r="KW132" i="27"/>
  <c r="KQ132" i="27"/>
  <c r="KK132" i="27"/>
  <c r="JY132" i="27"/>
  <c r="JS132" i="27"/>
  <c r="JM132" i="27"/>
  <c r="JG132" i="27"/>
  <c r="IC132" i="27"/>
  <c r="FC132" i="27"/>
  <c r="EW132" i="27"/>
  <c r="DM132" i="27"/>
  <c r="BQ132" i="27"/>
  <c r="AM132" i="27"/>
  <c r="AA132" i="27"/>
  <c r="O132" i="27"/>
  <c r="MS131" i="27"/>
  <c r="MG131" i="27"/>
  <c r="MA131" i="27"/>
  <c r="LC131" i="27"/>
  <c r="KW131" i="27"/>
  <c r="KQ131" i="27"/>
  <c r="KK131" i="27"/>
  <c r="JY131" i="27"/>
  <c r="JS131" i="27"/>
  <c r="JM131" i="27"/>
  <c r="JG131" i="27"/>
  <c r="IC131" i="27"/>
  <c r="FC131" i="27"/>
  <c r="EW131" i="27"/>
  <c r="DM131" i="27"/>
  <c r="BQ131" i="27"/>
  <c r="AM131" i="27"/>
  <c r="AA131" i="27"/>
  <c r="O131" i="27"/>
  <c r="MS130" i="27"/>
  <c r="MG130" i="27"/>
  <c r="MA130" i="27"/>
  <c r="LC130" i="27"/>
  <c r="KW130" i="27"/>
  <c r="KQ130" i="27"/>
  <c r="KK130" i="27"/>
  <c r="JY130" i="27"/>
  <c r="JS130" i="27"/>
  <c r="JM130" i="27"/>
  <c r="JG130" i="27"/>
  <c r="IC130" i="27"/>
  <c r="FC130" i="27"/>
  <c r="EW130" i="27"/>
  <c r="DM130" i="27"/>
  <c r="BQ130" i="27"/>
  <c r="AM130" i="27"/>
  <c r="AA130" i="27"/>
  <c r="O130" i="27"/>
  <c r="MS129" i="27"/>
  <c r="MG129" i="27"/>
  <c r="MA129" i="27"/>
  <c r="LC129" i="27"/>
  <c r="KW129" i="27"/>
  <c r="KQ129" i="27"/>
  <c r="KK129" i="27"/>
  <c r="JY129" i="27"/>
  <c r="JS129" i="27"/>
  <c r="JM129" i="27"/>
  <c r="JG129" i="27"/>
  <c r="IC129" i="27"/>
  <c r="FC129" i="27"/>
  <c r="EW129" i="27"/>
  <c r="DM129" i="27"/>
  <c r="BQ129" i="27"/>
  <c r="AM129" i="27"/>
  <c r="AA129" i="27"/>
  <c r="O129" i="27"/>
  <c r="MS128" i="27"/>
  <c r="MG128" i="27"/>
  <c r="MA128" i="27"/>
  <c r="LC128" i="27"/>
  <c r="KW128" i="27"/>
  <c r="KQ128" i="27"/>
  <c r="KK128" i="27"/>
  <c r="JY128" i="27"/>
  <c r="JS128" i="27"/>
  <c r="JM128" i="27"/>
  <c r="JG128" i="27"/>
  <c r="IC128" i="27"/>
  <c r="FC128" i="27"/>
  <c r="EW128" i="27"/>
  <c r="DM128" i="27"/>
  <c r="BQ128" i="27"/>
  <c r="AM128" i="27"/>
  <c r="AA128" i="27"/>
  <c r="O128" i="27"/>
  <c r="MS127" i="27"/>
  <c r="MG127" i="27"/>
  <c r="MA127" i="27"/>
  <c r="LC127" i="27"/>
  <c r="KW127" i="27"/>
  <c r="KQ127" i="27"/>
  <c r="KK127" i="27"/>
  <c r="JY127" i="27"/>
  <c r="JS127" i="27"/>
  <c r="JM127" i="27"/>
  <c r="JG127" i="27"/>
  <c r="IC127" i="27"/>
  <c r="FC127" i="27"/>
  <c r="EW127" i="27"/>
  <c r="DM127" i="27"/>
  <c r="BQ127" i="27"/>
  <c r="AM127" i="27"/>
  <c r="AA127" i="27"/>
  <c r="O127" i="27"/>
  <c r="MS126" i="27"/>
  <c r="MG126" i="27"/>
  <c r="MA126" i="27"/>
  <c r="LC126" i="27"/>
  <c r="KW126" i="27"/>
  <c r="KQ126" i="27"/>
  <c r="KK126" i="27"/>
  <c r="JY126" i="27"/>
  <c r="JS126" i="27"/>
  <c r="JM126" i="27"/>
  <c r="JG126" i="27"/>
  <c r="IC126" i="27"/>
  <c r="FC126" i="27"/>
  <c r="EW126" i="27"/>
  <c r="DM126" i="27"/>
  <c r="BQ126" i="27"/>
  <c r="AM126" i="27"/>
  <c r="AA126" i="27"/>
  <c r="O126" i="27"/>
  <c r="MS125" i="27"/>
  <c r="MG125" i="27"/>
  <c r="MA125" i="27"/>
  <c r="LC125" i="27"/>
  <c r="KW125" i="27"/>
  <c r="KQ125" i="27"/>
  <c r="KK125" i="27"/>
  <c r="JY125" i="27"/>
  <c r="JS125" i="27"/>
  <c r="JM125" i="27"/>
  <c r="JG125" i="27"/>
  <c r="IC125" i="27"/>
  <c r="FC125" i="27"/>
  <c r="EW125" i="27"/>
  <c r="DM125" i="27"/>
  <c r="BQ125" i="27"/>
  <c r="AM125" i="27"/>
  <c r="AA125" i="27"/>
  <c r="O125" i="27"/>
  <c r="MS124" i="27"/>
  <c r="MG124" i="27"/>
  <c r="MA124" i="27"/>
  <c r="LC124" i="27"/>
  <c r="KW124" i="27"/>
  <c r="KQ124" i="27"/>
  <c r="KK124" i="27"/>
  <c r="JY124" i="27"/>
  <c r="JS124" i="27"/>
  <c r="JM124" i="27"/>
  <c r="JG124" i="27"/>
  <c r="IC124" i="27"/>
  <c r="FC124" i="27"/>
  <c r="EW124" i="27"/>
  <c r="DM124" i="27"/>
  <c r="BQ124" i="27"/>
  <c r="AM124" i="27"/>
  <c r="AA124" i="27"/>
  <c r="O124" i="27"/>
  <c r="MT123" i="27"/>
  <c r="MT124" i="27" s="1"/>
  <c r="MS123" i="27"/>
  <c r="MH123" i="27"/>
  <c r="MH124" i="27" s="1"/>
  <c r="MG123" i="27"/>
  <c r="MB123" i="27"/>
  <c r="MB124" i="27" s="1"/>
  <c r="MA123" i="27"/>
  <c r="LD123" i="27"/>
  <c r="LD124" i="27" s="1"/>
  <c r="LC123" i="27"/>
  <c r="KX123" i="27"/>
  <c r="KX124" i="27" s="1"/>
  <c r="KW123" i="27"/>
  <c r="KR123" i="27"/>
  <c r="KR124" i="27" s="1"/>
  <c r="KQ123" i="27"/>
  <c r="KL123" i="27"/>
  <c r="KL124" i="27" s="1"/>
  <c r="KK123" i="27"/>
  <c r="JZ123" i="27"/>
  <c r="JZ124" i="27" s="1"/>
  <c r="JY123" i="27"/>
  <c r="JT123" i="27"/>
  <c r="JT124" i="27" s="1"/>
  <c r="JS123" i="27"/>
  <c r="JN123" i="27"/>
  <c r="JN124" i="27" s="1"/>
  <c r="JM123" i="27"/>
  <c r="JH123" i="27"/>
  <c r="JH124" i="27" s="1"/>
  <c r="JG123" i="27"/>
  <c r="FD123" i="27"/>
  <c r="FD124" i="27" s="1"/>
  <c r="FC123" i="27"/>
  <c r="EX123" i="27"/>
  <c r="EX124" i="27" s="1"/>
  <c r="EW123" i="27"/>
  <c r="DN123" i="27"/>
  <c r="DN124" i="27" s="1"/>
  <c r="DM123" i="27"/>
  <c r="BR123" i="27"/>
  <c r="BR124" i="27" s="1"/>
  <c r="BQ123" i="27"/>
  <c r="AN123" i="27"/>
  <c r="AN124" i="27" s="1"/>
  <c r="AM123" i="27"/>
  <c r="AB123" i="27"/>
  <c r="AB124" i="27" s="1"/>
  <c r="AA123" i="27"/>
  <c r="P123" i="27"/>
  <c r="O123" i="27"/>
  <c r="MS122" i="27"/>
  <c r="MG122" i="27"/>
  <c r="MA122" i="27"/>
  <c r="LC122" i="27"/>
  <c r="KW122" i="27"/>
  <c r="KQ122" i="27"/>
  <c r="KK122" i="27"/>
  <c r="JY122" i="27"/>
  <c r="JS122" i="27"/>
  <c r="JM122" i="27"/>
  <c r="JG122" i="27"/>
  <c r="FC122" i="27"/>
  <c r="EW122" i="27"/>
  <c r="DM122" i="27"/>
  <c r="BQ122" i="27"/>
  <c r="AM122" i="27"/>
  <c r="AA122" i="27"/>
  <c r="O122" i="27"/>
  <c r="MS121" i="27"/>
  <c r="MG121" i="27"/>
  <c r="MA121" i="27"/>
  <c r="LC121" i="27"/>
  <c r="KW121" i="27"/>
  <c r="KQ121" i="27"/>
  <c r="KK121" i="27"/>
  <c r="JY121" i="27"/>
  <c r="JS121" i="27"/>
  <c r="JM121" i="27"/>
  <c r="JG121" i="27"/>
  <c r="FC121" i="27"/>
  <c r="EW121" i="27"/>
  <c r="DM121" i="27"/>
  <c r="BQ121" i="27"/>
  <c r="AM121" i="27"/>
  <c r="AA121" i="27"/>
  <c r="O121" i="27"/>
  <c r="MS120" i="27"/>
  <c r="MG120" i="27"/>
  <c r="MA120" i="27"/>
  <c r="LC120" i="27"/>
  <c r="KW120" i="27"/>
  <c r="KQ120" i="27"/>
  <c r="KK120" i="27"/>
  <c r="JY120" i="27"/>
  <c r="JS120" i="27"/>
  <c r="JM120" i="27"/>
  <c r="JG120" i="27"/>
  <c r="FC120" i="27"/>
  <c r="EW120" i="27"/>
  <c r="DM120" i="27"/>
  <c r="BQ120" i="27"/>
  <c r="AM120" i="27"/>
  <c r="AA120" i="27"/>
  <c r="O120" i="27"/>
  <c r="MS119" i="27"/>
  <c r="MG119" i="27"/>
  <c r="MA119" i="27"/>
  <c r="LC119" i="27"/>
  <c r="KW119" i="27"/>
  <c r="KQ119" i="27"/>
  <c r="KK119" i="27"/>
  <c r="JY119" i="27"/>
  <c r="JS119" i="27"/>
  <c r="JM119" i="27"/>
  <c r="JG119" i="27"/>
  <c r="FC119" i="27"/>
  <c r="EW119" i="27"/>
  <c r="DM119" i="27"/>
  <c r="BQ119" i="27"/>
  <c r="AM119" i="27"/>
  <c r="AA119" i="27"/>
  <c r="O119" i="27"/>
  <c r="MS118" i="27"/>
  <c r="MG118" i="27"/>
  <c r="MA118" i="27"/>
  <c r="LC118" i="27"/>
  <c r="KW118" i="27"/>
  <c r="KQ118" i="27"/>
  <c r="KK118" i="27"/>
  <c r="JY118" i="27"/>
  <c r="JS118" i="27"/>
  <c r="JM118" i="27"/>
  <c r="JG118" i="27"/>
  <c r="FC118" i="27"/>
  <c r="EW118" i="27"/>
  <c r="DM118" i="27"/>
  <c r="BQ118" i="27"/>
  <c r="AM118" i="27"/>
  <c r="AA118" i="27"/>
  <c r="O118" i="27"/>
  <c r="MS117" i="27"/>
  <c r="MG117" i="27"/>
  <c r="MA117" i="27"/>
  <c r="LC117" i="27"/>
  <c r="KW117" i="27"/>
  <c r="KQ117" i="27"/>
  <c r="KK117" i="27"/>
  <c r="JY117" i="27"/>
  <c r="JS117" i="27"/>
  <c r="JM117" i="27"/>
  <c r="JG117" i="27"/>
  <c r="FC117" i="27"/>
  <c r="EW117" i="27"/>
  <c r="DM117" i="27"/>
  <c r="BQ117" i="27"/>
  <c r="AM117" i="27"/>
  <c r="AA117" i="27"/>
  <c r="O117" i="27"/>
  <c r="MS116" i="27"/>
  <c r="MG116" i="27"/>
  <c r="MA116" i="27"/>
  <c r="LC116" i="27"/>
  <c r="KW116" i="27"/>
  <c r="KQ116" i="27"/>
  <c r="KK116" i="27"/>
  <c r="JY116" i="27"/>
  <c r="JS116" i="27"/>
  <c r="JM116" i="27"/>
  <c r="JG116" i="27"/>
  <c r="FC116" i="27"/>
  <c r="EW116" i="27"/>
  <c r="DM116" i="27"/>
  <c r="BQ116" i="27"/>
  <c r="AM116" i="27"/>
  <c r="AA116" i="27"/>
  <c r="O116" i="27"/>
  <c r="MS115" i="27"/>
  <c r="MG115" i="27"/>
  <c r="MA115" i="27"/>
  <c r="LC115" i="27"/>
  <c r="KW115" i="27"/>
  <c r="KQ115" i="27"/>
  <c r="KK115" i="27"/>
  <c r="JY115" i="27"/>
  <c r="JS115" i="27"/>
  <c r="JM115" i="27"/>
  <c r="JG115" i="27"/>
  <c r="FC115" i="27"/>
  <c r="EW115" i="27"/>
  <c r="DM115" i="27"/>
  <c r="BQ115" i="27"/>
  <c r="AM115" i="27"/>
  <c r="AA115" i="27"/>
  <c r="O115" i="27"/>
  <c r="MS114" i="27"/>
  <c r="MG114" i="27"/>
  <c r="MA114" i="27"/>
  <c r="LC114" i="27"/>
  <c r="KW114" i="27"/>
  <c r="KQ114" i="27"/>
  <c r="KK114" i="27"/>
  <c r="JY114" i="27"/>
  <c r="JS114" i="27"/>
  <c r="JM114" i="27"/>
  <c r="JG114" i="27"/>
  <c r="FC114" i="27"/>
  <c r="EW114" i="27"/>
  <c r="DM114" i="27"/>
  <c r="BQ114" i="27"/>
  <c r="AM114" i="27"/>
  <c r="AA114" i="27"/>
  <c r="O114" i="27"/>
  <c r="MS113" i="27"/>
  <c r="MG113" i="27"/>
  <c r="MA113" i="27"/>
  <c r="LC113" i="27"/>
  <c r="KW113" i="27"/>
  <c r="KQ113" i="27"/>
  <c r="KK113" i="27"/>
  <c r="JY113" i="27"/>
  <c r="JS113" i="27"/>
  <c r="JM113" i="27"/>
  <c r="JG113" i="27"/>
  <c r="FC113" i="27"/>
  <c r="EW113" i="27"/>
  <c r="DM113" i="27"/>
  <c r="BQ113" i="27"/>
  <c r="AM113" i="27"/>
  <c r="AA113" i="27"/>
  <c r="O113" i="27"/>
  <c r="MS112" i="27"/>
  <c r="MG112" i="27"/>
  <c r="MA112" i="27"/>
  <c r="LC112" i="27"/>
  <c r="KW112" i="27"/>
  <c r="KQ112" i="27"/>
  <c r="KK112" i="27"/>
  <c r="JY112" i="27"/>
  <c r="JS112" i="27"/>
  <c r="JM112" i="27"/>
  <c r="JG112" i="27"/>
  <c r="FC112" i="27"/>
  <c r="EW112" i="27"/>
  <c r="DM112" i="27"/>
  <c r="BQ112" i="27"/>
  <c r="AM112" i="27"/>
  <c r="AA112" i="27"/>
  <c r="O112" i="27"/>
  <c r="MT111" i="27"/>
  <c r="MT112" i="27" s="1"/>
  <c r="MS111" i="27"/>
  <c r="MH111" i="27"/>
  <c r="MH112" i="27" s="1"/>
  <c r="MG111" i="27"/>
  <c r="MB111" i="27"/>
  <c r="MB112" i="27" s="1"/>
  <c r="MA111" i="27"/>
  <c r="KX111" i="27"/>
  <c r="KX112" i="27" s="1"/>
  <c r="KW111" i="27"/>
  <c r="KR111" i="27"/>
  <c r="KR112" i="27" s="1"/>
  <c r="KQ111" i="27"/>
  <c r="KL111" i="27"/>
  <c r="KL112" i="27" s="1"/>
  <c r="KK111" i="27"/>
  <c r="JZ111" i="27"/>
  <c r="JZ112" i="27" s="1"/>
  <c r="JY111" i="27"/>
  <c r="JT111" i="27"/>
  <c r="JT112" i="27" s="1"/>
  <c r="JS111" i="27"/>
  <c r="JN111" i="27"/>
  <c r="JN112" i="27" s="1"/>
  <c r="JM111" i="27"/>
  <c r="JH111" i="27"/>
  <c r="JH112" i="27" s="1"/>
  <c r="JG111" i="27"/>
  <c r="FD111" i="27"/>
  <c r="FD112" i="27" s="1"/>
  <c r="FC111" i="27"/>
  <c r="EX111" i="27"/>
  <c r="EX112" i="27" s="1"/>
  <c r="EW111" i="27"/>
  <c r="DN111" i="27"/>
  <c r="DN112" i="27" s="1"/>
  <c r="DM111" i="27"/>
  <c r="BR111" i="27"/>
  <c r="BR112" i="27" s="1"/>
  <c r="BQ111" i="27"/>
  <c r="AN111" i="27"/>
  <c r="AN112" i="27" s="1"/>
  <c r="AM111" i="27"/>
  <c r="AB111" i="27"/>
  <c r="AB112" i="27" s="1"/>
  <c r="AA111" i="27"/>
  <c r="P111" i="27"/>
  <c r="O111" i="27"/>
  <c r="MS110" i="27"/>
  <c r="MG110" i="27"/>
  <c r="MA110" i="27"/>
  <c r="KW110" i="27"/>
  <c r="KQ110" i="27"/>
  <c r="KK110" i="27"/>
  <c r="JY110" i="27"/>
  <c r="JS110" i="27"/>
  <c r="JM110" i="27"/>
  <c r="JG110" i="27"/>
  <c r="FC110" i="27"/>
  <c r="EW110" i="27"/>
  <c r="DM110" i="27"/>
  <c r="BQ110" i="27"/>
  <c r="AM110" i="27"/>
  <c r="AA110" i="27"/>
  <c r="O110" i="27"/>
  <c r="MS109" i="27"/>
  <c r="MG109" i="27"/>
  <c r="MA109" i="27"/>
  <c r="KW109" i="27"/>
  <c r="KQ109" i="27"/>
  <c r="KK109" i="27"/>
  <c r="JY109" i="27"/>
  <c r="JS109" i="27"/>
  <c r="JM109" i="27"/>
  <c r="JG109" i="27"/>
  <c r="FC109" i="27"/>
  <c r="EW109" i="27"/>
  <c r="DM109" i="27"/>
  <c r="BQ109" i="27"/>
  <c r="AM109" i="27"/>
  <c r="AA109" i="27"/>
  <c r="O109" i="27"/>
  <c r="MS108" i="27"/>
  <c r="MG108" i="27"/>
  <c r="MA108" i="27"/>
  <c r="KW108" i="27"/>
  <c r="KQ108" i="27"/>
  <c r="KK108" i="27"/>
  <c r="JY108" i="27"/>
  <c r="JS108" i="27"/>
  <c r="JM108" i="27"/>
  <c r="JG108" i="27"/>
  <c r="FC108" i="27"/>
  <c r="EW108" i="27"/>
  <c r="DM108" i="27"/>
  <c r="BQ108" i="27"/>
  <c r="AM108" i="27"/>
  <c r="AA108" i="27"/>
  <c r="O108" i="27"/>
  <c r="MS107" i="27"/>
  <c r="MG107" i="27"/>
  <c r="MA107" i="27"/>
  <c r="KW107" i="27"/>
  <c r="KQ107" i="27"/>
  <c r="KK107" i="27"/>
  <c r="JY107" i="27"/>
  <c r="JS107" i="27"/>
  <c r="JM107" i="27"/>
  <c r="JG107" i="27"/>
  <c r="FC107" i="27"/>
  <c r="EW107" i="27"/>
  <c r="DM107" i="27"/>
  <c r="BQ107" i="27"/>
  <c r="AM107" i="27"/>
  <c r="AA107" i="27"/>
  <c r="O107" i="27"/>
  <c r="MS106" i="27"/>
  <c r="MG106" i="27"/>
  <c r="MA106" i="27"/>
  <c r="KW106" i="27"/>
  <c r="KQ106" i="27"/>
  <c r="KK106" i="27"/>
  <c r="JY106" i="27"/>
  <c r="JS106" i="27"/>
  <c r="JM106" i="27"/>
  <c r="JG106" i="27"/>
  <c r="FC106" i="27"/>
  <c r="EW106" i="27"/>
  <c r="DM106" i="27"/>
  <c r="BQ106" i="27"/>
  <c r="AM106" i="27"/>
  <c r="AA106" i="27"/>
  <c r="O106" i="27"/>
  <c r="MS105" i="27"/>
  <c r="MG105" i="27"/>
  <c r="MA105" i="27"/>
  <c r="KW105" i="27"/>
  <c r="KQ105" i="27"/>
  <c r="KK105" i="27"/>
  <c r="JY105" i="27"/>
  <c r="JS105" i="27"/>
  <c r="JM105" i="27"/>
  <c r="JG105" i="27"/>
  <c r="FC105" i="27"/>
  <c r="EW105" i="27"/>
  <c r="DM105" i="27"/>
  <c r="BQ105" i="27"/>
  <c r="AM105" i="27"/>
  <c r="AA105" i="27"/>
  <c r="O105" i="27"/>
  <c r="MS104" i="27"/>
  <c r="MG104" i="27"/>
  <c r="MA104" i="27"/>
  <c r="KW104" i="27"/>
  <c r="KQ104" i="27"/>
  <c r="KK104" i="27"/>
  <c r="JY104" i="27"/>
  <c r="JS104" i="27"/>
  <c r="JM104" i="27"/>
  <c r="JG104" i="27"/>
  <c r="FC104" i="27"/>
  <c r="EW104" i="27"/>
  <c r="DM104" i="27"/>
  <c r="BQ104" i="27"/>
  <c r="AM104" i="27"/>
  <c r="AA104" i="27"/>
  <c r="O104" i="27"/>
  <c r="MS103" i="27"/>
  <c r="MG103" i="27"/>
  <c r="MA103" i="27"/>
  <c r="KW103" i="27"/>
  <c r="KQ103" i="27"/>
  <c r="KK103" i="27"/>
  <c r="JY103" i="27"/>
  <c r="JS103" i="27"/>
  <c r="JM103" i="27"/>
  <c r="JG103" i="27"/>
  <c r="FC103" i="27"/>
  <c r="EW103" i="27"/>
  <c r="DM103" i="27"/>
  <c r="BQ103" i="27"/>
  <c r="AM103" i="27"/>
  <c r="AA103" i="27"/>
  <c r="O103" i="27"/>
  <c r="MS102" i="27"/>
  <c r="MG102" i="27"/>
  <c r="MA102" i="27"/>
  <c r="KW102" i="27"/>
  <c r="KQ102" i="27"/>
  <c r="KK102" i="27"/>
  <c r="JY102" i="27"/>
  <c r="JS102" i="27"/>
  <c r="JM102" i="27"/>
  <c r="JG102" i="27"/>
  <c r="FC102" i="27"/>
  <c r="EW102" i="27"/>
  <c r="DM102" i="27"/>
  <c r="BQ102" i="27"/>
  <c r="AM102" i="27"/>
  <c r="AA102" i="27"/>
  <c r="O102" i="27"/>
  <c r="MS101" i="27"/>
  <c r="MG101" i="27"/>
  <c r="MA101" i="27"/>
  <c r="KW101" i="27"/>
  <c r="KQ101" i="27"/>
  <c r="KK101" i="27"/>
  <c r="JY101" i="27"/>
  <c r="JS101" i="27"/>
  <c r="JM101" i="27"/>
  <c r="JG101" i="27"/>
  <c r="FC101" i="27"/>
  <c r="EW101" i="27"/>
  <c r="DM101" i="27"/>
  <c r="BQ101" i="27"/>
  <c r="AM101" i="27"/>
  <c r="AA101" i="27"/>
  <c r="O101" i="27"/>
  <c r="MS100" i="27"/>
  <c r="MG100" i="27"/>
  <c r="MA100" i="27"/>
  <c r="KW100" i="27"/>
  <c r="KQ100" i="27"/>
  <c r="KK100" i="27"/>
  <c r="JY100" i="27"/>
  <c r="JS100" i="27"/>
  <c r="JM100" i="27"/>
  <c r="JG100" i="27"/>
  <c r="FC100" i="27"/>
  <c r="EW100" i="27"/>
  <c r="DM100" i="27"/>
  <c r="BQ100" i="27"/>
  <c r="AM100" i="27"/>
  <c r="AA100" i="27"/>
  <c r="O100" i="27"/>
  <c r="MB99" i="27"/>
  <c r="MB100" i="27" s="1"/>
  <c r="MA99" i="27"/>
  <c r="KR99" i="27"/>
  <c r="KR100" i="27" s="1"/>
  <c r="KQ99" i="27"/>
  <c r="KL99" i="27"/>
  <c r="KL100" i="27" s="1"/>
  <c r="KK99" i="27"/>
  <c r="JZ99" i="27"/>
  <c r="JZ100" i="27" s="1"/>
  <c r="JY99" i="27"/>
  <c r="JT99" i="27"/>
  <c r="JT100" i="27" s="1"/>
  <c r="JS99" i="27"/>
  <c r="JN99" i="27"/>
  <c r="JN100" i="27" s="1"/>
  <c r="JM99" i="27"/>
  <c r="JH99" i="27"/>
  <c r="JH100" i="27" s="1"/>
  <c r="JG99" i="27"/>
  <c r="EX99" i="27"/>
  <c r="EX100" i="27" s="1"/>
  <c r="EW99" i="27"/>
  <c r="DN99" i="27"/>
  <c r="DN100" i="27" s="1"/>
  <c r="DM99" i="27"/>
  <c r="AB99" i="27"/>
  <c r="AB100" i="27" s="1"/>
  <c r="AA99" i="27"/>
  <c r="P99" i="27"/>
  <c r="O99" i="27"/>
  <c r="MA98" i="27"/>
  <c r="KQ98" i="27"/>
  <c r="KK98" i="27"/>
  <c r="JY98" i="27"/>
  <c r="JS98" i="27"/>
  <c r="JM98" i="27"/>
  <c r="JG98" i="27"/>
  <c r="EW98" i="27"/>
  <c r="DM98" i="27"/>
  <c r="AA98" i="27"/>
  <c r="O98" i="27"/>
  <c r="MA97" i="27"/>
  <c r="KQ97" i="27"/>
  <c r="KK97" i="27"/>
  <c r="JY97" i="27"/>
  <c r="JS97" i="27"/>
  <c r="JM97" i="27"/>
  <c r="JG97" i="27"/>
  <c r="EW97" i="27"/>
  <c r="DM97" i="27"/>
  <c r="AA97" i="27"/>
  <c r="O97" i="27"/>
  <c r="MA96" i="27"/>
  <c r="KQ96" i="27"/>
  <c r="KK96" i="27"/>
  <c r="JY96" i="27"/>
  <c r="JS96" i="27"/>
  <c r="JM96" i="27"/>
  <c r="JG96" i="27"/>
  <c r="EW96" i="27"/>
  <c r="DM96" i="27"/>
  <c r="AA96" i="27"/>
  <c r="O96" i="27"/>
  <c r="MA95" i="27"/>
  <c r="KQ95" i="27"/>
  <c r="KK95" i="27"/>
  <c r="JY95" i="27"/>
  <c r="JS95" i="27"/>
  <c r="JM95" i="27"/>
  <c r="JG95" i="27"/>
  <c r="EW95" i="27"/>
  <c r="DM95" i="27"/>
  <c r="AA95" i="27"/>
  <c r="O95" i="27"/>
  <c r="MA94" i="27"/>
  <c r="KQ94" i="27"/>
  <c r="KK94" i="27"/>
  <c r="JY94" i="27"/>
  <c r="JS94" i="27"/>
  <c r="JM94" i="27"/>
  <c r="JG94" i="27"/>
  <c r="EW94" i="27"/>
  <c r="DM94" i="27"/>
  <c r="AA94" i="27"/>
  <c r="O94" i="27"/>
  <c r="MA93" i="27"/>
  <c r="KQ93" i="27"/>
  <c r="KK93" i="27"/>
  <c r="JY93" i="27"/>
  <c r="JS93" i="27"/>
  <c r="JM93" i="27"/>
  <c r="JG93" i="27"/>
  <c r="EW93" i="27"/>
  <c r="DM93" i="27"/>
  <c r="AA93" i="27"/>
  <c r="O93" i="27"/>
  <c r="MA92" i="27"/>
  <c r="KQ92" i="27"/>
  <c r="KK92" i="27"/>
  <c r="JY92" i="27"/>
  <c r="JS92" i="27"/>
  <c r="JM92" i="27"/>
  <c r="JG92" i="27"/>
  <c r="EW92" i="27"/>
  <c r="DM92" i="27"/>
  <c r="AA92" i="27"/>
  <c r="O92" i="27"/>
  <c r="MA91" i="27"/>
  <c r="KQ91" i="27"/>
  <c r="KK91" i="27"/>
  <c r="JY91" i="27"/>
  <c r="JS91" i="27"/>
  <c r="JM91" i="27"/>
  <c r="JG91" i="27"/>
  <c r="EW91" i="27"/>
  <c r="DM91" i="27"/>
  <c r="AA91" i="27"/>
  <c r="O91" i="27"/>
  <c r="MA90" i="27"/>
  <c r="KQ90" i="27"/>
  <c r="KK90" i="27"/>
  <c r="JY90" i="27"/>
  <c r="JS90" i="27"/>
  <c r="JM90" i="27"/>
  <c r="JG90" i="27"/>
  <c r="EW90" i="27"/>
  <c r="DM90" i="27"/>
  <c r="AA90" i="27"/>
  <c r="O90" i="27"/>
  <c r="MA89" i="27"/>
  <c r="KQ89" i="27"/>
  <c r="KK89" i="27"/>
  <c r="JY89" i="27"/>
  <c r="JS89" i="27"/>
  <c r="JM89" i="27"/>
  <c r="JG89" i="27"/>
  <c r="EW89" i="27"/>
  <c r="DM89" i="27"/>
  <c r="AA89" i="27"/>
  <c r="O89" i="27"/>
  <c r="MA88" i="27"/>
  <c r="KQ88" i="27"/>
  <c r="KK88" i="27"/>
  <c r="JY88" i="27"/>
  <c r="JS88" i="27"/>
  <c r="JM88" i="27"/>
  <c r="JG88" i="27"/>
  <c r="EW88" i="27"/>
  <c r="DM88" i="27"/>
  <c r="AA88" i="27"/>
  <c r="O88" i="27"/>
  <c r="MB87" i="27"/>
  <c r="MB88" i="27" s="1"/>
  <c r="MA87" i="27"/>
  <c r="KR87" i="27"/>
  <c r="KR88" i="27" s="1"/>
  <c r="KQ87" i="27"/>
  <c r="KL87" i="27"/>
  <c r="KL88" i="27" s="1"/>
  <c r="KK87" i="27"/>
  <c r="JZ87" i="27"/>
  <c r="JZ88" i="27" s="1"/>
  <c r="JY87" i="27"/>
  <c r="JT87" i="27"/>
  <c r="JT88" i="27" s="1"/>
  <c r="JS87" i="27"/>
  <c r="JN87" i="27"/>
  <c r="JN88" i="27" s="1"/>
  <c r="JM87" i="27"/>
  <c r="JH87" i="27"/>
  <c r="JH88" i="27" s="1"/>
  <c r="JG87" i="27"/>
  <c r="EX87" i="27"/>
  <c r="EX88" i="27" s="1"/>
  <c r="EW87" i="27"/>
  <c r="DN87" i="27"/>
  <c r="DN88" i="27" s="1"/>
  <c r="DM87" i="27"/>
  <c r="AB87" i="27"/>
  <c r="AB88" i="27" s="1"/>
  <c r="AA87" i="27"/>
  <c r="P87" i="27"/>
  <c r="O87" i="27"/>
  <c r="MA86" i="27"/>
  <c r="KQ86" i="27"/>
  <c r="KK86" i="27"/>
  <c r="JY86" i="27"/>
  <c r="JS86" i="27"/>
  <c r="JM86" i="27"/>
  <c r="JG86" i="27"/>
  <c r="EW86" i="27"/>
  <c r="DM86" i="27"/>
  <c r="AA86" i="27"/>
  <c r="O86" i="27"/>
  <c r="MA85" i="27"/>
  <c r="KQ85" i="27"/>
  <c r="KK85" i="27"/>
  <c r="JY85" i="27"/>
  <c r="JS85" i="27"/>
  <c r="JM85" i="27"/>
  <c r="JG85" i="27"/>
  <c r="EW85" i="27"/>
  <c r="DM85" i="27"/>
  <c r="AA85" i="27"/>
  <c r="O85" i="27"/>
  <c r="MA84" i="27"/>
  <c r="KQ84" i="27"/>
  <c r="KK84" i="27"/>
  <c r="JY84" i="27"/>
  <c r="JS84" i="27"/>
  <c r="JM84" i="27"/>
  <c r="JG84" i="27"/>
  <c r="EW84" i="27"/>
  <c r="DM84" i="27"/>
  <c r="AA84" i="27"/>
  <c r="O84" i="27"/>
  <c r="MA83" i="27"/>
  <c r="KQ83" i="27"/>
  <c r="KK83" i="27"/>
  <c r="JY83" i="27"/>
  <c r="JS83" i="27"/>
  <c r="JM83" i="27"/>
  <c r="JG83" i="27"/>
  <c r="EW83" i="27"/>
  <c r="DM83" i="27"/>
  <c r="AA83" i="27"/>
  <c r="O83" i="27"/>
  <c r="MA82" i="27"/>
  <c r="KQ82" i="27"/>
  <c r="KK82" i="27"/>
  <c r="JY82" i="27"/>
  <c r="JS82" i="27"/>
  <c r="JM82" i="27"/>
  <c r="JG82" i="27"/>
  <c r="EW82" i="27"/>
  <c r="DM82" i="27"/>
  <c r="AA82" i="27"/>
  <c r="O82" i="27"/>
  <c r="MA81" i="27"/>
  <c r="KQ81" i="27"/>
  <c r="KK81" i="27"/>
  <c r="JY81" i="27"/>
  <c r="JS81" i="27"/>
  <c r="JM81" i="27"/>
  <c r="JG81" i="27"/>
  <c r="EW81" i="27"/>
  <c r="DM81" i="27"/>
  <c r="AA81" i="27"/>
  <c r="O81" i="27"/>
  <c r="MA80" i="27"/>
  <c r="KQ80" i="27"/>
  <c r="KK80" i="27"/>
  <c r="JY80" i="27"/>
  <c r="JS80" i="27"/>
  <c r="JM80" i="27"/>
  <c r="JG80" i="27"/>
  <c r="EW80" i="27"/>
  <c r="DM80" i="27"/>
  <c r="AA80" i="27"/>
  <c r="O80" i="27"/>
  <c r="MA79" i="27"/>
  <c r="KQ79" i="27"/>
  <c r="KK79" i="27"/>
  <c r="JY79" i="27"/>
  <c r="JS79" i="27"/>
  <c r="JM79" i="27"/>
  <c r="JG79" i="27"/>
  <c r="EW79" i="27"/>
  <c r="DM79" i="27"/>
  <c r="AA79" i="27"/>
  <c r="O79" i="27"/>
  <c r="MA78" i="27"/>
  <c r="KQ78" i="27"/>
  <c r="KK78" i="27"/>
  <c r="JY78" i="27"/>
  <c r="JS78" i="27"/>
  <c r="JM78" i="27"/>
  <c r="JG78" i="27"/>
  <c r="EW78" i="27"/>
  <c r="DM78" i="27"/>
  <c r="AA78" i="27"/>
  <c r="O78" i="27"/>
  <c r="MA77" i="27"/>
  <c r="KQ77" i="27"/>
  <c r="KK77" i="27"/>
  <c r="JY77" i="27"/>
  <c r="JS77" i="27"/>
  <c r="JM77" i="27"/>
  <c r="JG77" i="27"/>
  <c r="EW77" i="27"/>
  <c r="DM77" i="27"/>
  <c r="AA77" i="27"/>
  <c r="O77" i="27"/>
  <c r="MA76" i="27"/>
  <c r="KQ76" i="27"/>
  <c r="KK76" i="27"/>
  <c r="JY76" i="27"/>
  <c r="JS76" i="27"/>
  <c r="JM76" i="27"/>
  <c r="JG76" i="27"/>
  <c r="EW76" i="27"/>
  <c r="DM76" i="27"/>
  <c r="AA76" i="27"/>
  <c r="O76" i="27"/>
  <c r="MB75" i="27"/>
  <c r="MB76" i="27" s="1"/>
  <c r="MA75" i="27"/>
  <c r="KL75" i="27"/>
  <c r="KL76" i="27" s="1"/>
  <c r="KK75" i="27"/>
  <c r="JZ75" i="27"/>
  <c r="JZ76" i="27" s="1"/>
  <c r="JY75" i="27"/>
  <c r="JT75" i="27"/>
  <c r="JT76" i="27" s="1"/>
  <c r="JS75" i="27"/>
  <c r="JN75" i="27"/>
  <c r="JN76" i="27" s="1"/>
  <c r="JM75" i="27"/>
  <c r="JH75" i="27"/>
  <c r="JH76" i="27" s="1"/>
  <c r="JG75" i="27"/>
  <c r="EX75" i="27"/>
  <c r="EX76" i="27" s="1"/>
  <c r="EW75" i="27"/>
  <c r="DN75" i="27"/>
  <c r="DN76" i="27" s="1"/>
  <c r="DM75" i="27"/>
  <c r="AB75" i="27"/>
  <c r="AB76" i="27" s="1"/>
  <c r="AA75" i="27"/>
  <c r="P75" i="27"/>
  <c r="O75" i="27"/>
  <c r="MA74" i="27"/>
  <c r="KK74" i="27"/>
  <c r="JY74" i="27"/>
  <c r="JS74" i="27"/>
  <c r="JM74" i="27"/>
  <c r="JG74" i="27"/>
  <c r="EW74" i="27"/>
  <c r="DM74" i="27"/>
  <c r="AA74" i="27"/>
  <c r="O74" i="27"/>
  <c r="MA73" i="27"/>
  <c r="KK73" i="27"/>
  <c r="JY73" i="27"/>
  <c r="JS73" i="27"/>
  <c r="JM73" i="27"/>
  <c r="JG73" i="27"/>
  <c r="EW73" i="27"/>
  <c r="DM73" i="27"/>
  <c r="AA73" i="27"/>
  <c r="O73" i="27"/>
  <c r="MA72" i="27"/>
  <c r="KK72" i="27"/>
  <c r="JY72" i="27"/>
  <c r="JS72" i="27"/>
  <c r="JM72" i="27"/>
  <c r="JG72" i="27"/>
  <c r="EW72" i="27"/>
  <c r="DM72" i="27"/>
  <c r="AA72" i="27"/>
  <c r="O72" i="27"/>
  <c r="MA71" i="27"/>
  <c r="KK71" i="27"/>
  <c r="JY71" i="27"/>
  <c r="JS71" i="27"/>
  <c r="JM71" i="27"/>
  <c r="JG71" i="27"/>
  <c r="EW71" i="27"/>
  <c r="DM71" i="27"/>
  <c r="AA71" i="27"/>
  <c r="O71" i="27"/>
  <c r="MA70" i="27"/>
  <c r="KK70" i="27"/>
  <c r="JY70" i="27"/>
  <c r="JS70" i="27"/>
  <c r="JM70" i="27"/>
  <c r="JG70" i="27"/>
  <c r="EW70" i="27"/>
  <c r="DM70" i="27"/>
  <c r="AA70" i="27"/>
  <c r="O70" i="27"/>
  <c r="MA69" i="27"/>
  <c r="KK69" i="27"/>
  <c r="JY69" i="27"/>
  <c r="JS69" i="27"/>
  <c r="JM69" i="27"/>
  <c r="JG69" i="27"/>
  <c r="EW69" i="27"/>
  <c r="DM69" i="27"/>
  <c r="AA69" i="27"/>
  <c r="O69" i="27"/>
  <c r="MA68" i="27"/>
  <c r="KK68" i="27"/>
  <c r="JY68" i="27"/>
  <c r="JS68" i="27"/>
  <c r="JM68" i="27"/>
  <c r="JG68" i="27"/>
  <c r="EW68" i="27"/>
  <c r="DM68" i="27"/>
  <c r="AA68" i="27"/>
  <c r="O68" i="27"/>
  <c r="MA67" i="27"/>
  <c r="KK67" i="27"/>
  <c r="JY67" i="27"/>
  <c r="JS67" i="27"/>
  <c r="JM67" i="27"/>
  <c r="JG67" i="27"/>
  <c r="EW67" i="27"/>
  <c r="DM67" i="27"/>
  <c r="AA67" i="27"/>
  <c r="O67" i="27"/>
  <c r="MA66" i="27"/>
  <c r="KK66" i="27"/>
  <c r="JY66" i="27"/>
  <c r="JS66" i="27"/>
  <c r="JM66" i="27"/>
  <c r="JG66" i="27"/>
  <c r="EW66" i="27"/>
  <c r="DM66" i="27"/>
  <c r="AA66" i="27"/>
  <c r="O66" i="27"/>
  <c r="MA65" i="27"/>
  <c r="KK65" i="27"/>
  <c r="JY65" i="27"/>
  <c r="JS65" i="27"/>
  <c r="JM65" i="27"/>
  <c r="JG65" i="27"/>
  <c r="EW65" i="27"/>
  <c r="DM65" i="27"/>
  <c r="AA65" i="27"/>
  <c r="O65" i="27"/>
  <c r="MA64" i="27"/>
  <c r="KK64" i="27"/>
  <c r="JY64" i="27"/>
  <c r="JS64" i="27"/>
  <c r="JM64" i="27"/>
  <c r="JG64" i="27"/>
  <c r="EW64" i="27"/>
  <c r="DM64" i="27"/>
  <c r="AA64" i="27"/>
  <c r="O64" i="27"/>
  <c r="MB63" i="27"/>
  <c r="MB64" i="27" s="1"/>
  <c r="MA63" i="27"/>
  <c r="JZ63" i="27"/>
  <c r="JZ64" i="27" s="1"/>
  <c r="JY63" i="27"/>
  <c r="JT63" i="27"/>
  <c r="JT64" i="27" s="1"/>
  <c r="JS63" i="27"/>
  <c r="JN63" i="27"/>
  <c r="JN64" i="27" s="1"/>
  <c r="JM63" i="27"/>
  <c r="JH63" i="27"/>
  <c r="JH64" i="27" s="1"/>
  <c r="JG63" i="27"/>
  <c r="EX63" i="27"/>
  <c r="EX64" i="27" s="1"/>
  <c r="EW63" i="27"/>
  <c r="DN63" i="27"/>
  <c r="DN64" i="27" s="1"/>
  <c r="DM63" i="27"/>
  <c r="AB63" i="27"/>
  <c r="AB64" i="27" s="1"/>
  <c r="AA63" i="27"/>
  <c r="P63" i="27"/>
  <c r="O63" i="27"/>
  <c r="MA62" i="27"/>
  <c r="JY62" i="27"/>
  <c r="JS62" i="27"/>
  <c r="JM62" i="27"/>
  <c r="JG62" i="27"/>
  <c r="EW62" i="27"/>
  <c r="DM62" i="27"/>
  <c r="AA62" i="27"/>
  <c r="O62" i="27"/>
  <c r="MA61" i="27"/>
  <c r="JY61" i="27"/>
  <c r="JS61" i="27"/>
  <c r="JM61" i="27"/>
  <c r="JG61" i="27"/>
  <c r="EW61" i="27"/>
  <c r="DM61" i="27"/>
  <c r="AA61" i="27"/>
  <c r="O61" i="27"/>
  <c r="MA60" i="27"/>
  <c r="JY60" i="27"/>
  <c r="JS60" i="27"/>
  <c r="JM60" i="27"/>
  <c r="JG60" i="27"/>
  <c r="EW60" i="27"/>
  <c r="DM60" i="27"/>
  <c r="AA60" i="27"/>
  <c r="O60" i="27"/>
  <c r="MA59" i="27"/>
  <c r="JY59" i="27"/>
  <c r="JS59" i="27"/>
  <c r="JM59" i="27"/>
  <c r="JG59" i="27"/>
  <c r="EW59" i="27"/>
  <c r="DM59" i="27"/>
  <c r="AA59" i="27"/>
  <c r="O59" i="27"/>
  <c r="MA58" i="27"/>
  <c r="JY58" i="27"/>
  <c r="JS58" i="27"/>
  <c r="JM58" i="27"/>
  <c r="JG58" i="27"/>
  <c r="EW58" i="27"/>
  <c r="DM58" i="27"/>
  <c r="AA58" i="27"/>
  <c r="O58" i="27"/>
  <c r="MA57" i="27"/>
  <c r="JY57" i="27"/>
  <c r="JS57" i="27"/>
  <c r="JM57" i="27"/>
  <c r="JG57" i="27"/>
  <c r="EW57" i="27"/>
  <c r="DM57" i="27"/>
  <c r="AA57" i="27"/>
  <c r="O57" i="27"/>
  <c r="MA56" i="27"/>
  <c r="JY56" i="27"/>
  <c r="JS56" i="27"/>
  <c r="JM56" i="27"/>
  <c r="JG56" i="27"/>
  <c r="EW56" i="27"/>
  <c r="DM56" i="27"/>
  <c r="AA56" i="27"/>
  <c r="O56" i="27"/>
  <c r="MA55" i="27"/>
  <c r="JY55" i="27"/>
  <c r="JS55" i="27"/>
  <c r="JM55" i="27"/>
  <c r="JG55" i="27"/>
  <c r="EW55" i="27"/>
  <c r="DM55" i="27"/>
  <c r="AA55" i="27"/>
  <c r="O55" i="27"/>
  <c r="MA54" i="27"/>
  <c r="JY54" i="27"/>
  <c r="JS54" i="27"/>
  <c r="JM54" i="27"/>
  <c r="JG54" i="27"/>
  <c r="EW54" i="27"/>
  <c r="DM54" i="27"/>
  <c r="AA54" i="27"/>
  <c r="O54" i="27"/>
  <c r="MA53" i="27"/>
  <c r="JY53" i="27"/>
  <c r="JS53" i="27"/>
  <c r="JM53" i="27"/>
  <c r="JG53" i="27"/>
  <c r="EW53" i="27"/>
  <c r="DM53" i="27"/>
  <c r="AA53" i="27"/>
  <c r="O53" i="27"/>
  <c r="O52" i="27"/>
  <c r="E135" i="27" l="1"/>
  <c r="E134" i="34" s="1"/>
  <c r="J231" i="27"/>
  <c r="E435" i="27"/>
  <c r="E434" i="34" s="1"/>
  <c r="CJ448" i="27"/>
  <c r="J195" i="27"/>
  <c r="E243" i="27"/>
  <c r="E242" i="34" s="1"/>
  <c r="E255" i="27"/>
  <c r="E254" i="34" s="1"/>
  <c r="J399" i="27"/>
  <c r="J87" i="27"/>
  <c r="J111" i="27"/>
  <c r="J123" i="27"/>
  <c r="E186" i="27"/>
  <c r="E185" i="34" s="1"/>
  <c r="E188" i="27"/>
  <c r="E187" i="34" s="1"/>
  <c r="E190" i="27"/>
  <c r="E189" i="34" s="1"/>
  <c r="E192" i="27"/>
  <c r="E191" i="34" s="1"/>
  <c r="E269" i="27"/>
  <c r="E268" i="34" s="1"/>
  <c r="E271" i="27"/>
  <c r="E270" i="34" s="1"/>
  <c r="E273" i="27"/>
  <c r="E272" i="34" s="1"/>
  <c r="E276" i="27"/>
  <c r="E275" i="34" s="1"/>
  <c r="E413" i="27"/>
  <c r="E412" i="34" s="1"/>
  <c r="E417" i="27"/>
  <c r="E416" i="34" s="1"/>
  <c r="E421" i="27"/>
  <c r="E420" i="34" s="1"/>
  <c r="E437" i="27"/>
  <c r="E436" i="34" s="1"/>
  <c r="E441" i="27"/>
  <c r="E440" i="34" s="1"/>
  <c r="E445" i="27"/>
  <c r="E444" i="34" s="1"/>
  <c r="J459" i="27"/>
  <c r="E463" i="27"/>
  <c r="E462" i="34" s="1"/>
  <c r="E466" i="27"/>
  <c r="E465" i="34" s="1"/>
  <c r="E475" i="27"/>
  <c r="E474" i="34" s="1"/>
  <c r="E479" i="27"/>
  <c r="E478" i="34" s="1"/>
  <c r="E58" i="27"/>
  <c r="E57" i="34" s="1"/>
  <c r="E77" i="27"/>
  <c r="E76" i="34" s="1"/>
  <c r="E85" i="27"/>
  <c r="E84" i="34" s="1"/>
  <c r="E92" i="27"/>
  <c r="E91" i="34" s="1"/>
  <c r="E101" i="27"/>
  <c r="E100" i="34" s="1"/>
  <c r="E109" i="27"/>
  <c r="E108" i="34" s="1"/>
  <c r="E112" i="27"/>
  <c r="E111" i="34" s="1"/>
  <c r="E116" i="27"/>
  <c r="E115" i="34" s="1"/>
  <c r="E120" i="27"/>
  <c r="E119" i="34" s="1"/>
  <c r="E126" i="27"/>
  <c r="E125" i="34" s="1"/>
  <c r="E130" i="27"/>
  <c r="E129" i="34" s="1"/>
  <c r="E163" i="27"/>
  <c r="E162" i="34" s="1"/>
  <c r="E167" i="27"/>
  <c r="E166" i="34" s="1"/>
  <c r="E171" i="27"/>
  <c r="E170" i="34" s="1"/>
  <c r="E173" i="27"/>
  <c r="E172" i="34" s="1"/>
  <c r="E175" i="27"/>
  <c r="E174" i="34" s="1"/>
  <c r="E177" i="27"/>
  <c r="E176" i="34" s="1"/>
  <c r="E179" i="27"/>
  <c r="E178" i="34" s="1"/>
  <c r="J207" i="27"/>
  <c r="J219" i="27"/>
  <c r="E231" i="27"/>
  <c r="E230" i="34" s="1"/>
  <c r="E236" i="27"/>
  <c r="E235" i="34" s="1"/>
  <c r="J243" i="27"/>
  <c r="J255" i="27"/>
  <c r="J303" i="27"/>
  <c r="E315" i="27"/>
  <c r="E314" i="34" s="1"/>
  <c r="J327" i="27"/>
  <c r="E353" i="27"/>
  <c r="E352" i="34" s="1"/>
  <c r="E354" i="27"/>
  <c r="E353" i="34" s="1"/>
  <c r="E355" i="27"/>
  <c r="E354" i="34" s="1"/>
  <c r="E356" i="27"/>
  <c r="E355" i="34" s="1"/>
  <c r="E357" i="27"/>
  <c r="E356" i="34" s="1"/>
  <c r="E358" i="27"/>
  <c r="E357" i="34" s="1"/>
  <c r="E359" i="27"/>
  <c r="E358" i="34" s="1"/>
  <c r="E360" i="27"/>
  <c r="E359" i="34" s="1"/>
  <c r="E361" i="27"/>
  <c r="E360" i="34" s="1"/>
  <c r="E363" i="27"/>
  <c r="E362" i="34" s="1"/>
  <c r="E364" i="27"/>
  <c r="E363" i="34" s="1"/>
  <c r="E366" i="27"/>
  <c r="E365" i="34" s="1"/>
  <c r="E370" i="27"/>
  <c r="E369" i="34" s="1"/>
  <c r="E376" i="27"/>
  <c r="E375" i="34" s="1"/>
  <c r="E380" i="27"/>
  <c r="E379" i="34" s="1"/>
  <c r="E383" i="27"/>
  <c r="E382" i="34" s="1"/>
  <c r="E387" i="27"/>
  <c r="E386" i="34" s="1"/>
  <c r="E54" i="27"/>
  <c r="E53" i="34" s="1"/>
  <c r="E81" i="27"/>
  <c r="E80" i="34" s="1"/>
  <c r="E88" i="27"/>
  <c r="E87" i="34" s="1"/>
  <c r="E96" i="27"/>
  <c r="E95" i="34" s="1"/>
  <c r="E105" i="27"/>
  <c r="E104" i="34" s="1"/>
  <c r="E114" i="27"/>
  <c r="E113" i="34" s="1"/>
  <c r="E118" i="27"/>
  <c r="E117" i="34" s="1"/>
  <c r="J135" i="27"/>
  <c r="E198" i="27"/>
  <c r="E197" i="34" s="1"/>
  <c r="E200" i="27"/>
  <c r="E199" i="34" s="1"/>
  <c r="E202" i="27"/>
  <c r="E201" i="34" s="1"/>
  <c r="E204" i="27"/>
  <c r="E203" i="34" s="1"/>
  <c r="E209" i="27"/>
  <c r="E208" i="34" s="1"/>
  <c r="E213" i="27"/>
  <c r="E212" i="34" s="1"/>
  <c r="E217" i="27"/>
  <c r="E216" i="34" s="1"/>
  <c r="E220" i="27"/>
  <c r="E219" i="34" s="1"/>
  <c r="E224" i="27"/>
  <c r="E223" i="34" s="1"/>
  <c r="E289" i="27"/>
  <c r="E288" i="34" s="1"/>
  <c r="E292" i="27"/>
  <c r="E291" i="34" s="1"/>
  <c r="E294" i="27"/>
  <c r="E293" i="34" s="1"/>
  <c r="E296" i="27"/>
  <c r="E295" i="34" s="1"/>
  <c r="E298" i="27"/>
  <c r="E297" i="34" s="1"/>
  <c r="E300" i="27"/>
  <c r="E299" i="34" s="1"/>
  <c r="E306" i="27"/>
  <c r="E305" i="34" s="1"/>
  <c r="E310" i="27"/>
  <c r="E309" i="34" s="1"/>
  <c r="J315" i="27"/>
  <c r="E317" i="27"/>
  <c r="E316" i="34" s="1"/>
  <c r="E321" i="27"/>
  <c r="E320" i="34" s="1"/>
  <c r="E325" i="27"/>
  <c r="E324" i="34" s="1"/>
  <c r="E328" i="27"/>
  <c r="E327" i="34" s="1"/>
  <c r="E332" i="27"/>
  <c r="E331" i="34" s="1"/>
  <c r="E336" i="27"/>
  <c r="E335" i="34" s="1"/>
  <c r="E407" i="27"/>
  <c r="E406" i="34" s="1"/>
  <c r="E411" i="27"/>
  <c r="E410" i="34" s="1"/>
  <c r="E44" i="27"/>
  <c r="E43" i="34" s="1"/>
  <c r="C62" i="27"/>
  <c r="E62" i="27"/>
  <c r="G62" i="27" s="1"/>
  <c r="E134" i="27"/>
  <c r="C134" i="27"/>
  <c r="C206" i="27"/>
  <c r="E206" i="27"/>
  <c r="E362" i="27"/>
  <c r="G362" i="27" s="1"/>
  <c r="C362" i="27"/>
  <c r="E374" i="27"/>
  <c r="G374" i="27" s="1"/>
  <c r="C374" i="27"/>
  <c r="DE446" i="34"/>
  <c r="DE458" i="34"/>
  <c r="K458" i="34" s="1"/>
  <c r="E483" i="27"/>
  <c r="E482" i="34" s="1"/>
  <c r="E59" i="27"/>
  <c r="E58" i="34" s="1"/>
  <c r="E63" i="27"/>
  <c r="E62" i="34" s="1"/>
  <c r="E65" i="27"/>
  <c r="E64" i="34" s="1"/>
  <c r="E67" i="27"/>
  <c r="E66" i="34" s="1"/>
  <c r="E69" i="27"/>
  <c r="E68" i="34" s="1"/>
  <c r="E71" i="27"/>
  <c r="E70" i="34" s="1"/>
  <c r="E73" i="27"/>
  <c r="E72" i="34" s="1"/>
  <c r="E75" i="27"/>
  <c r="E74" i="34" s="1"/>
  <c r="E76" i="27"/>
  <c r="E75" i="34" s="1"/>
  <c r="E80" i="27"/>
  <c r="E79" i="34" s="1"/>
  <c r="E84" i="27"/>
  <c r="E83" i="34" s="1"/>
  <c r="E91" i="27"/>
  <c r="E90" i="34" s="1"/>
  <c r="E95" i="27"/>
  <c r="E94" i="34" s="1"/>
  <c r="E99" i="27"/>
  <c r="E98" i="34" s="1"/>
  <c r="E102" i="27"/>
  <c r="E101" i="34" s="1"/>
  <c r="E106" i="27"/>
  <c r="E105" i="34" s="1"/>
  <c r="C110" i="27"/>
  <c r="E110" i="27"/>
  <c r="E125" i="27"/>
  <c r="E124" i="34" s="1"/>
  <c r="E129" i="27"/>
  <c r="E128" i="34" s="1"/>
  <c r="E133" i="27"/>
  <c r="E132" i="34" s="1"/>
  <c r="E136" i="27"/>
  <c r="E135" i="34" s="1"/>
  <c r="E137" i="27"/>
  <c r="E136" i="34" s="1"/>
  <c r="E138" i="27"/>
  <c r="E137" i="34" s="1"/>
  <c r="E139" i="27"/>
  <c r="E138" i="34" s="1"/>
  <c r="E140" i="27"/>
  <c r="E139" i="34" s="1"/>
  <c r="E141" i="27"/>
  <c r="E140" i="34" s="1"/>
  <c r="E142" i="27"/>
  <c r="E141" i="34" s="1"/>
  <c r="E143" i="27"/>
  <c r="E142" i="34" s="1"/>
  <c r="E144" i="27"/>
  <c r="E143" i="34" s="1"/>
  <c r="E145" i="27"/>
  <c r="E144" i="34" s="1"/>
  <c r="E146" i="27"/>
  <c r="C146" i="27"/>
  <c r="E147" i="27"/>
  <c r="E146" i="34" s="1"/>
  <c r="E148" i="27"/>
  <c r="E147" i="34" s="1"/>
  <c r="E149" i="27"/>
  <c r="E148" i="34" s="1"/>
  <c r="E150" i="27"/>
  <c r="E149" i="34" s="1"/>
  <c r="E151" i="27"/>
  <c r="E150" i="34" s="1"/>
  <c r="E152" i="27"/>
  <c r="E151" i="34" s="1"/>
  <c r="E153" i="27"/>
  <c r="E152" i="34" s="1"/>
  <c r="E154" i="27"/>
  <c r="E153" i="34" s="1"/>
  <c r="E155" i="27"/>
  <c r="E154" i="34" s="1"/>
  <c r="E156" i="27"/>
  <c r="E155" i="34" s="1"/>
  <c r="E157" i="27"/>
  <c r="E156" i="34" s="1"/>
  <c r="C158" i="27"/>
  <c r="E158" i="27"/>
  <c r="G158" i="27" s="1"/>
  <c r="E159" i="27"/>
  <c r="E158" i="34" s="1"/>
  <c r="E160" i="27"/>
  <c r="E159" i="34" s="1"/>
  <c r="E164" i="27"/>
  <c r="E163" i="34" s="1"/>
  <c r="E168" i="27"/>
  <c r="E167" i="34" s="1"/>
  <c r="J171" i="27"/>
  <c r="E183" i="27"/>
  <c r="E182" i="34" s="1"/>
  <c r="E210" i="27"/>
  <c r="E209" i="34" s="1"/>
  <c r="E214" i="27"/>
  <c r="E213" i="34" s="1"/>
  <c r="E218" i="27"/>
  <c r="G218" i="27" s="1"/>
  <c r="C218" i="27"/>
  <c r="E223" i="27"/>
  <c r="E222" i="34" s="1"/>
  <c r="E233" i="27"/>
  <c r="E232" i="34" s="1"/>
  <c r="E237" i="27"/>
  <c r="E236" i="34" s="1"/>
  <c r="E257" i="27"/>
  <c r="E256" i="34" s="1"/>
  <c r="E259" i="27"/>
  <c r="E258" i="34" s="1"/>
  <c r="E261" i="27"/>
  <c r="E260" i="34" s="1"/>
  <c r="E263" i="27"/>
  <c r="E262" i="34" s="1"/>
  <c r="E265" i="27"/>
  <c r="E264" i="34" s="1"/>
  <c r="E267" i="27"/>
  <c r="E266" i="34" s="1"/>
  <c r="E268" i="27"/>
  <c r="E267" i="34" s="1"/>
  <c r="E275" i="27"/>
  <c r="E274" i="34" s="1"/>
  <c r="E279" i="27"/>
  <c r="E278" i="34" s="1"/>
  <c r="E282" i="27"/>
  <c r="E281" i="34" s="1"/>
  <c r="E284" i="27"/>
  <c r="E283" i="34" s="1"/>
  <c r="E286" i="27"/>
  <c r="E285" i="34" s="1"/>
  <c r="C290" i="27"/>
  <c r="E290" i="27"/>
  <c r="E305" i="27"/>
  <c r="E304" i="34" s="1"/>
  <c r="E309" i="27"/>
  <c r="E308" i="34" s="1"/>
  <c r="E313" i="27"/>
  <c r="E312" i="34" s="1"/>
  <c r="E316" i="27"/>
  <c r="E315" i="34" s="1"/>
  <c r="E320" i="27"/>
  <c r="E319" i="34" s="1"/>
  <c r="E324" i="27"/>
  <c r="E323" i="34" s="1"/>
  <c r="E331" i="27"/>
  <c r="E330" i="34" s="1"/>
  <c r="E335" i="27"/>
  <c r="E334" i="34" s="1"/>
  <c r="E339" i="27"/>
  <c r="E338" i="34" s="1"/>
  <c r="E340" i="27"/>
  <c r="E339" i="34" s="1"/>
  <c r="E352" i="27"/>
  <c r="E351" i="34" s="1"/>
  <c r="J363" i="27"/>
  <c r="E367" i="27"/>
  <c r="E366" i="34" s="1"/>
  <c r="E371" i="27"/>
  <c r="E370" i="34" s="1"/>
  <c r="E375" i="27"/>
  <c r="E374" i="34" s="1"/>
  <c r="E379" i="27"/>
  <c r="E378" i="34" s="1"/>
  <c r="E382" i="27"/>
  <c r="E381" i="34" s="1"/>
  <c r="E386" i="27"/>
  <c r="C386" i="27"/>
  <c r="J387" i="27"/>
  <c r="E388" i="27"/>
  <c r="E387" i="34" s="1"/>
  <c r="E406" i="27"/>
  <c r="E405" i="34" s="1"/>
  <c r="E410" i="27"/>
  <c r="J411" i="27"/>
  <c r="E416" i="27"/>
  <c r="E415" i="34" s="1"/>
  <c r="E420" i="27"/>
  <c r="E419" i="34" s="1"/>
  <c r="E438" i="27"/>
  <c r="E437" i="34" s="1"/>
  <c r="E442" i="27"/>
  <c r="E441" i="34" s="1"/>
  <c r="E446" i="27"/>
  <c r="G446" i="27" s="1"/>
  <c r="E462" i="27"/>
  <c r="E461" i="34" s="1"/>
  <c r="E467" i="27"/>
  <c r="E466" i="34" s="1"/>
  <c r="E471" i="27"/>
  <c r="E470" i="34" s="1"/>
  <c r="CY482" i="34"/>
  <c r="CY470" i="34"/>
  <c r="E474" i="27"/>
  <c r="E473" i="34" s="1"/>
  <c r="E478" i="27"/>
  <c r="E477" i="34" s="1"/>
  <c r="E482" i="27"/>
  <c r="G482" i="27" s="1"/>
  <c r="J483" i="27"/>
  <c r="E484" i="27"/>
  <c r="E483" i="34" s="1"/>
  <c r="J435" i="27"/>
  <c r="E470" i="27"/>
  <c r="DE470" i="34"/>
  <c r="DE482" i="34"/>
  <c r="E55" i="27"/>
  <c r="E54" i="34" s="1"/>
  <c r="E52" i="27"/>
  <c r="E51" i="34" s="1"/>
  <c r="E56" i="27"/>
  <c r="E55" i="34" s="1"/>
  <c r="E60" i="27"/>
  <c r="E59" i="34" s="1"/>
  <c r="J63" i="27"/>
  <c r="J75" i="27"/>
  <c r="E79" i="27"/>
  <c r="E78" i="34" s="1"/>
  <c r="E83" i="27"/>
  <c r="E82" i="34" s="1"/>
  <c r="E87" i="27"/>
  <c r="E86" i="34" s="1"/>
  <c r="E90" i="27"/>
  <c r="E89" i="34" s="1"/>
  <c r="E94" i="27"/>
  <c r="E93" i="34" s="1"/>
  <c r="E98" i="27"/>
  <c r="G98" i="27" s="1"/>
  <c r="C98" i="27"/>
  <c r="J99" i="27"/>
  <c r="E103" i="27"/>
  <c r="E102" i="34" s="1"/>
  <c r="E107" i="27"/>
  <c r="E106" i="34" s="1"/>
  <c r="E111" i="27"/>
  <c r="E110" i="34" s="1"/>
  <c r="E113" i="27"/>
  <c r="E112" i="34" s="1"/>
  <c r="E115" i="27"/>
  <c r="E114" i="34" s="1"/>
  <c r="E117" i="27"/>
  <c r="E116" i="34" s="1"/>
  <c r="E119" i="27"/>
  <c r="E118" i="34" s="1"/>
  <c r="E121" i="27"/>
  <c r="E120" i="34" s="1"/>
  <c r="E123" i="27"/>
  <c r="E122" i="34" s="1"/>
  <c r="E124" i="27"/>
  <c r="E123" i="34" s="1"/>
  <c r="E128" i="27"/>
  <c r="E127" i="34" s="1"/>
  <c r="E132" i="27"/>
  <c r="E131" i="34" s="1"/>
  <c r="J147" i="27"/>
  <c r="J159" i="27"/>
  <c r="E161" i="27"/>
  <c r="E160" i="34" s="1"/>
  <c r="E165" i="27"/>
  <c r="E164" i="34" s="1"/>
  <c r="E169" i="27"/>
  <c r="E168" i="34" s="1"/>
  <c r="E172" i="27"/>
  <c r="E171" i="34" s="1"/>
  <c r="E174" i="27"/>
  <c r="E173" i="34" s="1"/>
  <c r="E176" i="27"/>
  <c r="E175" i="34" s="1"/>
  <c r="E178" i="27"/>
  <c r="E177" i="34" s="1"/>
  <c r="E180" i="27"/>
  <c r="E179" i="34" s="1"/>
  <c r="J183" i="27"/>
  <c r="E185" i="27"/>
  <c r="E184" i="34" s="1"/>
  <c r="E187" i="27"/>
  <c r="E186" i="34" s="1"/>
  <c r="E189" i="27"/>
  <c r="E188" i="34" s="1"/>
  <c r="E191" i="27"/>
  <c r="E190" i="34" s="1"/>
  <c r="E193" i="27"/>
  <c r="E192" i="34" s="1"/>
  <c r="E195" i="27"/>
  <c r="E194" i="34" s="1"/>
  <c r="E196" i="27"/>
  <c r="E195" i="34" s="1"/>
  <c r="E197" i="27"/>
  <c r="E196" i="34" s="1"/>
  <c r="E199" i="27"/>
  <c r="E198" i="34" s="1"/>
  <c r="E201" i="27"/>
  <c r="E200" i="34" s="1"/>
  <c r="E203" i="27"/>
  <c r="E202" i="34" s="1"/>
  <c r="E205" i="27"/>
  <c r="E204" i="34" s="1"/>
  <c r="E207" i="27"/>
  <c r="E206" i="34" s="1"/>
  <c r="E208" i="27"/>
  <c r="E207" i="34" s="1"/>
  <c r="E211" i="27"/>
  <c r="E210" i="34" s="1"/>
  <c r="E215" i="27"/>
  <c r="E214" i="34" s="1"/>
  <c r="E219" i="27"/>
  <c r="E218" i="34" s="1"/>
  <c r="E222" i="27"/>
  <c r="E221" i="34" s="1"/>
  <c r="E234" i="27"/>
  <c r="E233" i="34" s="1"/>
  <c r="E238" i="27"/>
  <c r="E237" i="34" s="1"/>
  <c r="J267" i="27"/>
  <c r="E270" i="27"/>
  <c r="E269" i="34" s="1"/>
  <c r="E272" i="27"/>
  <c r="E271" i="34" s="1"/>
  <c r="E274" i="27"/>
  <c r="E273" i="34" s="1"/>
  <c r="E278" i="27"/>
  <c r="G278" i="27" s="1"/>
  <c r="C278" i="27"/>
  <c r="J279" i="27"/>
  <c r="E287" i="27"/>
  <c r="E286" i="34" s="1"/>
  <c r="E291" i="27"/>
  <c r="E290" i="34" s="1"/>
  <c r="IM302" i="34"/>
  <c r="K302" i="34" s="1"/>
  <c r="IM290" i="34"/>
  <c r="E293" i="27"/>
  <c r="E292" i="34" s="1"/>
  <c r="E295" i="27"/>
  <c r="E294" i="34" s="1"/>
  <c r="E297" i="27"/>
  <c r="E296" i="34" s="1"/>
  <c r="E299" i="27"/>
  <c r="E298" i="34" s="1"/>
  <c r="E301" i="27"/>
  <c r="E300" i="34" s="1"/>
  <c r="E303" i="27"/>
  <c r="E302" i="34" s="1"/>
  <c r="E304" i="27"/>
  <c r="E303" i="34" s="1"/>
  <c r="E308" i="27"/>
  <c r="E307" i="34" s="1"/>
  <c r="E312" i="27"/>
  <c r="E311" i="34" s="1"/>
  <c r="E319" i="27"/>
  <c r="E318" i="34" s="1"/>
  <c r="E323" i="27"/>
  <c r="E322" i="34" s="1"/>
  <c r="E327" i="27"/>
  <c r="E326" i="34" s="1"/>
  <c r="E330" i="27"/>
  <c r="E329" i="34" s="1"/>
  <c r="E334" i="27"/>
  <c r="E333" i="34" s="1"/>
  <c r="C338" i="27"/>
  <c r="E338" i="27"/>
  <c r="G338" i="27" s="1"/>
  <c r="J339" i="27"/>
  <c r="E341" i="27"/>
  <c r="E340" i="34" s="1"/>
  <c r="E342" i="27"/>
  <c r="E341" i="34" s="1"/>
  <c r="E343" i="27"/>
  <c r="E342" i="34" s="1"/>
  <c r="E344" i="27"/>
  <c r="E343" i="34" s="1"/>
  <c r="E345" i="27"/>
  <c r="E344" i="34" s="1"/>
  <c r="E346" i="27"/>
  <c r="E345" i="34" s="1"/>
  <c r="E347" i="27"/>
  <c r="E346" i="34" s="1"/>
  <c r="E348" i="27"/>
  <c r="E347" i="34" s="1"/>
  <c r="E349" i="27"/>
  <c r="E348" i="34" s="1"/>
  <c r="C350" i="27"/>
  <c r="E350" i="27"/>
  <c r="G350" i="27" s="1"/>
  <c r="E351" i="27"/>
  <c r="E350" i="34" s="1"/>
  <c r="E368" i="27"/>
  <c r="E367" i="34" s="1"/>
  <c r="E372" i="27"/>
  <c r="E371" i="34" s="1"/>
  <c r="J375" i="27"/>
  <c r="E378" i="27"/>
  <c r="E377" i="34" s="1"/>
  <c r="E381" i="27"/>
  <c r="E380" i="34" s="1"/>
  <c r="E385" i="27"/>
  <c r="E384" i="34" s="1"/>
  <c r="E401" i="27"/>
  <c r="E400" i="34" s="1"/>
  <c r="E402" i="27"/>
  <c r="E401" i="34" s="1"/>
  <c r="E403" i="27"/>
  <c r="E402" i="34" s="1"/>
  <c r="E404" i="27"/>
  <c r="E403" i="34" s="1"/>
  <c r="E405" i="27"/>
  <c r="E404" i="34" s="1"/>
  <c r="E409" i="27"/>
  <c r="E408" i="34" s="1"/>
  <c r="E415" i="27"/>
  <c r="E414" i="34" s="1"/>
  <c r="E419" i="27"/>
  <c r="E418" i="34" s="1"/>
  <c r="E423" i="27"/>
  <c r="E422" i="34" s="1"/>
  <c r="E439" i="27"/>
  <c r="E438" i="34" s="1"/>
  <c r="E443" i="27"/>
  <c r="E442" i="34" s="1"/>
  <c r="CI447" i="27"/>
  <c r="CG446" i="34"/>
  <c r="E460" i="27"/>
  <c r="E459" i="34" s="1"/>
  <c r="E461" i="27"/>
  <c r="E460" i="34" s="1"/>
  <c r="E465" i="27"/>
  <c r="E464" i="34" s="1"/>
  <c r="E468" i="27"/>
  <c r="E467" i="34" s="1"/>
  <c r="J471" i="27"/>
  <c r="E473" i="27"/>
  <c r="E472" i="34" s="1"/>
  <c r="E477" i="27"/>
  <c r="E476" i="34" s="1"/>
  <c r="E481" i="27"/>
  <c r="E480" i="34" s="1"/>
  <c r="F22" i="34"/>
  <c r="F24" i="27"/>
  <c r="C122" i="27"/>
  <c r="E122" i="27"/>
  <c r="G122" i="27" s="1"/>
  <c r="E182" i="27"/>
  <c r="G182" i="27" s="1"/>
  <c r="C182" i="27"/>
  <c r="E194" i="27"/>
  <c r="C194" i="27"/>
  <c r="C302" i="27"/>
  <c r="E302" i="27"/>
  <c r="G302" i="27" s="1"/>
  <c r="E314" i="27"/>
  <c r="G314" i="27" s="1"/>
  <c r="C314" i="27"/>
  <c r="CU447" i="27"/>
  <c r="CS446" i="34"/>
  <c r="E53" i="27"/>
  <c r="E52" i="34" s="1"/>
  <c r="E57" i="27"/>
  <c r="E56" i="34" s="1"/>
  <c r="E61" i="27"/>
  <c r="E60" i="34" s="1"/>
  <c r="E64" i="27"/>
  <c r="E63" i="34" s="1"/>
  <c r="E66" i="27"/>
  <c r="E65" i="34" s="1"/>
  <c r="E68" i="27"/>
  <c r="E67" i="34" s="1"/>
  <c r="E70" i="27"/>
  <c r="E69" i="34" s="1"/>
  <c r="E72" i="27"/>
  <c r="E71" i="34" s="1"/>
  <c r="E74" i="27"/>
  <c r="G74" i="27" s="1"/>
  <c r="C74" i="27"/>
  <c r="E78" i="27"/>
  <c r="E77" i="34" s="1"/>
  <c r="E82" i="27"/>
  <c r="E81" i="34" s="1"/>
  <c r="E86" i="27"/>
  <c r="G86" i="27" s="1"/>
  <c r="C86" i="27"/>
  <c r="E89" i="27"/>
  <c r="E88" i="34" s="1"/>
  <c r="E93" i="27"/>
  <c r="E92" i="34" s="1"/>
  <c r="E97" i="27"/>
  <c r="E96" i="34" s="1"/>
  <c r="E100" i="27"/>
  <c r="E99" i="34" s="1"/>
  <c r="E104" i="27"/>
  <c r="E103" i="34" s="1"/>
  <c r="E108" i="27"/>
  <c r="E107" i="34" s="1"/>
  <c r="E127" i="27"/>
  <c r="E126" i="34" s="1"/>
  <c r="E131" i="27"/>
  <c r="E130" i="34" s="1"/>
  <c r="E162" i="27"/>
  <c r="E161" i="34" s="1"/>
  <c r="E166" i="27"/>
  <c r="E165" i="34" s="1"/>
  <c r="C170" i="27"/>
  <c r="E170" i="27"/>
  <c r="G170" i="27" s="1"/>
  <c r="E181" i="27"/>
  <c r="E180" i="34" s="1"/>
  <c r="E184" i="27"/>
  <c r="E183" i="34" s="1"/>
  <c r="E212" i="27"/>
  <c r="E211" i="34" s="1"/>
  <c r="E216" i="27"/>
  <c r="E215" i="34" s="1"/>
  <c r="E221" i="27"/>
  <c r="E220" i="34" s="1"/>
  <c r="E225" i="27"/>
  <c r="E224" i="34" s="1"/>
  <c r="E226" i="27"/>
  <c r="E225" i="34" s="1"/>
  <c r="E227" i="27"/>
  <c r="E226" i="34" s="1"/>
  <c r="E228" i="27"/>
  <c r="E227" i="34" s="1"/>
  <c r="E229" i="27"/>
  <c r="E228" i="34" s="1"/>
  <c r="E230" i="27"/>
  <c r="G230" i="27" s="1"/>
  <c r="C230" i="27"/>
  <c r="E232" i="27"/>
  <c r="E231" i="34" s="1"/>
  <c r="E235" i="27"/>
  <c r="E234" i="34" s="1"/>
  <c r="E239" i="27"/>
  <c r="E238" i="34" s="1"/>
  <c r="E240" i="27"/>
  <c r="E239" i="34" s="1"/>
  <c r="E241" i="27"/>
  <c r="E240" i="34" s="1"/>
  <c r="C242" i="27"/>
  <c r="E242" i="27"/>
  <c r="G242" i="27" s="1"/>
  <c r="E244" i="27"/>
  <c r="E243" i="34" s="1"/>
  <c r="E245" i="27"/>
  <c r="E244" i="34" s="1"/>
  <c r="E246" i="27"/>
  <c r="E245" i="34" s="1"/>
  <c r="E247" i="27"/>
  <c r="E246" i="34" s="1"/>
  <c r="E248" i="27"/>
  <c r="E247" i="34" s="1"/>
  <c r="E249" i="27"/>
  <c r="E248" i="34" s="1"/>
  <c r="E250" i="27"/>
  <c r="E249" i="34" s="1"/>
  <c r="E251" i="27"/>
  <c r="E250" i="34" s="1"/>
  <c r="E252" i="27"/>
  <c r="E251" i="34" s="1"/>
  <c r="E253" i="27"/>
  <c r="E252" i="34" s="1"/>
  <c r="C254" i="27"/>
  <c r="E254" i="27"/>
  <c r="G254" i="27" s="1"/>
  <c r="E256" i="27"/>
  <c r="E255" i="34" s="1"/>
  <c r="E258" i="27"/>
  <c r="E257" i="34" s="1"/>
  <c r="E260" i="27"/>
  <c r="E259" i="34" s="1"/>
  <c r="E262" i="27"/>
  <c r="E261" i="34" s="1"/>
  <c r="E264" i="27"/>
  <c r="E263" i="34" s="1"/>
  <c r="E266" i="27"/>
  <c r="G266" i="27" s="1"/>
  <c r="C266" i="27"/>
  <c r="E277" i="27"/>
  <c r="E276" i="34" s="1"/>
  <c r="E280" i="27"/>
  <c r="E279" i="34" s="1"/>
  <c r="E281" i="27"/>
  <c r="E280" i="34" s="1"/>
  <c r="E283" i="27"/>
  <c r="E282" i="34" s="1"/>
  <c r="E285" i="27"/>
  <c r="E284" i="34" s="1"/>
  <c r="E288" i="27"/>
  <c r="E287" i="34" s="1"/>
  <c r="J291" i="27"/>
  <c r="E307" i="27"/>
  <c r="E306" i="34" s="1"/>
  <c r="E311" i="27"/>
  <c r="E310" i="34" s="1"/>
  <c r="E318" i="27"/>
  <c r="E317" i="34" s="1"/>
  <c r="E322" i="27"/>
  <c r="E321" i="34" s="1"/>
  <c r="E326" i="27"/>
  <c r="C326" i="27"/>
  <c r="E329" i="27"/>
  <c r="E328" i="34" s="1"/>
  <c r="E333" i="27"/>
  <c r="E332" i="34" s="1"/>
  <c r="E337" i="27"/>
  <c r="E336" i="34" s="1"/>
  <c r="J351" i="27"/>
  <c r="E365" i="27"/>
  <c r="E364" i="34" s="1"/>
  <c r="E369" i="27"/>
  <c r="E368" i="34" s="1"/>
  <c r="E373" i="27"/>
  <c r="E372" i="34" s="1"/>
  <c r="E377" i="27"/>
  <c r="E376" i="34" s="1"/>
  <c r="E384" i="27"/>
  <c r="E383" i="34" s="1"/>
  <c r="E389" i="27"/>
  <c r="E388" i="34" s="1"/>
  <c r="E390" i="27"/>
  <c r="E389" i="34" s="1"/>
  <c r="E391" i="27"/>
  <c r="E390" i="34" s="1"/>
  <c r="E392" i="27"/>
  <c r="E391" i="34" s="1"/>
  <c r="E393" i="27"/>
  <c r="E392" i="34" s="1"/>
  <c r="E394" i="27"/>
  <c r="E393" i="34" s="1"/>
  <c r="E395" i="27"/>
  <c r="E394" i="34" s="1"/>
  <c r="E396" i="27"/>
  <c r="E395" i="34" s="1"/>
  <c r="E397" i="27"/>
  <c r="E396" i="34" s="1"/>
  <c r="E398" i="27"/>
  <c r="E399" i="27"/>
  <c r="E398" i="34" s="1"/>
  <c r="J398" i="34"/>
  <c r="CL485" i="34"/>
  <c r="CL486" i="34"/>
  <c r="E400" i="27"/>
  <c r="E399" i="34" s="1"/>
  <c r="E408" i="27"/>
  <c r="E407" i="34" s="1"/>
  <c r="E412" i="27"/>
  <c r="E411" i="34" s="1"/>
  <c r="E414" i="27"/>
  <c r="E413" i="34" s="1"/>
  <c r="E418" i="27"/>
  <c r="E417" i="34" s="1"/>
  <c r="E422" i="27"/>
  <c r="G422" i="27" s="1"/>
  <c r="J423" i="27"/>
  <c r="E424" i="27"/>
  <c r="E423" i="34" s="1"/>
  <c r="E425" i="27"/>
  <c r="E424" i="34" s="1"/>
  <c r="E426" i="27"/>
  <c r="E425" i="34" s="1"/>
  <c r="E427" i="27"/>
  <c r="E426" i="34" s="1"/>
  <c r="E428" i="27"/>
  <c r="E427" i="34" s="1"/>
  <c r="E429" i="27"/>
  <c r="E428" i="34" s="1"/>
  <c r="E430" i="27"/>
  <c r="E429" i="34" s="1"/>
  <c r="E431" i="27"/>
  <c r="E430" i="34" s="1"/>
  <c r="E432" i="27"/>
  <c r="E431" i="34" s="1"/>
  <c r="E433" i="27"/>
  <c r="E432" i="34" s="1"/>
  <c r="E434" i="27"/>
  <c r="G434" i="27" s="1"/>
  <c r="E436" i="27"/>
  <c r="E435" i="34" s="1"/>
  <c r="E440" i="27"/>
  <c r="E439" i="34" s="1"/>
  <c r="E444" i="27"/>
  <c r="E443" i="34" s="1"/>
  <c r="J447" i="27"/>
  <c r="E448" i="27"/>
  <c r="E447" i="34" s="1"/>
  <c r="E449" i="27"/>
  <c r="E448" i="34" s="1"/>
  <c r="E450" i="27"/>
  <c r="E449" i="34" s="1"/>
  <c r="E451" i="27"/>
  <c r="E450" i="34" s="1"/>
  <c r="E452" i="27"/>
  <c r="E451" i="34" s="1"/>
  <c r="E453" i="27"/>
  <c r="E452" i="34" s="1"/>
  <c r="E454" i="27"/>
  <c r="E453" i="34" s="1"/>
  <c r="E455" i="27"/>
  <c r="E454" i="34" s="1"/>
  <c r="E456" i="27"/>
  <c r="E455" i="34" s="1"/>
  <c r="E457" i="27"/>
  <c r="E456" i="34" s="1"/>
  <c r="E458" i="27"/>
  <c r="E459" i="27"/>
  <c r="E458" i="34" s="1"/>
  <c r="E464" i="27"/>
  <c r="E463" i="34" s="1"/>
  <c r="E469" i="27"/>
  <c r="E468" i="34" s="1"/>
  <c r="E472" i="27"/>
  <c r="E471" i="34" s="1"/>
  <c r="E476" i="27"/>
  <c r="E475" i="34" s="1"/>
  <c r="E480" i="27"/>
  <c r="E479" i="34" s="1"/>
  <c r="C482" i="27"/>
  <c r="C470" i="27"/>
  <c r="C458" i="27"/>
  <c r="C446" i="27"/>
  <c r="C434" i="27"/>
  <c r="C422" i="27"/>
  <c r="C410" i="27"/>
  <c r="C398" i="27"/>
  <c r="P76" i="27"/>
  <c r="P172" i="27"/>
  <c r="P388" i="27"/>
  <c r="P412" i="27"/>
  <c r="P436" i="27"/>
  <c r="G57" i="27"/>
  <c r="G61" i="27"/>
  <c r="P88" i="27"/>
  <c r="G119" i="27"/>
  <c r="P148" i="27"/>
  <c r="J180" i="27"/>
  <c r="AB184" i="27"/>
  <c r="G81" i="27"/>
  <c r="P112" i="27"/>
  <c r="J112" i="27" s="1"/>
  <c r="P292" i="27"/>
  <c r="G85" i="27"/>
  <c r="G65" i="27"/>
  <c r="AB196" i="27"/>
  <c r="AB220" i="27"/>
  <c r="J220" i="27" s="1"/>
  <c r="G270" i="27"/>
  <c r="P304" i="27"/>
  <c r="P340" i="27"/>
  <c r="G340" i="27"/>
  <c r="P352" i="27"/>
  <c r="P400" i="27"/>
  <c r="J404" i="27"/>
  <c r="J405" i="27"/>
  <c r="G438" i="27"/>
  <c r="EW38" i="27"/>
  <c r="C38" i="27" s="1"/>
  <c r="G135" i="27"/>
  <c r="G194" i="27"/>
  <c r="P244" i="27"/>
  <c r="G294" i="27"/>
  <c r="P316" i="27"/>
  <c r="P328" i="27"/>
  <c r="P424" i="27"/>
  <c r="G475" i="27"/>
  <c r="EW40" i="27"/>
  <c r="EX40" i="27"/>
  <c r="J40" i="27" s="1"/>
  <c r="G118" i="27"/>
  <c r="G202" i="27"/>
  <c r="G211" i="27"/>
  <c r="J273" i="27"/>
  <c r="G317" i="27"/>
  <c r="G328" i="27"/>
  <c r="G332" i="27"/>
  <c r="G352" i="27"/>
  <c r="G383" i="27"/>
  <c r="G474" i="27"/>
  <c r="P484" i="27"/>
  <c r="EV42" i="27"/>
  <c r="EW42" i="27" s="1"/>
  <c r="EW41" i="27"/>
  <c r="G222" i="27"/>
  <c r="G322" i="27"/>
  <c r="G90" i="27"/>
  <c r="G107" i="27"/>
  <c r="G334" i="27"/>
  <c r="G196" i="27"/>
  <c r="G297" i="27"/>
  <c r="G353" i="27"/>
  <c r="G163" i="27"/>
  <c r="G167" i="27"/>
  <c r="G239" i="27"/>
  <c r="G276" i="27"/>
  <c r="G366" i="27"/>
  <c r="G110" i="27"/>
  <c r="G116" i="27"/>
  <c r="G300" i="27"/>
  <c r="G303" i="27"/>
  <c r="G87" i="27"/>
  <c r="G99" i="27"/>
  <c r="AB208" i="27"/>
  <c r="G84" i="27"/>
  <c r="G92" i="27"/>
  <c r="G101" i="27"/>
  <c r="G237" i="27"/>
  <c r="P160" i="27"/>
  <c r="G71" i="27"/>
  <c r="G73" i="27"/>
  <c r="P100" i="27"/>
  <c r="G234" i="27"/>
  <c r="G257" i="27"/>
  <c r="G259" i="27"/>
  <c r="G231" i="27"/>
  <c r="P232" i="27"/>
  <c r="J232" i="27" s="1"/>
  <c r="G262" i="27"/>
  <c r="G267" i="27"/>
  <c r="G295" i="27"/>
  <c r="G304" i="27"/>
  <c r="G430" i="27"/>
  <c r="G140" i="27"/>
  <c r="G144" i="27"/>
  <c r="G217" i="27"/>
  <c r="P280" i="27"/>
  <c r="G290" i="27"/>
  <c r="G321" i="27"/>
  <c r="G150" i="27"/>
  <c r="G161" i="27"/>
  <c r="G180" i="27"/>
  <c r="G206" i="27"/>
  <c r="G223" i="27"/>
  <c r="G243" i="27"/>
  <c r="G272" i="27"/>
  <c r="G323" i="27"/>
  <c r="G331" i="27"/>
  <c r="G349" i="27"/>
  <c r="G387" i="27"/>
  <c r="G361" i="27"/>
  <c r="G444" i="27"/>
  <c r="G341" i="27"/>
  <c r="G344" i="27"/>
  <c r="G357" i="27"/>
  <c r="G435" i="27"/>
  <c r="P256" i="27"/>
  <c r="FD256" i="27"/>
  <c r="P64" i="27"/>
  <c r="G93" i="27"/>
  <c r="G117" i="27"/>
  <c r="G120" i="27"/>
  <c r="G136" i="27"/>
  <c r="G189" i="27"/>
  <c r="G88" i="27"/>
  <c r="P136" i="27"/>
  <c r="G154" i="27"/>
  <c r="G102" i="27"/>
  <c r="P124" i="27"/>
  <c r="J124" i="27" s="1"/>
  <c r="G134" i="27"/>
  <c r="G172" i="27"/>
  <c r="G157" i="27"/>
  <c r="G197" i="27"/>
  <c r="P268" i="27"/>
  <c r="G160" i="27"/>
  <c r="G190" i="27"/>
  <c r="G398" i="27"/>
  <c r="G153" i="27"/>
  <c r="G175" i="27"/>
  <c r="G215" i="27"/>
  <c r="G220" i="27"/>
  <c r="G319" i="27"/>
  <c r="G377" i="27"/>
  <c r="G313" i="27"/>
  <c r="G345" i="27"/>
  <c r="G292" i="27"/>
  <c r="G348" i="27"/>
  <c r="G372" i="27"/>
  <c r="G382" i="27"/>
  <c r="G388" i="27"/>
  <c r="G411" i="27"/>
  <c r="G401" i="27"/>
  <c r="G354" i="27"/>
  <c r="P364" i="27"/>
  <c r="P376" i="27"/>
  <c r="G386" i="27"/>
  <c r="G421" i="27"/>
  <c r="P448" i="27"/>
  <c r="G410" i="27"/>
  <c r="P460" i="27"/>
  <c r="J460" i="27" s="1"/>
  <c r="G479" i="27"/>
  <c r="G481" i="27"/>
  <c r="G468" i="27"/>
  <c r="CV448" i="27"/>
  <c r="P472" i="27"/>
  <c r="G191" i="27" l="1"/>
  <c r="G205" i="27"/>
  <c r="G177" i="27"/>
  <c r="G192" i="27"/>
  <c r="G128" i="27"/>
  <c r="G143" i="27"/>
  <c r="G55" i="27"/>
  <c r="G358" i="27"/>
  <c r="G210" i="27"/>
  <c r="G255" i="27"/>
  <c r="G133" i="27"/>
  <c r="G111" i="27"/>
  <c r="G437" i="27"/>
  <c r="G442" i="27"/>
  <c r="G174" i="27"/>
  <c r="G282" i="27"/>
  <c r="G412" i="27"/>
  <c r="G414" i="27"/>
  <c r="G394" i="27"/>
  <c r="G454" i="27"/>
  <c r="G240" i="27"/>
  <c r="G450" i="27"/>
  <c r="G147" i="27"/>
  <c r="G423" i="27"/>
  <c r="G248" i="27"/>
  <c r="G125" i="27"/>
  <c r="G363" i="27"/>
  <c r="G67" i="27"/>
  <c r="G351" i="27"/>
  <c r="G233" i="27"/>
  <c r="J400" i="27"/>
  <c r="G375" i="27"/>
  <c r="G413" i="27"/>
  <c r="G176" i="27"/>
  <c r="G97" i="27"/>
  <c r="G79" i="27"/>
  <c r="G327" i="27"/>
  <c r="G408" i="27"/>
  <c r="G325" i="27"/>
  <c r="G151" i="27"/>
  <c r="G155" i="27"/>
  <c r="G183" i="27"/>
  <c r="G456" i="27"/>
  <c r="G285" i="27"/>
  <c r="J274" i="27"/>
  <c r="G109" i="27"/>
  <c r="G54" i="27"/>
  <c r="G165" i="27"/>
  <c r="G378" i="27"/>
  <c r="G224" i="27"/>
  <c r="J224" i="27" s="1"/>
  <c r="G315" i="27"/>
  <c r="G310" i="27"/>
  <c r="G261" i="27"/>
  <c r="G113" i="27"/>
  <c r="G335" i="27"/>
  <c r="G409" i="27"/>
  <c r="G376" i="27"/>
  <c r="G214" i="27"/>
  <c r="G209" i="27"/>
  <c r="G441" i="27"/>
  <c r="G342" i="27"/>
  <c r="G299" i="27"/>
  <c r="G207" i="27"/>
  <c r="G236" i="27"/>
  <c r="G186" i="27"/>
  <c r="G77" i="27"/>
  <c r="G307" i="27"/>
  <c r="G296" i="27"/>
  <c r="G283" i="27"/>
  <c r="G390" i="27"/>
  <c r="G406" i="27"/>
  <c r="G336" i="27"/>
  <c r="G329" i="27"/>
  <c r="G145" i="27"/>
  <c r="G198" i="27"/>
  <c r="G68" i="27"/>
  <c r="G478" i="27"/>
  <c r="J426" i="27"/>
  <c r="G269" i="27"/>
  <c r="J179" i="27"/>
  <c r="G483" i="27"/>
  <c r="G64" i="27"/>
  <c r="G416" i="27"/>
  <c r="G346" i="27"/>
  <c r="G284" i="27"/>
  <c r="G428" i="27"/>
  <c r="G268" i="27"/>
  <c r="G121" i="27"/>
  <c r="G308" i="27"/>
  <c r="G126" i="27"/>
  <c r="G91" i="27"/>
  <c r="G238" i="27"/>
  <c r="G171" i="27"/>
  <c r="G193" i="27"/>
  <c r="G185" i="27"/>
  <c r="G253" i="27"/>
  <c r="G226" i="27"/>
  <c r="G164" i="27"/>
  <c r="G105" i="27"/>
  <c r="G78" i="27"/>
  <c r="G94" i="27"/>
  <c r="G440" i="27"/>
  <c r="G316" i="27"/>
  <c r="G359" i="27"/>
  <c r="G241" i="27"/>
  <c r="G106" i="27"/>
  <c r="G355" i="27"/>
  <c r="G264" i="27"/>
  <c r="G141" i="27"/>
  <c r="G199" i="27"/>
  <c r="G184" i="27"/>
  <c r="G137" i="27"/>
  <c r="G244" i="27"/>
  <c r="G75" i="27"/>
  <c r="G476" i="27"/>
  <c r="G252" i="27"/>
  <c r="G484" i="27"/>
  <c r="G318" i="27"/>
  <c r="G402" i="27"/>
  <c r="G132" i="27"/>
  <c r="G433" i="27"/>
  <c r="G373" i="27"/>
  <c r="G389" i="27"/>
  <c r="G169" i="27"/>
  <c r="G227" i="27"/>
  <c r="G289" i="27"/>
  <c r="G356" i="27"/>
  <c r="G213" i="27"/>
  <c r="G173" i="27"/>
  <c r="G429" i="27"/>
  <c r="G407" i="27"/>
  <c r="G200" i="27"/>
  <c r="J256" i="27"/>
  <c r="G443" i="27"/>
  <c r="G114" i="27"/>
  <c r="G195" i="27"/>
  <c r="G250" i="27"/>
  <c r="G393" i="27"/>
  <c r="G212" i="27"/>
  <c r="G286" i="27"/>
  <c r="G232" i="27"/>
  <c r="G457" i="27"/>
  <c r="G364" i="27"/>
  <c r="G280" i="27"/>
  <c r="G131" i="27"/>
  <c r="G127" i="27"/>
  <c r="G397" i="27"/>
  <c r="G229" i="27"/>
  <c r="J425" i="27"/>
  <c r="J328" i="27"/>
  <c r="J286" i="27"/>
  <c r="G188" i="27"/>
  <c r="G392" i="27"/>
  <c r="G369" i="27"/>
  <c r="G298" i="27"/>
  <c r="G104" i="27"/>
  <c r="G360" i="27"/>
  <c r="G256" i="27"/>
  <c r="G380" i="27"/>
  <c r="G368" i="27"/>
  <c r="G59" i="27"/>
  <c r="G445" i="27"/>
  <c r="G400" i="27"/>
  <c r="G112" i="27"/>
  <c r="G89" i="27"/>
  <c r="G417" i="27"/>
  <c r="G277" i="27"/>
  <c r="G130" i="27"/>
  <c r="J208" i="27"/>
  <c r="G271" i="27"/>
  <c r="G418" i="27"/>
  <c r="J316" i="27"/>
  <c r="J244" i="27"/>
  <c r="J196" i="27"/>
  <c r="J88" i="27"/>
  <c r="J225" i="27"/>
  <c r="J424" i="27"/>
  <c r="J285" i="27"/>
  <c r="E447" i="27"/>
  <c r="E446" i="34" s="1"/>
  <c r="J268" i="27"/>
  <c r="G419" i="27"/>
  <c r="G399" i="27"/>
  <c r="G370" i="27"/>
  <c r="G324" i="27"/>
  <c r="G309" i="27"/>
  <c r="G216" i="27"/>
  <c r="G124" i="27"/>
  <c r="J136" i="27"/>
  <c r="H449" i="27"/>
  <c r="G453" i="27"/>
  <c r="G432" i="27"/>
  <c r="G333" i="27"/>
  <c r="G203" i="27"/>
  <c r="G291" i="27"/>
  <c r="G159" i="27"/>
  <c r="G139" i="27"/>
  <c r="G306" i="27"/>
  <c r="G251" i="27"/>
  <c r="G149" i="27"/>
  <c r="G115" i="27"/>
  <c r="G96" i="27"/>
  <c r="G301" i="27"/>
  <c r="G72" i="27"/>
  <c r="G425" i="27"/>
  <c r="G221" i="27"/>
  <c r="G385" i="27"/>
  <c r="G279" i="27"/>
  <c r="G480" i="27"/>
  <c r="G80" i="27"/>
  <c r="G204" i="27"/>
  <c r="G424" i="27"/>
  <c r="G371" i="27"/>
  <c r="J304" i="27"/>
  <c r="G246" i="27"/>
  <c r="G108" i="27"/>
  <c r="G265" i="27"/>
  <c r="G58" i="27"/>
  <c r="G70" i="27"/>
  <c r="K482" i="34"/>
  <c r="G63" i="27"/>
  <c r="J448" i="27"/>
  <c r="J148" i="27"/>
  <c r="G415" i="27"/>
  <c r="G436" i="27"/>
  <c r="G396" i="27"/>
  <c r="G245" i="27"/>
  <c r="G452" i="27"/>
  <c r="G258" i="27"/>
  <c r="G249" i="27"/>
  <c r="G162" i="27"/>
  <c r="G459" i="27"/>
  <c r="G337" i="27"/>
  <c r="G235" i="27"/>
  <c r="E277" i="34"/>
  <c r="I278" i="34" s="1"/>
  <c r="E157" i="34"/>
  <c r="I158" i="34" s="1"/>
  <c r="DE485" i="34"/>
  <c r="DE486" i="34"/>
  <c r="G311" i="27"/>
  <c r="G228" i="27"/>
  <c r="G208" i="27"/>
  <c r="G379" i="27"/>
  <c r="G391" i="27"/>
  <c r="G339" i="27"/>
  <c r="H472" i="27"/>
  <c r="G312" i="27"/>
  <c r="G66" i="27"/>
  <c r="G168" i="27"/>
  <c r="G281" i="27"/>
  <c r="G142" i="27"/>
  <c r="G181" i="27"/>
  <c r="G103" i="27"/>
  <c r="E41" i="27"/>
  <c r="E40" i="34" s="1"/>
  <c r="G305" i="27"/>
  <c r="G219" i="27"/>
  <c r="E433" i="34"/>
  <c r="I434" i="34" s="1"/>
  <c r="E397" i="34"/>
  <c r="I398" i="34" s="1"/>
  <c r="J352" i="27"/>
  <c r="E265" i="34"/>
  <c r="I266" i="34" s="1"/>
  <c r="E241" i="34"/>
  <c r="I242" i="34" s="1"/>
  <c r="E169" i="34"/>
  <c r="H170" i="34" s="1"/>
  <c r="F23" i="34"/>
  <c r="F25" i="27"/>
  <c r="E337" i="34"/>
  <c r="I338" i="34" s="1"/>
  <c r="IM486" i="34"/>
  <c r="IM485" i="34"/>
  <c r="K290" i="34"/>
  <c r="J280" i="27"/>
  <c r="J100" i="27"/>
  <c r="G60" i="27"/>
  <c r="G52" i="27"/>
  <c r="E445" i="34"/>
  <c r="J364" i="27"/>
  <c r="E38" i="27"/>
  <c r="G38" i="27" s="1"/>
  <c r="E457" i="34"/>
  <c r="I458" i="34" s="1"/>
  <c r="E325" i="34"/>
  <c r="H326" i="34" s="1"/>
  <c r="E181" i="34"/>
  <c r="I182" i="34" s="1"/>
  <c r="E349" i="34"/>
  <c r="I350" i="34" s="1"/>
  <c r="E481" i="34"/>
  <c r="I482" i="34" s="1"/>
  <c r="E217" i="34"/>
  <c r="I218" i="34" s="1"/>
  <c r="E133" i="34"/>
  <c r="I134" i="34" s="1"/>
  <c r="G477" i="27"/>
  <c r="G320" i="27"/>
  <c r="G287" i="27"/>
  <c r="G431" i="27"/>
  <c r="G403" i="27"/>
  <c r="G201" i="27"/>
  <c r="G451" i="27"/>
  <c r="G420" i="27"/>
  <c r="G455" i="27"/>
  <c r="G472" i="27"/>
  <c r="G293" i="27"/>
  <c r="G247" i="27"/>
  <c r="G156" i="27"/>
  <c r="G166" i="27"/>
  <c r="G129" i="27"/>
  <c r="G275" i="27"/>
  <c r="G384" i="27"/>
  <c r="G76" i="27"/>
  <c r="G263" i="27"/>
  <c r="E42" i="27"/>
  <c r="E41" i="34" s="1"/>
  <c r="E40" i="27"/>
  <c r="E39" i="34" s="1"/>
  <c r="G260" i="27"/>
  <c r="E421" i="34"/>
  <c r="I422" i="34" s="1"/>
  <c r="E229" i="34"/>
  <c r="I230" i="34" s="1"/>
  <c r="CS485" i="34"/>
  <c r="CS486" i="34"/>
  <c r="E193" i="34"/>
  <c r="H194" i="34" s="1"/>
  <c r="E121" i="34"/>
  <c r="I122" i="34" s="1"/>
  <c r="J472" i="27"/>
  <c r="J376" i="27"/>
  <c r="J184" i="27"/>
  <c r="J76" i="27"/>
  <c r="E469" i="34"/>
  <c r="I470" i="34" s="1"/>
  <c r="J484" i="27"/>
  <c r="J412" i="27"/>
  <c r="E385" i="34"/>
  <c r="H386" i="34" s="1"/>
  <c r="E289" i="34"/>
  <c r="I290" i="34" s="1"/>
  <c r="E109" i="34"/>
  <c r="I110" i="34" s="1"/>
  <c r="E373" i="34"/>
  <c r="H374" i="34" s="1"/>
  <c r="E361" i="34"/>
  <c r="H362" i="34" s="1"/>
  <c r="E73" i="34"/>
  <c r="I74" i="34" s="1"/>
  <c r="E301" i="34"/>
  <c r="H302" i="34" s="1"/>
  <c r="E97" i="34"/>
  <c r="H98" i="34" s="1"/>
  <c r="E145" i="34"/>
  <c r="I146" i="34" s="1"/>
  <c r="E205" i="34"/>
  <c r="H206" i="34" s="1"/>
  <c r="G347" i="27"/>
  <c r="G427" i="27"/>
  <c r="G343" i="27"/>
  <c r="G395" i="27"/>
  <c r="G288" i="27"/>
  <c r="G367" i="27"/>
  <c r="G330" i="27"/>
  <c r="G152" i="27"/>
  <c r="G178" i="27"/>
  <c r="G100" i="27"/>
  <c r="G123" i="27"/>
  <c r="G95" i="27"/>
  <c r="G83" i="27"/>
  <c r="G146" i="27"/>
  <c r="G138" i="27"/>
  <c r="G148" i="27"/>
  <c r="G82" i="27"/>
  <c r="G69" i="27"/>
  <c r="G187" i="27"/>
  <c r="G381" i="27"/>
  <c r="G326" i="27"/>
  <c r="G365" i="27"/>
  <c r="G53" i="27"/>
  <c r="G458" i="27"/>
  <c r="J292" i="27"/>
  <c r="E253" i="34"/>
  <c r="I254" i="34" s="1"/>
  <c r="E85" i="34"/>
  <c r="H86" i="34" s="1"/>
  <c r="E313" i="34"/>
  <c r="I314" i="34" s="1"/>
  <c r="CG486" i="34"/>
  <c r="CG485" i="34"/>
  <c r="K446" i="34"/>
  <c r="J340" i="27"/>
  <c r="J160" i="27"/>
  <c r="J64" i="27"/>
  <c r="G56" i="27"/>
  <c r="J436" i="27"/>
  <c r="CY486" i="34"/>
  <c r="CY485" i="34"/>
  <c r="K470" i="34"/>
  <c r="E409" i="34"/>
  <c r="I410" i="34" s="1"/>
  <c r="J388" i="27"/>
  <c r="J172" i="27"/>
  <c r="E61" i="34"/>
  <c r="H62" i="34" s="1"/>
  <c r="G44" i="27"/>
  <c r="J438" i="27"/>
  <c r="G273" i="27"/>
  <c r="G465" i="27"/>
  <c r="J465" i="27"/>
  <c r="G449" i="27"/>
  <c r="G405" i="27"/>
  <c r="G426" i="27"/>
  <c r="G274" i="27"/>
  <c r="J439" i="27"/>
  <c r="G439" i="27"/>
  <c r="G225" i="27"/>
  <c r="G471" i="27"/>
  <c r="G467" i="27"/>
  <c r="G469" i="27"/>
  <c r="G470" i="27"/>
  <c r="G473" i="27"/>
  <c r="H473" i="27"/>
  <c r="J464" i="27"/>
  <c r="G463" i="27"/>
  <c r="G460" i="27"/>
  <c r="G466" i="27"/>
  <c r="G462" i="27"/>
  <c r="G461" i="27"/>
  <c r="G404" i="27"/>
  <c r="G179" i="27"/>
  <c r="G464" i="27"/>
  <c r="G448" i="27"/>
  <c r="H448" i="27"/>
  <c r="H434" i="34" l="1"/>
  <c r="I170" i="34"/>
  <c r="H134" i="34"/>
  <c r="H242" i="34"/>
  <c r="H350" i="34"/>
  <c r="H458" i="34"/>
  <c r="H230" i="34"/>
  <c r="H398" i="34"/>
  <c r="H470" i="34"/>
  <c r="H182" i="34"/>
  <c r="I194" i="34"/>
  <c r="H278" i="34"/>
  <c r="H158" i="34"/>
  <c r="G447" i="27"/>
  <c r="I446" i="34"/>
  <c r="H110" i="34"/>
  <c r="I206" i="34"/>
  <c r="H446" i="34"/>
  <c r="H266" i="34"/>
  <c r="G40" i="27"/>
  <c r="H482" i="34"/>
  <c r="I98" i="34"/>
  <c r="I86" i="34"/>
  <c r="I62" i="34"/>
  <c r="H74" i="34"/>
  <c r="H218" i="34"/>
  <c r="H254" i="34"/>
  <c r="H290" i="34"/>
  <c r="I302" i="34"/>
  <c r="K485" i="34"/>
  <c r="H146" i="34"/>
  <c r="F24" i="34"/>
  <c r="F26" i="27"/>
  <c r="G41" i="27"/>
  <c r="H338" i="34"/>
  <c r="I386" i="34"/>
  <c r="H410" i="34"/>
  <c r="H314" i="34"/>
  <c r="I326" i="34"/>
  <c r="K486" i="34"/>
  <c r="G42" i="27"/>
  <c r="I374" i="34"/>
  <c r="H122" i="34"/>
  <c r="H422" i="34"/>
  <c r="I362" i="34"/>
  <c r="H50" i="34"/>
  <c r="I50" i="34"/>
  <c r="E37" i="34"/>
  <c r="H38" i="34" l="1"/>
  <c r="I38" i="34"/>
  <c r="F25" i="34"/>
  <c r="F27" i="27"/>
  <c r="I28" i="27" l="1"/>
  <c r="F28" i="27" s="1"/>
  <c r="F26" i="34"/>
  <c r="G26" i="34" s="1"/>
  <c r="D26" i="34" l="1"/>
  <c r="F27" i="34"/>
  <c r="F29" i="27"/>
  <c r="F28" i="34" l="1"/>
  <c r="F30" i="27"/>
  <c r="F29" i="34" l="1"/>
  <c r="F31" i="27"/>
  <c r="F30" i="34" l="1"/>
  <c r="F32" i="27"/>
  <c r="F31" i="34" l="1"/>
  <c r="F33" i="27"/>
  <c r="F32" i="34" l="1"/>
  <c r="F34" i="27"/>
  <c r="F33" i="34" l="1"/>
  <c r="F35" i="27"/>
  <c r="F34" i="34" l="1"/>
  <c r="F36" i="27"/>
  <c r="F35" i="34" l="1"/>
  <c r="F37" i="27"/>
  <c r="F36" i="34" l="1"/>
  <c r="F38" i="27"/>
  <c r="F37" i="34" l="1"/>
  <c r="F39" i="27"/>
  <c r="I40" i="27" l="1"/>
  <c r="F40" i="27" s="1"/>
  <c r="F38" i="34"/>
  <c r="G38" i="34" s="1"/>
  <c r="D38" i="34" l="1"/>
  <c r="F39" i="34"/>
  <c r="F41" i="27"/>
  <c r="F40" i="34" l="1"/>
  <c r="F42" i="27"/>
  <c r="F41" i="34" l="1"/>
  <c r="F43" i="27"/>
  <c r="F42" i="34" l="1"/>
  <c r="F44" i="27"/>
  <c r="F43" i="34" l="1"/>
  <c r="F45" i="27"/>
  <c r="F44" i="34" l="1"/>
  <c r="F46" i="27"/>
  <c r="F45" i="34" l="1"/>
  <c r="F47" i="27"/>
  <c r="F46" i="34" l="1"/>
  <c r="F48" i="27"/>
  <c r="F47" i="34" l="1"/>
  <c r="F49" i="27"/>
  <c r="F48" i="34" l="1"/>
  <c r="F50" i="27"/>
  <c r="F49" i="34" l="1"/>
  <c r="F51" i="27"/>
  <c r="F50" i="34" l="1"/>
  <c r="G50" i="34" s="1"/>
  <c r="I52" i="27"/>
  <c r="F52" i="27" s="1"/>
  <c r="F51" i="34" l="1"/>
  <c r="F53" i="27"/>
  <c r="D50" i="34"/>
  <c r="F52" i="34" l="1"/>
  <c r="F54" i="27"/>
  <c r="F53" i="34" l="1"/>
  <c r="F55" i="27"/>
  <c r="F54" i="34" l="1"/>
  <c r="F56" i="27"/>
  <c r="F55" i="34" l="1"/>
  <c r="F57" i="27"/>
  <c r="F56" i="34" l="1"/>
  <c r="F58" i="27"/>
  <c r="F57" i="34" l="1"/>
  <c r="F59" i="27"/>
  <c r="F58" i="34" l="1"/>
  <c r="F60" i="27"/>
  <c r="F59" i="34" l="1"/>
  <c r="F61" i="27"/>
  <c r="F60" i="34" l="1"/>
  <c r="F62" i="27"/>
  <c r="F61" i="34" l="1"/>
  <c r="F63" i="27"/>
  <c r="F62" i="34" l="1"/>
  <c r="G62" i="34" s="1"/>
  <c r="I64" i="27"/>
  <c r="F64" i="27" s="1"/>
  <c r="F63" i="34" l="1"/>
  <c r="F65" i="27"/>
  <c r="D62" i="34"/>
  <c r="F64" i="34" l="1"/>
  <c r="F66" i="27"/>
  <c r="F65" i="34" l="1"/>
  <c r="F67" i="27"/>
  <c r="F66" i="34" l="1"/>
  <c r="F68" i="27"/>
  <c r="F67" i="34" l="1"/>
  <c r="F69" i="27"/>
  <c r="F68" i="34" l="1"/>
  <c r="F70" i="27"/>
  <c r="F69" i="34" l="1"/>
  <c r="F71" i="27"/>
  <c r="F70" i="34" l="1"/>
  <c r="F72" i="27"/>
  <c r="F71" i="34" l="1"/>
  <c r="F73" i="27"/>
  <c r="F72" i="34" l="1"/>
  <c r="F74" i="27"/>
  <c r="F73" i="34" l="1"/>
  <c r="F75" i="27"/>
  <c r="F74" i="34" l="1"/>
  <c r="G74" i="34" s="1"/>
  <c r="I76" i="27"/>
  <c r="F76" i="27" s="1"/>
  <c r="F75" i="34" l="1"/>
  <c r="F77" i="27"/>
  <c r="D74" i="34"/>
  <c r="F76" i="34" l="1"/>
  <c r="F78" i="27"/>
  <c r="F77" i="34" l="1"/>
  <c r="F79" i="27"/>
  <c r="F78" i="34" l="1"/>
  <c r="F80" i="27"/>
  <c r="F79" i="34" l="1"/>
  <c r="F81" i="27"/>
  <c r="F80" i="34" l="1"/>
  <c r="F82" i="27"/>
  <c r="F81" i="34" l="1"/>
  <c r="F83" i="27"/>
  <c r="F82" i="34" l="1"/>
  <c r="F84" i="27"/>
  <c r="F83" i="34" l="1"/>
  <c r="F85" i="27"/>
  <c r="F84" i="34" l="1"/>
  <c r="F86" i="27"/>
  <c r="F85" i="34" l="1"/>
  <c r="F87" i="27"/>
  <c r="F86" i="34" l="1"/>
  <c r="G86" i="34" s="1"/>
  <c r="I88" i="27"/>
  <c r="F88" i="27" s="1"/>
  <c r="F87" i="34" l="1"/>
  <c r="F89" i="27"/>
  <c r="D86" i="34"/>
  <c r="F88" i="34" l="1"/>
  <c r="F90" i="27"/>
  <c r="F89" i="34" l="1"/>
  <c r="F91" i="27"/>
  <c r="F90" i="34" l="1"/>
  <c r="F92" i="27"/>
  <c r="F91" i="34" l="1"/>
  <c r="F93" i="27"/>
  <c r="F92" i="34" l="1"/>
  <c r="F94" i="27"/>
  <c r="F93" i="34" l="1"/>
  <c r="F95" i="27"/>
  <c r="F94" i="34" l="1"/>
  <c r="F96" i="27"/>
  <c r="F95" i="34" l="1"/>
  <c r="F97" i="27"/>
  <c r="F96" i="34" l="1"/>
  <c r="F98" i="27"/>
  <c r="F97" i="34" l="1"/>
  <c r="F99" i="27"/>
  <c r="F98" i="34" l="1"/>
  <c r="G98" i="34" s="1"/>
  <c r="I100" i="27"/>
  <c r="F100" i="27" s="1"/>
  <c r="F99" i="34" l="1"/>
  <c r="F101" i="27"/>
  <c r="D98" i="34"/>
  <c r="F100" i="34" l="1"/>
  <c r="F102" i="27"/>
  <c r="F101" i="34" l="1"/>
  <c r="F103" i="27"/>
  <c r="F102" i="34" l="1"/>
  <c r="F104" i="27"/>
  <c r="F103" i="34" l="1"/>
  <c r="F105" i="27"/>
  <c r="F104" i="34" l="1"/>
  <c r="F106" i="27"/>
  <c r="F105" i="34" l="1"/>
  <c r="F107" i="27"/>
  <c r="F106" i="34" l="1"/>
  <c r="F108" i="27"/>
  <c r="F107" i="34" l="1"/>
  <c r="F109" i="27"/>
  <c r="F108" i="34" l="1"/>
  <c r="F110" i="27"/>
  <c r="F109" i="34" l="1"/>
  <c r="F111" i="27"/>
  <c r="F110" i="34" l="1"/>
  <c r="G110" i="34" s="1"/>
  <c r="I112" i="27"/>
  <c r="F112" i="27" s="1"/>
  <c r="F111" i="34" l="1"/>
  <c r="F113" i="27"/>
  <c r="D110" i="34"/>
  <c r="F112" i="34" l="1"/>
  <c r="F114" i="27"/>
  <c r="F113" i="34" l="1"/>
  <c r="F115" i="27"/>
  <c r="F114" i="34" l="1"/>
  <c r="F116" i="27"/>
  <c r="F115" i="34" l="1"/>
  <c r="F117" i="27"/>
  <c r="F116" i="34" l="1"/>
  <c r="F118" i="27"/>
  <c r="F117" i="34" l="1"/>
  <c r="F119" i="27"/>
  <c r="F118" i="34" l="1"/>
  <c r="F120" i="27"/>
  <c r="F119" i="34" l="1"/>
  <c r="F121" i="27"/>
  <c r="F120" i="34" l="1"/>
  <c r="F122" i="27"/>
  <c r="F121" i="34" l="1"/>
  <c r="F123" i="27"/>
  <c r="F122" i="34" l="1"/>
  <c r="G122" i="34" s="1"/>
  <c r="I124" i="27"/>
  <c r="F124" i="27" s="1"/>
  <c r="F123" i="34" l="1"/>
  <c r="F125" i="27"/>
  <c r="D122" i="34"/>
  <c r="F124" i="34" l="1"/>
  <c r="F126" i="27"/>
  <c r="F125" i="34" l="1"/>
  <c r="F127" i="27"/>
  <c r="F126" i="34" l="1"/>
  <c r="F128" i="27"/>
  <c r="F127" i="34" l="1"/>
  <c r="F129" i="27"/>
  <c r="F128" i="34" l="1"/>
  <c r="F130" i="27"/>
  <c r="F129" i="34" l="1"/>
  <c r="F131" i="27"/>
  <c r="F130" i="34" l="1"/>
  <c r="F132" i="27"/>
  <c r="F131" i="34" l="1"/>
  <c r="F133" i="27"/>
  <c r="F132" i="34" l="1"/>
  <c r="F134" i="27"/>
  <c r="F133" i="34" l="1"/>
  <c r="F135" i="27"/>
  <c r="F134" i="34" l="1"/>
  <c r="G134" i="34" s="1"/>
  <c r="I136" i="27"/>
  <c r="F136" i="27" s="1"/>
  <c r="F135" i="34" l="1"/>
  <c r="F137" i="27"/>
  <c r="D134" i="34"/>
  <c r="F136" i="34" l="1"/>
  <c r="F138" i="27"/>
  <c r="F137" i="34" l="1"/>
  <c r="F139" i="27"/>
  <c r="F138" i="34" l="1"/>
  <c r="F140" i="27"/>
  <c r="F139" i="34" l="1"/>
  <c r="F141" i="27"/>
  <c r="F140" i="34" l="1"/>
  <c r="F142" i="27"/>
  <c r="F141" i="34" l="1"/>
  <c r="F143" i="27"/>
  <c r="F142" i="34" l="1"/>
  <c r="F144" i="27"/>
  <c r="F143" i="34" l="1"/>
  <c r="F145" i="27"/>
  <c r="F144" i="34" l="1"/>
  <c r="F146" i="27"/>
  <c r="F145" i="34" l="1"/>
  <c r="F147" i="27"/>
  <c r="F146" i="34" l="1"/>
  <c r="G146" i="34" s="1"/>
  <c r="I148" i="27"/>
  <c r="F148" i="27" s="1"/>
  <c r="F147" i="34" l="1"/>
  <c r="F149" i="27"/>
  <c r="D146" i="34"/>
  <c r="F148" i="34" l="1"/>
  <c r="F150" i="27"/>
  <c r="F149" i="34" l="1"/>
  <c r="F151" i="27"/>
  <c r="F150" i="34" l="1"/>
  <c r="F152" i="27"/>
  <c r="F151" i="34" l="1"/>
  <c r="F153" i="27"/>
  <c r="F152" i="34" l="1"/>
  <c r="F154" i="27"/>
  <c r="F153" i="34" l="1"/>
  <c r="F155" i="27"/>
  <c r="F154" i="34" l="1"/>
  <c r="F156" i="27"/>
  <c r="F155" i="34" l="1"/>
  <c r="F157" i="27"/>
  <c r="F156" i="34" l="1"/>
  <c r="F158" i="27"/>
  <c r="F157" i="34" l="1"/>
  <c r="F159" i="27"/>
  <c r="F158" i="34" l="1"/>
  <c r="G158" i="34" s="1"/>
  <c r="I160" i="27"/>
  <c r="F160" i="27" s="1"/>
  <c r="F159" i="34" l="1"/>
  <c r="F161" i="27"/>
  <c r="D158" i="34"/>
  <c r="F160" i="34" l="1"/>
  <c r="F162" i="27"/>
  <c r="F161" i="34" l="1"/>
  <c r="F163" i="27"/>
  <c r="F162" i="34" l="1"/>
  <c r="F164" i="27"/>
  <c r="F163" i="34" l="1"/>
  <c r="F165" i="27"/>
  <c r="F164" i="34" l="1"/>
  <c r="F166" i="27"/>
  <c r="F165" i="34" l="1"/>
  <c r="F167" i="27"/>
  <c r="F166" i="34" l="1"/>
  <c r="F168" i="27"/>
  <c r="F167" i="34" l="1"/>
  <c r="F169" i="27"/>
  <c r="F168" i="34" l="1"/>
  <c r="F170" i="27"/>
  <c r="F169" i="34" l="1"/>
  <c r="F171" i="27"/>
  <c r="F170" i="34" l="1"/>
  <c r="G170" i="34" s="1"/>
  <c r="I172" i="27"/>
  <c r="F172" i="27" s="1"/>
  <c r="F171" i="34" l="1"/>
  <c r="F173" i="27"/>
  <c r="D170" i="34"/>
  <c r="F172" i="34" l="1"/>
  <c r="F174" i="27"/>
  <c r="F173" i="34" l="1"/>
  <c r="F175" i="27"/>
  <c r="F174" i="34" l="1"/>
  <c r="F176" i="27"/>
  <c r="F175" i="34" l="1"/>
  <c r="F177" i="27"/>
  <c r="F176" i="34" l="1"/>
  <c r="F178" i="27"/>
  <c r="F177" i="34" l="1"/>
  <c r="F179" i="27"/>
  <c r="F178" i="34" l="1"/>
  <c r="F180" i="27"/>
  <c r="F179" i="34" l="1"/>
  <c r="F181" i="27"/>
  <c r="F180" i="34" l="1"/>
  <c r="F182" i="27"/>
  <c r="F181" i="34" l="1"/>
  <c r="F183" i="27"/>
  <c r="F182" i="34" l="1"/>
  <c r="G182" i="34" s="1"/>
  <c r="I184" i="27"/>
  <c r="F184" i="27" s="1"/>
  <c r="F183" i="34" l="1"/>
  <c r="F185" i="27"/>
  <c r="D182" i="34"/>
  <c r="F184" i="34" l="1"/>
  <c r="F186" i="27"/>
  <c r="F185" i="34" l="1"/>
  <c r="F187" i="27"/>
  <c r="F186" i="34" l="1"/>
  <c r="F188" i="27"/>
  <c r="F187" i="34" l="1"/>
  <c r="F189" i="27"/>
  <c r="F188" i="34" l="1"/>
  <c r="F190" i="27"/>
  <c r="F189" i="34" l="1"/>
  <c r="F191" i="27"/>
  <c r="F190" i="34" l="1"/>
  <c r="F192" i="27"/>
  <c r="F191" i="34" l="1"/>
  <c r="F193" i="27"/>
  <c r="F192" i="34" l="1"/>
  <c r="F194" i="27"/>
  <c r="F193" i="34" l="1"/>
  <c r="F195" i="27"/>
  <c r="F194" i="34" l="1"/>
  <c r="G194" i="34" s="1"/>
  <c r="I196" i="27"/>
  <c r="F196" i="27" s="1"/>
  <c r="F195" i="34" l="1"/>
  <c r="F197" i="27"/>
  <c r="D194" i="34"/>
  <c r="F196" i="34" l="1"/>
  <c r="F198" i="27"/>
  <c r="F197" i="34" l="1"/>
  <c r="F199" i="27"/>
  <c r="F198" i="34" l="1"/>
  <c r="F200" i="27"/>
  <c r="F199" i="34" l="1"/>
  <c r="F201" i="27"/>
  <c r="F200" i="34" l="1"/>
  <c r="F202" i="27"/>
  <c r="F201" i="34" l="1"/>
  <c r="F203" i="27"/>
  <c r="F202" i="34" l="1"/>
  <c r="F204" i="27"/>
  <c r="F203" i="34" l="1"/>
  <c r="F205" i="27"/>
  <c r="F204" i="34" l="1"/>
  <c r="F206" i="27"/>
  <c r="F205" i="34" l="1"/>
  <c r="F207" i="27"/>
  <c r="F206" i="34" l="1"/>
  <c r="G206" i="34" s="1"/>
  <c r="I208" i="27"/>
  <c r="F208" i="27" s="1"/>
  <c r="F207" i="34" l="1"/>
  <c r="F209" i="27"/>
  <c r="D206" i="34"/>
  <c r="F208" i="34" l="1"/>
  <c r="F210" i="27"/>
  <c r="F209" i="34" l="1"/>
  <c r="F211" i="27"/>
  <c r="F210" i="34" l="1"/>
  <c r="F212" i="27"/>
  <c r="F211" i="34" l="1"/>
  <c r="F213" i="27"/>
  <c r="F212" i="34" l="1"/>
  <c r="F214" i="27"/>
  <c r="F213" i="34" l="1"/>
  <c r="F215" i="27"/>
  <c r="F214" i="34" l="1"/>
  <c r="F216" i="27"/>
  <c r="F215" i="34" l="1"/>
  <c r="F217" i="27"/>
  <c r="F216" i="34" l="1"/>
  <c r="F218" i="27"/>
  <c r="F217" i="34" l="1"/>
  <c r="F219" i="27"/>
  <c r="F218" i="34" l="1"/>
  <c r="G218" i="34" s="1"/>
  <c r="I220" i="27"/>
  <c r="F220" i="27" s="1"/>
  <c r="F219" i="34" l="1"/>
  <c r="F221" i="27"/>
  <c r="D218" i="34"/>
  <c r="F220" i="34" l="1"/>
  <c r="F222" i="27"/>
  <c r="F221" i="34" l="1"/>
  <c r="F223" i="27"/>
  <c r="F222" i="34" l="1"/>
  <c r="F224" i="27"/>
  <c r="F223" i="34" l="1"/>
  <c r="F225" i="27"/>
  <c r="F224" i="34" l="1"/>
  <c r="F226" i="27"/>
  <c r="F225" i="34" l="1"/>
  <c r="F227" i="27"/>
  <c r="F226" i="34" l="1"/>
  <c r="F228" i="27"/>
  <c r="F227" i="34" l="1"/>
  <c r="F229" i="27"/>
  <c r="F228" i="34" l="1"/>
  <c r="F230" i="27"/>
  <c r="F229" i="34" l="1"/>
  <c r="F231" i="27"/>
  <c r="F230" i="34" l="1"/>
  <c r="G230" i="34" s="1"/>
  <c r="I232" i="27"/>
  <c r="F232" i="27" s="1"/>
  <c r="F231" i="34" l="1"/>
  <c r="F233" i="27"/>
  <c r="D230" i="34"/>
  <c r="F232" i="34" l="1"/>
  <c r="F234" i="27"/>
  <c r="F233" i="34" l="1"/>
  <c r="F235" i="27"/>
  <c r="F234" i="34" l="1"/>
  <c r="F236" i="27"/>
  <c r="F235" i="34" l="1"/>
  <c r="F237" i="27"/>
  <c r="F236" i="34" l="1"/>
  <c r="F238" i="27"/>
  <c r="F237" i="34" l="1"/>
  <c r="F239" i="27"/>
  <c r="F238" i="34" l="1"/>
  <c r="F240" i="27"/>
  <c r="F239" i="34" l="1"/>
  <c r="F241" i="27"/>
  <c r="F240" i="34" l="1"/>
  <c r="F242" i="27"/>
  <c r="F241" i="34" l="1"/>
  <c r="F243" i="27"/>
  <c r="F242" i="34" l="1"/>
  <c r="G242" i="34" s="1"/>
  <c r="I244" i="27"/>
  <c r="F244" i="27" s="1"/>
  <c r="F243" i="34" l="1"/>
  <c r="F245" i="27"/>
  <c r="D242" i="34"/>
  <c r="F244" i="34" l="1"/>
  <c r="F246" i="27"/>
  <c r="F245" i="34" l="1"/>
  <c r="F247" i="27"/>
  <c r="F246" i="34" l="1"/>
  <c r="F248" i="27"/>
  <c r="F247" i="34" l="1"/>
  <c r="F249" i="27"/>
  <c r="F248" i="34" l="1"/>
  <c r="F250" i="27"/>
  <c r="F249" i="34" l="1"/>
  <c r="F251" i="27"/>
  <c r="F250" i="34" l="1"/>
  <c r="F252" i="27"/>
  <c r="F251" i="34" l="1"/>
  <c r="F253" i="27"/>
  <c r="F252" i="34" l="1"/>
  <c r="F254" i="27"/>
  <c r="F253" i="34" l="1"/>
  <c r="F255" i="27"/>
  <c r="F254" i="34" l="1"/>
  <c r="G254" i="34" s="1"/>
  <c r="I256" i="27"/>
  <c r="F256" i="27" s="1"/>
  <c r="F255" i="34" l="1"/>
  <c r="F257" i="27"/>
  <c r="D254" i="34"/>
  <c r="F256" i="34" l="1"/>
  <c r="F258" i="27"/>
  <c r="F257" i="34" l="1"/>
  <c r="F259" i="27"/>
  <c r="F258" i="34" l="1"/>
  <c r="F260" i="27"/>
  <c r="F259" i="34" l="1"/>
  <c r="F261" i="27"/>
  <c r="F260" i="34" l="1"/>
  <c r="F262" i="27"/>
  <c r="F261" i="34" l="1"/>
  <c r="F263" i="27"/>
  <c r="F262" i="34" l="1"/>
  <c r="F264" i="27"/>
  <c r="F263" i="34" l="1"/>
  <c r="F265" i="27"/>
  <c r="F264" i="34" l="1"/>
  <c r="F266" i="27"/>
  <c r="F265" i="34" l="1"/>
  <c r="F267" i="27"/>
  <c r="F266" i="34" l="1"/>
  <c r="G266" i="34" s="1"/>
  <c r="I268" i="27"/>
  <c r="F268" i="27" s="1"/>
  <c r="F267" i="34" l="1"/>
  <c r="F269" i="27"/>
  <c r="D266" i="34"/>
  <c r="F268" i="34" l="1"/>
  <c r="F270" i="27"/>
  <c r="F269" i="34" l="1"/>
  <c r="F271" i="27"/>
  <c r="F270" i="34" l="1"/>
  <c r="F272" i="27"/>
  <c r="F271" i="34" l="1"/>
  <c r="F273" i="27"/>
  <c r="F272" i="34" l="1"/>
  <c r="F274" i="27"/>
  <c r="F273" i="34" l="1"/>
  <c r="F275" i="27"/>
  <c r="F274" i="34" l="1"/>
  <c r="F276" i="27"/>
  <c r="F275" i="34" l="1"/>
  <c r="F277" i="27"/>
  <c r="F276" i="34" l="1"/>
  <c r="F278" i="27"/>
  <c r="F277" i="34" l="1"/>
  <c r="F279" i="27"/>
  <c r="F278" i="34" l="1"/>
  <c r="G278" i="34" s="1"/>
  <c r="I280" i="27"/>
  <c r="F280" i="27" s="1"/>
  <c r="F279" i="34" l="1"/>
  <c r="F281" i="27"/>
  <c r="D278" i="34"/>
  <c r="F280" i="34" l="1"/>
  <c r="F282" i="27"/>
  <c r="F281" i="34" l="1"/>
  <c r="F283" i="27"/>
  <c r="F282" i="34" l="1"/>
  <c r="F284" i="27"/>
  <c r="F283" i="34" l="1"/>
  <c r="F285" i="27"/>
  <c r="F284" i="34" l="1"/>
  <c r="F286" i="27"/>
  <c r="F285" i="34" l="1"/>
  <c r="F287" i="27"/>
  <c r="F286" i="34" l="1"/>
  <c r="F288" i="27"/>
  <c r="F287" i="34" l="1"/>
  <c r="F289" i="27"/>
  <c r="F288" i="34" l="1"/>
  <c r="F290" i="27"/>
  <c r="F289" i="34" l="1"/>
  <c r="F291" i="27"/>
  <c r="F290" i="34" l="1"/>
  <c r="G290" i="34" s="1"/>
  <c r="I292" i="27"/>
  <c r="F292" i="27" s="1"/>
  <c r="F291" i="34" l="1"/>
  <c r="F293" i="27"/>
  <c r="D290" i="34"/>
  <c r="F292" i="34" l="1"/>
  <c r="F294" i="27"/>
  <c r="F293" i="34" l="1"/>
  <c r="F295" i="27"/>
  <c r="F294" i="34" l="1"/>
  <c r="F296" i="27"/>
  <c r="F295" i="34" l="1"/>
  <c r="F297" i="27"/>
  <c r="F296" i="34" l="1"/>
  <c r="F298" i="27"/>
  <c r="F297" i="34" l="1"/>
  <c r="F299" i="27"/>
  <c r="F298" i="34" l="1"/>
  <c r="F300" i="27"/>
  <c r="F299" i="34" l="1"/>
  <c r="F301" i="27"/>
  <c r="F300" i="34" l="1"/>
  <c r="F302" i="27"/>
  <c r="F301" i="34" l="1"/>
  <c r="F303" i="27"/>
  <c r="F302" i="34" l="1"/>
  <c r="G302" i="34" s="1"/>
  <c r="I304" i="27"/>
  <c r="F304" i="27" s="1"/>
  <c r="F303" i="34" l="1"/>
  <c r="F305" i="27"/>
  <c r="D302" i="34"/>
  <c r="F304" i="34" l="1"/>
  <c r="F306" i="27"/>
  <c r="F305" i="34" l="1"/>
  <c r="F307" i="27"/>
  <c r="F306" i="34" l="1"/>
  <c r="F308" i="27"/>
  <c r="F307" i="34" l="1"/>
  <c r="F309" i="27"/>
  <c r="F308" i="34" l="1"/>
  <c r="F310" i="27"/>
  <c r="F309" i="34" l="1"/>
  <c r="F311" i="27"/>
  <c r="F310" i="34" l="1"/>
  <c r="F312" i="27"/>
  <c r="F311" i="34" l="1"/>
  <c r="F313" i="27"/>
  <c r="F312" i="34" l="1"/>
  <c r="F314" i="27"/>
  <c r="F313" i="34" l="1"/>
  <c r="F315" i="27"/>
  <c r="F314" i="34" l="1"/>
  <c r="G314" i="34" s="1"/>
  <c r="I316" i="27"/>
  <c r="F316" i="27" s="1"/>
  <c r="F315" i="34" l="1"/>
  <c r="F317" i="27"/>
  <c r="D314" i="34"/>
  <c r="F316" i="34" l="1"/>
  <c r="F318" i="27"/>
  <c r="F317" i="34" l="1"/>
  <c r="F319" i="27"/>
  <c r="F318" i="34" l="1"/>
  <c r="F320" i="27"/>
  <c r="F319" i="34" l="1"/>
  <c r="F321" i="27"/>
  <c r="F320" i="34" l="1"/>
  <c r="F322" i="27"/>
  <c r="F321" i="34" l="1"/>
  <c r="F323" i="27"/>
  <c r="F322" i="34" l="1"/>
  <c r="F324" i="27"/>
  <c r="F323" i="34" l="1"/>
  <c r="F325" i="27"/>
  <c r="F324" i="34" l="1"/>
  <c r="F326" i="27"/>
  <c r="F325" i="34" l="1"/>
  <c r="F327" i="27"/>
  <c r="F326" i="34" l="1"/>
  <c r="G326" i="34" s="1"/>
  <c r="I328" i="27"/>
  <c r="F328" i="27" s="1"/>
  <c r="F327" i="34" l="1"/>
  <c r="F329" i="27"/>
  <c r="D326" i="34"/>
  <c r="F328" i="34" l="1"/>
  <c r="F330" i="27"/>
  <c r="F329" i="34" l="1"/>
  <c r="F331" i="27"/>
  <c r="F330" i="34" l="1"/>
  <c r="F332" i="27"/>
  <c r="F331" i="34" l="1"/>
  <c r="F333" i="27"/>
  <c r="F332" i="34" l="1"/>
  <c r="F334" i="27"/>
  <c r="F333" i="34" l="1"/>
  <c r="F335" i="27"/>
  <c r="F334" i="34" l="1"/>
  <c r="F336" i="27"/>
  <c r="F335" i="34" l="1"/>
  <c r="F337" i="27"/>
  <c r="F336" i="34" l="1"/>
  <c r="F338" i="27"/>
  <c r="F337" i="34" l="1"/>
  <c r="F339" i="27"/>
  <c r="F338" i="34" l="1"/>
  <c r="G338" i="34" s="1"/>
  <c r="I340" i="27"/>
  <c r="F340" i="27" s="1"/>
  <c r="F339" i="34" l="1"/>
  <c r="F341" i="27"/>
  <c r="D338" i="34"/>
  <c r="F340" i="34" l="1"/>
  <c r="F342" i="27"/>
  <c r="F341" i="34" l="1"/>
  <c r="F343" i="27"/>
  <c r="F342" i="34" l="1"/>
  <c r="F344" i="27"/>
  <c r="F343" i="34" l="1"/>
  <c r="F345" i="27"/>
  <c r="F344" i="34" l="1"/>
  <c r="F346" i="27"/>
  <c r="F345" i="34" l="1"/>
  <c r="F347" i="27"/>
  <c r="F346" i="34" l="1"/>
  <c r="F348" i="27"/>
  <c r="F347" i="34" l="1"/>
  <c r="F349" i="27"/>
  <c r="F348" i="34" l="1"/>
  <c r="F350" i="27"/>
  <c r="F349" i="34" l="1"/>
  <c r="F351" i="27"/>
  <c r="F350" i="34" l="1"/>
  <c r="G350" i="34" s="1"/>
  <c r="I352" i="27"/>
  <c r="F352" i="27" s="1"/>
  <c r="F351" i="34" l="1"/>
  <c r="F353" i="27"/>
  <c r="D350" i="34"/>
  <c r="F352" i="34" l="1"/>
  <c r="F354" i="27"/>
  <c r="F353" i="34" l="1"/>
  <c r="F355" i="27"/>
  <c r="F354" i="34" l="1"/>
  <c r="F356" i="27"/>
  <c r="F355" i="34" l="1"/>
  <c r="F357" i="27"/>
  <c r="F356" i="34" l="1"/>
  <c r="F358" i="27"/>
  <c r="F357" i="34" l="1"/>
  <c r="F359" i="27"/>
  <c r="F358" i="34" l="1"/>
  <c r="F360" i="27"/>
  <c r="F359" i="34" l="1"/>
  <c r="F361" i="27"/>
  <c r="F360" i="34" l="1"/>
  <c r="F362" i="27"/>
  <c r="F361" i="34" l="1"/>
  <c r="F363" i="27"/>
  <c r="F362" i="34" l="1"/>
  <c r="G362" i="34" s="1"/>
  <c r="I364" i="27"/>
  <c r="F364" i="27" s="1"/>
  <c r="F363" i="34" l="1"/>
  <c r="F365" i="27"/>
  <c r="D362" i="34"/>
  <c r="F364" i="34" l="1"/>
  <c r="F366" i="27"/>
  <c r="F365" i="34" l="1"/>
  <c r="F367" i="27"/>
  <c r="F366" i="34" l="1"/>
  <c r="F368" i="27"/>
  <c r="F367" i="34" l="1"/>
  <c r="F369" i="27"/>
  <c r="F368" i="34" l="1"/>
  <c r="F370" i="27"/>
  <c r="F369" i="34" l="1"/>
  <c r="F371" i="27"/>
  <c r="F370" i="34" l="1"/>
  <c r="F372" i="27"/>
  <c r="F371" i="34" l="1"/>
  <c r="F373" i="27"/>
  <c r="F372" i="34" l="1"/>
  <c r="F374" i="27"/>
  <c r="F373" i="34" l="1"/>
  <c r="F375" i="27"/>
  <c r="F374" i="34" l="1"/>
  <c r="G374" i="34" s="1"/>
  <c r="I376" i="27"/>
  <c r="F376" i="27" s="1"/>
  <c r="F375" i="34" l="1"/>
  <c r="F377" i="27"/>
  <c r="D374" i="34"/>
  <c r="F376" i="34" l="1"/>
  <c r="F378" i="27"/>
  <c r="F377" i="34" l="1"/>
  <c r="F379" i="27"/>
  <c r="F378" i="34" l="1"/>
  <c r="F380" i="27"/>
  <c r="F379" i="34" l="1"/>
  <c r="F381" i="27"/>
  <c r="F380" i="34" l="1"/>
  <c r="F382" i="27"/>
  <c r="F381" i="34" l="1"/>
  <c r="F383" i="27"/>
  <c r="F382" i="34" l="1"/>
  <c r="F384" i="27"/>
  <c r="F383" i="34" l="1"/>
  <c r="F385" i="27"/>
  <c r="F384" i="34" l="1"/>
  <c r="F386" i="27"/>
  <c r="F385" i="34" l="1"/>
  <c r="F387" i="27"/>
  <c r="F386" i="34" l="1"/>
  <c r="G386" i="34" s="1"/>
  <c r="I388" i="27"/>
  <c r="F388" i="27" s="1"/>
  <c r="F387" i="34" l="1"/>
  <c r="F389" i="27"/>
  <c r="D386" i="34"/>
  <c r="F388" i="34" l="1"/>
  <c r="F390" i="27"/>
  <c r="F389" i="34" l="1"/>
  <c r="F391" i="27"/>
  <c r="F390" i="34" l="1"/>
  <c r="F392" i="27"/>
  <c r="F391" i="34" l="1"/>
  <c r="F393" i="27"/>
  <c r="F392" i="34" l="1"/>
  <c r="F394" i="27"/>
  <c r="F393" i="34" l="1"/>
  <c r="F395" i="27"/>
  <c r="F394" i="34" l="1"/>
  <c r="F396" i="27"/>
  <c r="F395" i="34" l="1"/>
  <c r="F397" i="27"/>
  <c r="F396" i="34" l="1"/>
  <c r="F398" i="27"/>
  <c r="F397" i="34" l="1"/>
  <c r="F399" i="27"/>
  <c r="F398" i="34" l="1"/>
  <c r="G398" i="34" s="1"/>
  <c r="I400" i="27"/>
  <c r="F400" i="27" s="1"/>
  <c r="F399" i="34" l="1"/>
  <c r="F401" i="27"/>
  <c r="D398" i="34"/>
  <c r="F400" i="34" l="1"/>
  <c r="F402" i="27"/>
  <c r="F401" i="34" l="1"/>
  <c r="F403" i="27"/>
  <c r="F402" i="34" l="1"/>
  <c r="F404" i="27"/>
  <c r="F403" i="34" l="1"/>
  <c r="F405" i="27"/>
  <c r="F404" i="34" l="1"/>
  <c r="F406" i="27"/>
  <c r="F405" i="34" l="1"/>
  <c r="F407" i="27"/>
  <c r="F406" i="34" l="1"/>
  <c r="F408" i="27"/>
  <c r="F407" i="34" l="1"/>
  <c r="F409" i="27"/>
  <c r="F408" i="34" l="1"/>
  <c r="F410" i="27"/>
  <c r="F409" i="34" l="1"/>
  <c r="F411" i="27"/>
  <c r="F410" i="34" l="1"/>
  <c r="G410" i="34" s="1"/>
  <c r="I412" i="27"/>
  <c r="F412" i="27" s="1"/>
  <c r="F411" i="34" l="1"/>
  <c r="F413" i="27"/>
  <c r="D410" i="34"/>
  <c r="F412" i="34" l="1"/>
  <c r="F414" i="27"/>
  <c r="F413" i="34" l="1"/>
  <c r="F415" i="27"/>
  <c r="F414" i="34" l="1"/>
  <c r="F416" i="27"/>
  <c r="F415" i="34" l="1"/>
  <c r="F417" i="27"/>
  <c r="F416" i="34" l="1"/>
  <c r="F418" i="27"/>
  <c r="F417" i="34" l="1"/>
  <c r="F419" i="27"/>
  <c r="F418" i="34" l="1"/>
  <c r="F420" i="27"/>
  <c r="F419" i="34" l="1"/>
  <c r="F421" i="27"/>
  <c r="F420" i="34" l="1"/>
  <c r="F422" i="27"/>
  <c r="F421" i="34" l="1"/>
  <c r="F423" i="27"/>
  <c r="F422" i="34" l="1"/>
  <c r="G422" i="34" s="1"/>
  <c r="I424" i="27"/>
  <c r="F424" i="27" s="1"/>
  <c r="F423" i="34" l="1"/>
  <c r="F425" i="27"/>
  <c r="D422" i="34"/>
  <c r="F424" i="34" l="1"/>
  <c r="F426" i="27"/>
  <c r="F425" i="34" l="1"/>
  <c r="F427" i="27"/>
  <c r="F426" i="34" l="1"/>
  <c r="F428" i="27"/>
  <c r="F427" i="34" l="1"/>
  <c r="F429" i="27"/>
  <c r="F428" i="34" l="1"/>
  <c r="F430" i="27"/>
  <c r="F429" i="34" l="1"/>
  <c r="F431" i="27"/>
  <c r="F430" i="34" l="1"/>
  <c r="F432" i="27"/>
  <c r="F431" i="34" l="1"/>
  <c r="F433" i="27"/>
  <c r="F432" i="34" l="1"/>
  <c r="F434" i="27"/>
  <c r="F433" i="34" l="1"/>
  <c r="F435" i="27"/>
  <c r="F434" i="34" l="1"/>
  <c r="G434" i="34" s="1"/>
  <c r="I436" i="27"/>
  <c r="F436" i="27" s="1"/>
  <c r="F435" i="34" l="1"/>
  <c r="F437" i="27"/>
  <c r="D434" i="34"/>
  <c r="F436" i="34" l="1"/>
  <c r="F438" i="27"/>
  <c r="F437" i="34" l="1"/>
  <c r="F439" i="27"/>
  <c r="F438" i="34" l="1"/>
  <c r="F440" i="27"/>
  <c r="F439" i="34" l="1"/>
  <c r="F441" i="27"/>
  <c r="F440" i="34" l="1"/>
  <c r="F442" i="27"/>
  <c r="F441" i="34" l="1"/>
  <c r="F443" i="27"/>
  <c r="F442" i="34" l="1"/>
  <c r="F444" i="27"/>
  <c r="F443" i="34" l="1"/>
  <c r="F445" i="27"/>
  <c r="F444" i="34" l="1"/>
  <c r="F446" i="27"/>
  <c r="F445" i="34" l="1"/>
  <c r="F447" i="27"/>
  <c r="F446" i="34" l="1"/>
  <c r="G446" i="34" s="1"/>
  <c r="I448" i="27"/>
  <c r="F448" i="27" s="1"/>
  <c r="F447" i="34" l="1"/>
  <c r="F449" i="27"/>
  <c r="D446" i="34"/>
  <c r="F448" i="34" l="1"/>
  <c r="F450" i="27"/>
  <c r="F449" i="34" l="1"/>
  <c r="F451" i="27"/>
  <c r="F450" i="34" l="1"/>
  <c r="F452" i="27"/>
  <c r="F451" i="34" l="1"/>
  <c r="F453" i="27"/>
  <c r="F452" i="34" l="1"/>
  <c r="F454" i="27"/>
  <c r="F453" i="34" l="1"/>
  <c r="F455" i="27"/>
  <c r="F454" i="34" l="1"/>
  <c r="F456" i="27"/>
  <c r="F455" i="34" l="1"/>
  <c r="F457" i="27"/>
  <c r="F456" i="34" l="1"/>
  <c r="F458" i="27"/>
  <c r="F457" i="34" l="1"/>
  <c r="F459" i="27"/>
  <c r="F458" i="34" l="1"/>
  <c r="G458" i="34" s="1"/>
  <c r="I460" i="27"/>
  <c r="F460" i="27" s="1"/>
  <c r="F459" i="34" l="1"/>
  <c r="F461" i="27"/>
  <c r="D458" i="34"/>
  <c r="F460" i="34" l="1"/>
  <c r="F462" i="27"/>
  <c r="F461" i="34" l="1"/>
  <c r="F463" i="27"/>
  <c r="F462" i="34" l="1"/>
  <c r="F464" i="27"/>
  <c r="F463" i="34" l="1"/>
  <c r="F465" i="27"/>
  <c r="F464" i="34" l="1"/>
  <c r="F466" i="27"/>
  <c r="F465" i="34" l="1"/>
  <c r="F467" i="27"/>
  <c r="F466" i="34" l="1"/>
  <c r="F468" i="27"/>
  <c r="F467" i="34" l="1"/>
  <c r="F469" i="27"/>
  <c r="F468" i="34" l="1"/>
  <c r="F470" i="27"/>
  <c r="F469" i="34" l="1"/>
  <c r="F471" i="27"/>
  <c r="F470" i="34" l="1"/>
  <c r="G470" i="34" s="1"/>
  <c r="I472" i="27"/>
  <c r="F472" i="27" s="1"/>
  <c r="F471" i="34" l="1"/>
  <c r="F473" i="27"/>
  <c r="D470" i="34"/>
  <c r="F472" i="34" l="1"/>
  <c r="F474" i="27"/>
  <c r="F473" i="34" l="1"/>
  <c r="F475" i="27"/>
  <c r="F474" i="34" l="1"/>
  <c r="F476" i="27"/>
  <c r="F475" i="34" l="1"/>
  <c r="F477" i="27"/>
  <c r="F476" i="34" l="1"/>
  <c r="F478" i="27"/>
  <c r="F477" i="34" l="1"/>
  <c r="F479" i="27"/>
  <c r="F478" i="34" l="1"/>
  <c r="F480" i="27"/>
  <c r="F479" i="34" l="1"/>
  <c r="F481" i="27"/>
  <c r="F480" i="34" l="1"/>
  <c r="F482" i="27"/>
  <c r="F481" i="34" l="1"/>
  <c r="F483" i="27"/>
  <c r="F482" i="34" l="1"/>
  <c r="G482" i="34" s="1"/>
  <c r="I484" i="27"/>
  <c r="F484" i="27" s="1"/>
  <c r="F483" i="34" s="1"/>
  <c r="D482" i="34" l="1"/>
</calcChain>
</file>

<file path=xl/sharedStrings.xml><?xml version="1.0" encoding="utf-8"?>
<sst xmlns="http://schemas.openxmlformats.org/spreadsheetml/2006/main" count="680" uniqueCount="154">
  <si>
    <t>Date</t>
  </si>
  <si>
    <t>Lehigh Valley</t>
  </si>
  <si>
    <t>Utica &amp; Schenectady</t>
  </si>
  <si>
    <t>Norwich &amp; Worcester</t>
  </si>
  <si>
    <t>Fitchburg</t>
  </si>
  <si>
    <t>Connecticut River</t>
  </si>
  <si>
    <t>Fall River</t>
  </si>
  <si>
    <t>Little Miami</t>
  </si>
  <si>
    <t>Providence &amp; Worcester</t>
  </si>
  <si>
    <t>LaCrosse &amp; Milwaukee</t>
  </si>
  <si>
    <t>to penn</t>
  </si>
  <si>
    <t>total shares</t>
  </si>
  <si>
    <t>total cap</t>
  </si>
  <si>
    <t>corrected January values</t>
  </si>
  <si>
    <t>index after linking</t>
  </si>
  <si>
    <t>NYC</t>
  </si>
  <si>
    <t>B&amp;O return</t>
  </si>
  <si>
    <t>B&amp;O leave</t>
  </si>
  <si>
    <t>Fall river</t>
  </si>
  <si>
    <t>Galena/Chic</t>
  </si>
  <si>
    <t>chi alton 1</t>
  </si>
  <si>
    <t>Hudson Riv</t>
  </si>
  <si>
    <t>chic alton 2</t>
  </si>
  <si>
    <t>annual link vars</t>
  </si>
  <si>
    <t>NYC hudson</t>
  </si>
  <si>
    <t>Chic Alton 3</t>
  </si>
  <si>
    <t>special links</t>
  </si>
  <si>
    <t>initial index value</t>
  </si>
  <si>
    <t>Shares (000)</t>
  </si>
  <si>
    <t>Price</t>
  </si>
  <si>
    <t>Capitalization</t>
  </si>
  <si>
    <t>Price relative link</t>
  </si>
  <si>
    <t>Dividend (%)</t>
  </si>
  <si>
    <t>Share multiplier</t>
  </si>
  <si>
    <t xml:space="preserve">Baltimore &amp; Ohio </t>
  </si>
  <si>
    <t xml:space="preserve">Ohio &amp; Mississippi </t>
  </si>
  <si>
    <t xml:space="preserve">Delaware and Hudson </t>
  </si>
  <si>
    <t xml:space="preserve">Delaware, Lackawanna &amp; Western </t>
  </si>
  <si>
    <t>North Pennsylvania</t>
  </si>
  <si>
    <t>Central New Jersey</t>
  </si>
  <si>
    <t>Boston &amp; Maine</t>
  </si>
  <si>
    <t>Northern (NH)</t>
  </si>
  <si>
    <t>Eastern</t>
  </si>
  <si>
    <t>Chicago &amp; Rock Island</t>
  </si>
  <si>
    <t>Illinois Central</t>
  </si>
  <si>
    <t>St Louis, Alton &amp; Terre Haute</t>
  </si>
  <si>
    <t>Galena and Chicago Union</t>
  </si>
  <si>
    <t>Chicago &amp; Northwestern</t>
  </si>
  <si>
    <t xml:space="preserve">New York Central </t>
  </si>
  <si>
    <t>Hudson River</t>
  </si>
  <si>
    <t>NY &amp; Harlem</t>
  </si>
  <si>
    <t>Michigan Central</t>
  </si>
  <si>
    <t>Michigan Southern &amp; N. Indiana</t>
  </si>
  <si>
    <t>Cleveland &amp; Toledo</t>
  </si>
  <si>
    <t>Lake Shore</t>
  </si>
  <si>
    <t>Lake Shore &amp; Michigan Southern</t>
  </si>
  <si>
    <t>Boston &amp; Worcester</t>
  </si>
  <si>
    <t>Western</t>
  </si>
  <si>
    <t>Boston &amp; Albany</t>
  </si>
  <si>
    <t>Pennsylvania</t>
  </si>
  <si>
    <t>Pittsburgh, Ft. Wayne &amp; Chicago</t>
  </si>
  <si>
    <t>Cleveland &amp; Pittsurgh</t>
  </si>
  <si>
    <t>Northern Central</t>
  </si>
  <si>
    <t>Milwaukee &amp; Mississippi</t>
  </si>
  <si>
    <t>Milwaukee &amp; Prairie du Chien</t>
  </si>
  <si>
    <t>Milwaukee &amp; St. Paul</t>
  </si>
  <si>
    <t>Chicago, Burlington &amp; Quincy</t>
  </si>
  <si>
    <t>Hannibal &amp; St. Joseph</t>
  </si>
  <si>
    <t>Hartford &amp; New Haven</t>
  </si>
  <si>
    <t>New York &amp; New Haven</t>
  </si>
  <si>
    <t>Old Colony</t>
  </si>
  <si>
    <t>Chicago &amp; Alton</t>
  </si>
  <si>
    <t>Toledo, Wabash &amp; Western</t>
  </si>
  <si>
    <t>Mohawk &amp; Hudson (Albany &amp; Schenectady)</t>
  </si>
  <si>
    <t>Boston &amp; Providence</t>
  </si>
  <si>
    <t>Providence &amp; Stonington (NY, Boston &amp; Providence)</t>
  </si>
  <si>
    <t>Long Island</t>
  </si>
  <si>
    <t xml:space="preserve">Boston &amp; Lowell </t>
  </si>
  <si>
    <t>Philadelphia, Wilmington &amp; Baltimore</t>
  </si>
  <si>
    <t>Panama</t>
  </si>
  <si>
    <t>New Jersey</t>
  </si>
  <si>
    <t xml:space="preserve">Auburn &amp; Syracuse </t>
  </si>
  <si>
    <t>Rochester &amp; Syracuse</t>
  </si>
  <si>
    <t>Syracuse &amp; Utica</t>
  </si>
  <si>
    <t>Auburn &amp; Rochester</t>
  </si>
  <si>
    <t>Concord</t>
  </si>
  <si>
    <t>Vermont Central</t>
  </si>
  <si>
    <t>Vermont &amp; Massachusetts</t>
  </si>
  <si>
    <t>Rome &amp; Watertown</t>
  </si>
  <si>
    <t xml:space="preserve">Boston, Hartford &amp; Erie </t>
  </si>
  <si>
    <t xml:space="preserve">Philadelphia &amp; Reading </t>
  </si>
  <si>
    <t>Camden &amp; Amboy</t>
  </si>
  <si>
    <t>Nashua &amp; Lowell</t>
  </si>
  <si>
    <t>Cleveland, Columbus, Cinncinnati &amp; Indianapolis</t>
  </si>
  <si>
    <t>Sullivan</t>
  </si>
  <si>
    <t>Worcester &amp; Nashua</t>
  </si>
  <si>
    <t>Morris Canal</t>
  </si>
  <si>
    <t>Saratoga &amp; Schenectady</t>
  </si>
  <si>
    <t>Galena Ch.</t>
  </si>
  <si>
    <t>Ch. Alton r</t>
  </si>
  <si>
    <t>Hudson</t>
  </si>
  <si>
    <t>NYC Hud</t>
  </si>
  <si>
    <t>Lehigh Coal &amp; Navigation</t>
  </si>
  <si>
    <t>cash dividends</t>
  </si>
  <si>
    <t>stock dividends</t>
  </si>
  <si>
    <t>price return</t>
  </si>
  <si>
    <t>dividend (both) return avg cap</t>
  </si>
  <si>
    <t>cash dividend return</t>
  </si>
  <si>
    <t>Paterson &amp; Hudson</t>
  </si>
  <si>
    <t>Minehill</t>
  </si>
  <si>
    <t xml:space="preserve">Schuykill Navigation </t>
  </si>
  <si>
    <t>Rutland &amp; Burlington</t>
  </si>
  <si>
    <t xml:space="preserve">Madison &amp; Indianapolis </t>
  </si>
  <si>
    <t>Philadelphia, Germantown &amp; Norristown</t>
  </si>
  <si>
    <t xml:space="preserve">New York &amp; Erie </t>
  </si>
  <si>
    <t>Connecticut River &amp; Passumpsic</t>
  </si>
  <si>
    <t>Ogdensburg &amp; Lake Champlain</t>
  </si>
  <si>
    <t xml:space="preserve">Ogdensberg </t>
  </si>
  <si>
    <t>Count</t>
  </si>
  <si>
    <t xml:space="preserve">Dividend payouts from main price series tab --&gt; </t>
  </si>
  <si>
    <t xml:space="preserve"> If you need to cite the work, use the following: McQuarrie, Edward F. (2017), "Introducing a New Database of 19th Century US Stocks: Returns from 1831 to 1870, Capitalization-Weighted, with Dividends," SSRN Working papers, #3011486</t>
  </si>
  <si>
    <t>That paper can be found here: http://ssrn.com/abstract=3011486</t>
  </si>
  <si>
    <t xml:space="preserve">This tab describes the set up of the data files on the next two tabs. </t>
  </si>
  <si>
    <t>Baltimore &amp; Ohio</t>
  </si>
  <si>
    <t>Column labels: 1) the six labels on the right side repeat for every railroad; 2) the nine labels on the left, beginning with "date," occur only once here on the left side of the tab, and are explained below</t>
  </si>
  <si>
    <t>By hovering over cells in the monthly data tab, you can see the cells refs and formulae</t>
  </si>
  <si>
    <t>Right side column labels (repeated each RR):</t>
  </si>
  <si>
    <t>Dividend:</t>
  </si>
  <si>
    <t>Share Multiplier:</t>
  </si>
  <si>
    <t>Shares:</t>
  </si>
  <si>
    <t>Technically, this is "thousands of $100 worth of par."  The entry of 23 indicates that the B&amp;O had the equivalent of 23,000 shares of $100 par each. If the B&amp;O had been a $50 par stock with 46,000 such par 50 shares, the entry here would still have been 23, since the share capital is the same in both cases: $2,300,000. Put another way, the unit for the entries here is "hundreds of thousands of dollars of par value." Thus, 23 = $2,300,000.  This device corresponds to how dividends were declared and reported in this era: as percents of share capital, not as dollars/market price, or yield per share, as today</t>
  </si>
  <si>
    <t>Price:</t>
  </si>
  <si>
    <t>Price of one share expressed as a percent of par. Corresponds to dollars per share for $100 par stocks, and twice the dollars per share for $50 par stocks.  Or in the case of the Boston &amp; Lowell, which was a rare $500 par stock, the price in this column is one-fifth the dollar amount that would change hands per share.</t>
  </si>
  <si>
    <t xml:space="preserve">Capitalization: </t>
  </si>
  <si>
    <t>Expressed in thousand dollar units. For January 1831, although the B&amp;O had share capital of $2.3 million, its market capitalization was only about $519,000, since the shares were selling for just a bit more than one-fifth of par.</t>
  </si>
  <si>
    <t>Used to adjust the Laspeyres-type index calculations. It expresses the December-January price change in terms of prior year share capital. The sum of these gives the weighted change in the index that would have occurred if no stocks were added, no stocks were dropped, and no stock increased its share capital; or equivalently the actual weighted price change, taking only stocks that were not added, were not dropped, and treating these as if their share capital was held constant. No entry for a stock's last year or first appearance</t>
  </si>
  <si>
    <t>left side column labels</t>
  </si>
  <si>
    <t>Count of railroads included that month.  Count function applied to the full horizontal range of entries</t>
  </si>
  <si>
    <t>In yyyymm format. Prices are typically for the end of the month shown</t>
  </si>
  <si>
    <t>See shares definition above.  The sum function applied to the full horizontal range of the file, picking up the share capital of each railroad present at that point</t>
  </si>
  <si>
    <t>See capitalization definition above. The sum function is applied to the full horizontal range of the file, picking up the shares X price of each railroad present in that month</t>
  </si>
  <si>
    <t>Shows the weighted percentage change in january for stocks that were in the index both December and January, using the share count from the previous December. Intended to wipe out spurious changes due to the addition or deletion of stocks, or to changes in share count, all of which occur once a year</t>
  </si>
  <si>
    <t>Correct January value after adjustment with link variable</t>
  </si>
  <si>
    <t>Re-based every January using link variables, and at other times using special links</t>
  </si>
  <si>
    <r>
      <t xml:space="preserve">Below is a copy of the upper left corner of the "monthly data" tab with callouts and explanations in </t>
    </r>
    <r>
      <rPr>
        <sz val="11"/>
        <color theme="4" tint="-0.249977111117893"/>
        <rFont val="Calibri"/>
        <family val="2"/>
        <scheme val="minor"/>
      </rPr>
      <t>blue:</t>
    </r>
  </si>
  <si>
    <t>Whole numbers give dividend as a percent of $100 par. In this early year the B&amp;O paid $0.375 for each par $100 share.  Next year the entry on the monthly data tab shows as 1.32, corresponding to 1.32% of par, and $1.32 per $100 of par. $50 par stocks had their price doubled in data entry, so the interpretation remains the same: the number given is the percent of $100 worth of par paid out.  See "shares" below.</t>
  </si>
  <si>
    <t>See Appendix A to McQuarrie (2017).  If a stock dividend of 15% had been issued during 1831, the end year multiplier would have been 1.15, and carried forward as such until the next stock dividend, if any.</t>
  </si>
  <si>
    <t>Value without adjustment by link variables</t>
  </si>
  <si>
    <t>Adjusts non-January changes in stocks, such as rights issues or mergers</t>
  </si>
  <si>
    <t>Appendix A to that paper provides a list of all RR included, with dates</t>
  </si>
  <si>
    <t>If you simply want to use the index, without lifting the hood and disassembling the engine, please go to the "just the index values" tab</t>
  </si>
  <si>
    <t>Price index</t>
  </si>
  <si>
    <t>Total return index (annual)</t>
  </si>
  <si>
    <t>The total return index is calculated annually as [prior value *  (1 + price return) * (1 + dividend return)]. Price index is the capitalization-weighted average of all the prices of the individual shares included at that point. It's adjusted each January for changes in stocks present or their share count, and adjusted as needed for mergers and other events. Dividends include stock dividends and the value of rights. See the detail tabs to the right for more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</si>
</sst>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14" x14ac:knownFonts="1">
    <font>
      <sz val="11"/>
      <color theme="1"/>
      <name val="Calibri"/>
      <family val="2"/>
      <scheme val="minor"/>
    </font>
    <font>
      <sz val="11"/>
      <color rgb="FFFF0000"/>
      <name val="Calibri"/>
      <family val="2"/>
      <scheme val="minor"/>
    </font>
    <font>
      <sz val="10"/>
      <name val="Arial"/>
      <family val="2"/>
    </font>
    <font>
      <sz val="11"/>
      <color theme="3" tint="0.39997558519241921"/>
      <name val="Calibri"/>
      <family val="2"/>
      <scheme val="minor"/>
    </font>
    <font>
      <sz val="10"/>
      <color rgb="FFFF0000"/>
      <name val="Arial"/>
      <family val="2"/>
    </font>
    <font>
      <sz val="10"/>
      <name val="굴림"/>
      <family val="3"/>
      <charset val="129"/>
    </font>
    <font>
      <sz val="10"/>
      <color indexed="10"/>
      <name val="Arial"/>
      <family val="2"/>
    </font>
    <font>
      <b/>
      <sz val="11"/>
      <color theme="1"/>
      <name val="Calibri"/>
      <family val="2"/>
      <scheme val="minor"/>
    </font>
    <font>
      <b/>
      <sz val="12"/>
      <color theme="1"/>
      <name val="Calibri"/>
      <family val="2"/>
      <scheme val="minor"/>
    </font>
    <font>
      <i/>
      <sz val="11"/>
      <color theme="1"/>
      <name val="Calibri"/>
      <family val="2"/>
      <scheme val="minor"/>
    </font>
    <font>
      <sz val="11"/>
      <color theme="4" tint="-0.249977111117893"/>
      <name val="Calibri"/>
      <family val="2"/>
      <scheme val="minor"/>
    </font>
    <font>
      <b/>
      <sz val="11"/>
      <color theme="3" tint="0.39997558519241921"/>
      <name val="Calibri"/>
      <family val="2"/>
      <scheme val="minor"/>
    </font>
    <font>
      <sz val="11"/>
      <color rgb="FF0070C0"/>
      <name val="Calibri"/>
      <family val="2"/>
      <scheme val="minor"/>
    </font>
    <font>
      <sz val="12"/>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9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hair">
        <color auto="1"/>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s>
  <cellStyleXfs count="3">
    <xf numFmtId="0" fontId="0" fillId="0" borderId="0"/>
    <xf numFmtId="0" fontId="2" fillId="0" borderId="0"/>
    <xf numFmtId="0" fontId="5" fillId="0" borderId="0"/>
  </cellStyleXfs>
  <cellXfs count="114">
    <xf numFmtId="0" fontId="0" fillId="0" borderId="0" xfId="0"/>
    <xf numFmtId="0" fontId="0" fillId="0" borderId="0" xfId="0" applyAlignment="1">
      <alignment wrapText="1"/>
    </xf>
    <xf numFmtId="0" fontId="1" fillId="0" borderId="0" xfId="0" applyFont="1" applyAlignment="1">
      <alignment wrapText="1"/>
    </xf>
    <xf numFmtId="0" fontId="2" fillId="3" borderId="1" xfId="1" applyFill="1" applyBorder="1"/>
    <xf numFmtId="0" fontId="2" fillId="5" borderId="1" xfId="1" applyFill="1" applyBorder="1"/>
    <xf numFmtId="0" fontId="2" fillId="0" borderId="0" xfId="1" applyBorder="1"/>
    <xf numFmtId="2" fontId="2" fillId="0" borderId="0" xfId="1" applyNumberFormat="1" applyBorder="1"/>
    <xf numFmtId="0" fontId="2" fillId="6" borderId="1" xfId="1" applyFill="1" applyBorder="1"/>
    <xf numFmtId="0" fontId="2" fillId="6" borderId="0" xfId="1" applyFill="1" applyBorder="1"/>
    <xf numFmtId="0" fontId="2" fillId="3" borderId="0" xfId="1" applyFill="1" applyBorder="1"/>
    <xf numFmtId="2" fontId="0" fillId="0" borderId="0" xfId="0" applyNumberFormat="1" applyAlignment="1">
      <alignment wrapText="1"/>
    </xf>
    <xf numFmtId="2" fontId="0" fillId="0" borderId="0" xfId="0" applyNumberFormat="1"/>
    <xf numFmtId="10" fontId="0" fillId="0" borderId="0" xfId="0" applyNumberFormat="1"/>
    <xf numFmtId="0" fontId="6" fillId="3" borderId="1" xfId="1" applyFont="1" applyFill="1" applyBorder="1"/>
    <xf numFmtId="0" fontId="0" fillId="0" borderId="1" xfId="0" applyBorder="1"/>
    <xf numFmtId="0" fontId="2" fillId="4" borderId="0" xfId="1" applyFill="1" applyBorder="1"/>
    <xf numFmtId="2" fontId="2" fillId="7" borderId="0" xfId="1" applyNumberFormat="1" applyFill="1" applyBorder="1"/>
    <xf numFmtId="0" fontId="2" fillId="7" borderId="1" xfId="1" applyFill="1" applyBorder="1"/>
    <xf numFmtId="0" fontId="2" fillId="7" borderId="0" xfId="1" applyFill="1" applyBorder="1"/>
    <xf numFmtId="0" fontId="2" fillId="7" borderId="1" xfId="2" applyFont="1" applyFill="1" applyBorder="1"/>
    <xf numFmtId="0" fontId="0" fillId="7" borderId="1" xfId="0" applyFill="1" applyBorder="1" applyAlignment="1">
      <alignment wrapText="1"/>
    </xf>
    <xf numFmtId="1" fontId="0" fillId="7" borderId="1" xfId="0" applyNumberFormat="1" applyFill="1" applyBorder="1" applyAlignment="1">
      <alignment wrapText="1"/>
    </xf>
    <xf numFmtId="0" fontId="0" fillId="7" borderId="1" xfId="0" applyFill="1" applyBorder="1"/>
    <xf numFmtId="1" fontId="0" fillId="7" borderId="1" xfId="0" applyNumberFormat="1" applyFill="1" applyBorder="1"/>
    <xf numFmtId="0" fontId="1" fillId="7" borderId="1" xfId="0" applyFont="1" applyFill="1" applyBorder="1" applyAlignment="1">
      <alignment wrapText="1"/>
    </xf>
    <xf numFmtId="0" fontId="1" fillId="7" borderId="1" xfId="0" applyFont="1" applyFill="1" applyBorder="1"/>
    <xf numFmtId="0" fontId="4" fillId="7" borderId="1" xfId="1" applyFont="1" applyFill="1" applyBorder="1"/>
    <xf numFmtId="0" fontId="0" fillId="7" borderId="0" xfId="0" applyFill="1" applyBorder="1" applyAlignment="1">
      <alignment wrapText="1"/>
    </xf>
    <xf numFmtId="1" fontId="0" fillId="7" borderId="0" xfId="0" applyNumberFormat="1" applyFill="1" applyBorder="1" applyAlignment="1">
      <alignment wrapText="1"/>
    </xf>
    <xf numFmtId="0" fontId="0" fillId="7" borderId="0" xfId="0" applyFill="1" applyBorder="1"/>
    <xf numFmtId="1" fontId="0" fillId="7" borderId="0" xfId="0" applyNumberFormat="1" applyFill="1" applyBorder="1"/>
    <xf numFmtId="0" fontId="0" fillId="0" borderId="0" xfId="0" applyBorder="1"/>
    <xf numFmtId="0" fontId="0" fillId="0" borderId="0" xfId="0" applyBorder="1" applyAlignment="1">
      <alignment wrapText="1"/>
    </xf>
    <xf numFmtId="1" fontId="0" fillId="0" borderId="0" xfId="0" applyNumberFormat="1" applyBorder="1" applyAlignment="1">
      <alignment wrapText="1"/>
    </xf>
    <xf numFmtId="1" fontId="0" fillId="3" borderId="0" xfId="0" applyNumberFormat="1" applyFill="1" applyBorder="1" applyAlignment="1">
      <alignment wrapText="1"/>
    </xf>
    <xf numFmtId="3" fontId="0" fillId="0" borderId="0" xfId="0" applyNumberFormat="1" applyBorder="1" applyAlignment="1">
      <alignment wrapText="1"/>
    </xf>
    <xf numFmtId="1" fontId="0" fillId="0" borderId="0" xfId="0" applyNumberFormat="1" applyBorder="1"/>
    <xf numFmtId="1" fontId="0" fillId="3" borderId="0" xfId="0" applyNumberFormat="1" applyFill="1" applyBorder="1"/>
    <xf numFmtId="3" fontId="0" fillId="0" borderId="0" xfId="0" applyNumberFormat="1" applyBorder="1"/>
    <xf numFmtId="3" fontId="0" fillId="7" borderId="0" xfId="0" applyNumberFormat="1" applyFill="1" applyBorder="1" applyAlignment="1">
      <alignment wrapText="1"/>
    </xf>
    <xf numFmtId="0" fontId="1" fillId="0" borderId="0" xfId="0" applyFont="1" applyBorder="1" applyAlignment="1">
      <alignment wrapText="1"/>
    </xf>
    <xf numFmtId="2" fontId="4" fillId="0" borderId="0" xfId="1" applyNumberFormat="1" applyFont="1" applyBorder="1"/>
    <xf numFmtId="0" fontId="0" fillId="2" borderId="0" xfId="0" applyFill="1" applyBorder="1"/>
    <xf numFmtId="0" fontId="1" fillId="0" borderId="0" xfId="0" applyFont="1" applyBorder="1"/>
    <xf numFmtId="0" fontId="0" fillId="0" borderId="2" xfId="0" applyBorder="1"/>
    <xf numFmtId="0" fontId="0" fillId="6" borderId="2" xfId="0" applyFill="1" applyBorder="1"/>
    <xf numFmtId="0" fontId="0" fillId="6" borderId="0" xfId="0" applyFill="1" applyBorder="1"/>
    <xf numFmtId="1" fontId="0" fillId="6" borderId="0" xfId="0" applyNumberFormat="1" applyFill="1" applyBorder="1"/>
    <xf numFmtId="3" fontId="0" fillId="6" borderId="0" xfId="0" applyNumberFormat="1" applyFill="1" applyBorder="1"/>
    <xf numFmtId="0" fontId="0" fillId="6" borderId="0" xfId="0" applyFill="1" applyBorder="1" applyAlignment="1">
      <alignment wrapText="1"/>
    </xf>
    <xf numFmtId="0" fontId="0" fillId="3" borderId="0" xfId="0" applyFill="1" applyBorder="1"/>
    <xf numFmtId="0" fontId="1" fillId="7" borderId="0" xfId="0" applyFont="1" applyFill="1" applyBorder="1" applyAlignment="1">
      <alignment wrapText="1"/>
    </xf>
    <xf numFmtId="3" fontId="0" fillId="3" borderId="0" xfId="0" applyNumberFormat="1" applyFill="1" applyBorder="1"/>
    <xf numFmtId="0" fontId="0" fillId="3" borderId="0" xfId="0" applyFill="1" applyBorder="1" applyAlignment="1">
      <alignment wrapText="1"/>
    </xf>
    <xf numFmtId="0" fontId="0" fillId="3" borderId="2" xfId="0" applyFill="1" applyBorder="1"/>
    <xf numFmtId="0" fontId="1" fillId="6" borderId="0" xfId="0" applyFont="1" applyFill="1" applyBorder="1"/>
    <xf numFmtId="0" fontId="2" fillId="5" borderId="0" xfId="1" applyFill="1" applyBorder="1"/>
    <xf numFmtId="0" fontId="3" fillId="0" borderId="0" xfId="0" applyFont="1" applyBorder="1"/>
    <xf numFmtId="1" fontId="1" fillId="0" borderId="0" xfId="0" applyNumberFormat="1" applyFont="1" applyBorder="1"/>
    <xf numFmtId="0" fontId="0" fillId="5" borderId="0" xfId="0" applyFill="1" applyBorder="1"/>
    <xf numFmtId="0" fontId="0" fillId="0" borderId="0" xfId="0" applyFill="1" applyBorder="1"/>
    <xf numFmtId="1" fontId="0" fillId="7" borderId="3" xfId="0" applyNumberFormat="1" applyFill="1" applyBorder="1" applyAlignment="1">
      <alignment wrapText="1"/>
    </xf>
    <xf numFmtId="1" fontId="0" fillId="7" borderId="3" xfId="0" applyNumberFormat="1" applyFill="1" applyBorder="1"/>
    <xf numFmtId="0" fontId="0" fillId="0" borderId="3" xfId="0" applyBorder="1" applyAlignment="1">
      <alignment wrapText="1"/>
    </xf>
    <xf numFmtId="0" fontId="0" fillId="0" borderId="3" xfId="0" applyBorder="1"/>
    <xf numFmtId="0" fontId="0" fillId="7" borderId="3" xfId="0" applyFill="1" applyBorder="1" applyAlignment="1">
      <alignment wrapText="1"/>
    </xf>
    <xf numFmtId="0" fontId="0" fillId="6" borderId="3" xfId="0" applyFill="1" applyBorder="1"/>
    <xf numFmtId="0" fontId="0" fillId="3" borderId="3" xfId="0" applyFill="1" applyBorder="1"/>
    <xf numFmtId="0" fontId="8" fillId="0" borderId="0" xfId="0" applyFont="1" applyBorder="1" applyAlignment="1">
      <alignment horizontal="center"/>
    </xf>
    <xf numFmtId="0" fontId="0" fillId="7" borderId="4" xfId="0" applyFill="1" applyBorder="1" applyAlignment="1">
      <alignment wrapText="1"/>
    </xf>
    <xf numFmtId="0" fontId="0" fillId="7" borderId="4" xfId="0" applyFill="1" applyBorder="1"/>
    <xf numFmtId="0" fontId="0" fillId="7" borderId="5" xfId="0" applyFill="1" applyBorder="1" applyAlignment="1">
      <alignment wrapText="1"/>
    </xf>
    <xf numFmtId="0" fontId="0" fillId="7" borderId="5" xfId="0" applyFill="1" applyBorder="1"/>
    <xf numFmtId="0" fontId="0" fillId="7" borderId="3" xfId="0" applyFill="1" applyBorder="1"/>
    <xf numFmtId="0" fontId="0" fillId="0" borderId="4" xfId="0" applyBorder="1"/>
    <xf numFmtId="0" fontId="8" fillId="8" borderId="0" xfId="0" applyFont="1" applyFill="1" applyBorder="1" applyAlignment="1">
      <alignment horizontal="center"/>
    </xf>
    <xf numFmtId="2" fontId="8" fillId="8" borderId="0" xfId="0" applyNumberFormat="1" applyFont="1" applyFill="1" applyBorder="1" applyAlignment="1">
      <alignment horizontal="center"/>
    </xf>
    <xf numFmtId="0" fontId="0" fillId="8" borderId="0" xfId="0" applyFill="1" applyBorder="1" applyAlignment="1">
      <alignment wrapText="1"/>
    </xf>
    <xf numFmtId="2" fontId="2" fillId="8" borderId="0" xfId="1" applyNumberFormat="1" applyFill="1" applyBorder="1"/>
    <xf numFmtId="0" fontId="2" fillId="8" borderId="0" xfId="1" applyFill="1" applyBorder="1"/>
    <xf numFmtId="0" fontId="2" fillId="8" borderId="1" xfId="1" applyFill="1" applyBorder="1"/>
    <xf numFmtId="0" fontId="0" fillId="8" borderId="0" xfId="0" applyFill="1" applyBorder="1"/>
    <xf numFmtId="2" fontId="0" fillId="8" borderId="0" xfId="0" applyNumberFormat="1" applyFill="1" applyBorder="1"/>
    <xf numFmtId="0" fontId="9" fillId="8" borderId="0" xfId="0" applyFont="1" applyFill="1" applyBorder="1" applyAlignment="1">
      <alignment wrapText="1"/>
    </xf>
    <xf numFmtId="2" fontId="9" fillId="8" borderId="0" xfId="0" applyNumberFormat="1" applyFont="1" applyFill="1" applyBorder="1" applyAlignment="1">
      <alignment wrapText="1"/>
    </xf>
    <xf numFmtId="0" fontId="8" fillId="8" borderId="3" xfId="0" applyFont="1" applyFill="1" applyBorder="1" applyAlignment="1">
      <alignment horizontal="center"/>
    </xf>
    <xf numFmtId="0" fontId="9" fillId="8" borderId="3" xfId="0" applyFont="1" applyFill="1" applyBorder="1" applyAlignment="1">
      <alignment wrapText="1"/>
    </xf>
    <xf numFmtId="0" fontId="2" fillId="8" borderId="3" xfId="1" applyFill="1" applyBorder="1"/>
    <xf numFmtId="2" fontId="2" fillId="8" borderId="3" xfId="1" applyNumberFormat="1" applyFill="1" applyBorder="1"/>
    <xf numFmtId="164" fontId="2" fillId="8" borderId="3" xfId="1" applyNumberFormat="1" applyFill="1" applyBorder="1"/>
    <xf numFmtId="0" fontId="0" fillId="8" borderId="3" xfId="0" applyFill="1" applyBorder="1"/>
    <xf numFmtId="0" fontId="10" fillId="0" borderId="0" xfId="0" applyFont="1" applyAlignment="1">
      <alignment wrapText="1"/>
    </xf>
    <xf numFmtId="0" fontId="11" fillId="0" borderId="0" xfId="0" applyFont="1" applyAlignment="1">
      <alignment wrapText="1"/>
    </xf>
    <xf numFmtId="2" fontId="0" fillId="0" borderId="3" xfId="0" applyNumberFormat="1" applyBorder="1"/>
    <xf numFmtId="0" fontId="0" fillId="0" borderId="0" xfId="0" applyAlignment="1">
      <alignment wrapText="1"/>
    </xf>
    <xf numFmtId="0" fontId="0" fillId="0" borderId="0" xfId="0" applyAlignment="1"/>
    <xf numFmtId="0" fontId="0" fillId="0" borderId="0" xfId="0" applyAlignment="1">
      <alignment wrapText="1"/>
    </xf>
    <xf numFmtId="0" fontId="0" fillId="0" borderId="0" xfId="0" applyAlignment="1"/>
    <xf numFmtId="0" fontId="7" fillId="0" borderId="0" xfId="0" applyFont="1" applyAlignment="1">
      <alignment horizontal="center"/>
    </xf>
    <xf numFmtId="0" fontId="10" fillId="0" borderId="0" xfId="0" applyFont="1" applyAlignment="1">
      <alignment wrapText="1"/>
    </xf>
    <xf numFmtId="0" fontId="10" fillId="0" borderId="0" xfId="0" applyFont="1" applyAlignment="1"/>
    <xf numFmtId="0" fontId="8" fillId="0" borderId="0" xfId="0" applyFont="1" applyBorder="1" applyAlignment="1">
      <alignment horizontal="center"/>
    </xf>
    <xf numFmtId="0" fontId="12" fillId="0" borderId="0" xfId="0" applyFont="1"/>
    <xf numFmtId="0" fontId="12" fillId="0" borderId="0" xfId="0" applyFont="1" applyAlignment="1">
      <alignment wrapText="1"/>
    </xf>
    <xf numFmtId="0" fontId="12" fillId="0" borderId="0" xfId="0" applyFont="1" applyAlignment="1">
      <alignment wrapText="1"/>
    </xf>
    <xf numFmtId="0" fontId="12" fillId="0" borderId="3" xfId="0" applyFont="1" applyBorder="1" applyAlignment="1">
      <alignment wrapText="1"/>
    </xf>
    <xf numFmtId="2" fontId="0" fillId="0" borderId="1" xfId="0" applyNumberFormat="1" applyBorder="1"/>
    <xf numFmtId="0" fontId="0" fillId="3" borderId="1" xfId="0" applyFill="1" applyBorder="1" applyAlignment="1">
      <alignment wrapText="1"/>
    </xf>
    <xf numFmtId="0" fontId="0" fillId="3" borderId="1" xfId="0" applyFill="1" applyBorder="1"/>
    <xf numFmtId="0" fontId="13" fillId="3" borderId="6" xfId="0" applyFont="1" applyFill="1" applyBorder="1" applyAlignment="1">
      <alignment horizontal="left" wrapText="1"/>
    </xf>
    <xf numFmtId="0" fontId="0" fillId="0" borderId="0" xfId="0" applyFont="1" applyAlignment="1">
      <alignment horizontal="left" wrapText="1"/>
    </xf>
    <xf numFmtId="0" fontId="0" fillId="0" borderId="0" xfId="0" applyFont="1" applyAlignment="1">
      <alignment wrapText="1"/>
    </xf>
    <xf numFmtId="2" fontId="0" fillId="9" borderId="1" xfId="0" applyNumberFormat="1" applyFill="1" applyBorder="1" applyAlignment="1">
      <alignment wrapText="1"/>
    </xf>
    <xf numFmtId="0" fontId="0" fillId="9" borderId="1" xfId="0" applyFill="1" applyBorder="1" applyAlignment="1">
      <alignment wrapText="1"/>
    </xf>
  </cellXfs>
  <cellStyles count="3">
    <cellStyle name="Normal" xfId="0" builtinId="0"/>
    <cellStyle name="Normal 2" xfId="1" xr:uid="{00000000-0005-0000-0000-000001000000}"/>
    <cellStyle name="Normal_Richmond transport" xfId="2" xr:uid="{00000000-0005-0000-0000-00000200000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2"/>
  <sheetViews>
    <sheetView workbookViewId="0">
      <selection activeCell="A6" sqref="A6:G6"/>
    </sheetView>
  </sheetViews>
  <sheetFormatPr defaultRowHeight="14.4" x14ac:dyDescent="0.55000000000000004"/>
  <cols>
    <col min="1" max="1" width="36.3125" customWidth="1"/>
  </cols>
  <sheetData>
    <row r="1" spans="1:16" s="1" customFormat="1" ht="21" customHeight="1" x14ac:dyDescent="0.55000000000000004">
      <c r="A1" s="96" t="s">
        <v>122</v>
      </c>
      <c r="B1" s="96"/>
      <c r="C1" s="96"/>
      <c r="D1" s="96"/>
      <c r="E1" s="96"/>
      <c r="F1" s="96"/>
      <c r="G1" s="96"/>
    </row>
    <row r="2" spans="1:16" s="1" customFormat="1" ht="45.6" customHeight="1" x14ac:dyDescent="0.55000000000000004">
      <c r="A2" s="96" t="s">
        <v>120</v>
      </c>
      <c r="B2" s="96"/>
      <c r="C2" s="96"/>
      <c r="D2" s="96"/>
      <c r="E2" s="96"/>
      <c r="F2" s="96"/>
      <c r="G2" s="96"/>
    </row>
    <row r="3" spans="1:16" x14ac:dyDescent="0.55000000000000004">
      <c r="A3" s="97" t="s">
        <v>121</v>
      </c>
      <c r="B3" s="97"/>
      <c r="C3" s="97"/>
      <c r="D3" s="97"/>
      <c r="E3" s="97"/>
      <c r="F3" s="97"/>
      <c r="G3" s="97"/>
    </row>
    <row r="4" spans="1:16" x14ac:dyDescent="0.55000000000000004">
      <c r="A4" s="95" t="s">
        <v>149</v>
      </c>
      <c r="B4" s="95"/>
      <c r="C4" s="95"/>
      <c r="D4" s="95"/>
      <c r="E4" s="95"/>
      <c r="F4" s="95"/>
      <c r="G4" s="95"/>
    </row>
    <row r="5" spans="1:16" x14ac:dyDescent="0.55000000000000004">
      <c r="A5" s="95" t="s">
        <v>150</v>
      </c>
      <c r="B5" s="95"/>
      <c r="C5" s="95"/>
      <c r="D5" s="95"/>
      <c r="E5" s="95"/>
      <c r="F5" s="95"/>
      <c r="G5" s="95"/>
    </row>
    <row r="6" spans="1:16" ht="28.2" customHeight="1" x14ac:dyDescent="0.55000000000000004">
      <c r="A6" s="97" t="s">
        <v>144</v>
      </c>
      <c r="B6" s="97"/>
      <c r="C6" s="97"/>
      <c r="D6" s="97"/>
      <c r="E6" s="97"/>
      <c r="F6" s="97"/>
      <c r="G6" s="97"/>
    </row>
    <row r="7" spans="1:16" x14ac:dyDescent="0.55000000000000004">
      <c r="K7" s="98" t="s">
        <v>123</v>
      </c>
      <c r="L7" s="98"/>
      <c r="M7" s="98"/>
      <c r="N7" s="98"/>
      <c r="O7" s="98"/>
      <c r="P7" s="98"/>
    </row>
    <row r="8" spans="1:16" s="1" customFormat="1" ht="76.8" customHeight="1" x14ac:dyDescent="0.55000000000000004">
      <c r="A8" s="91" t="s">
        <v>124</v>
      </c>
      <c r="B8" s="1" t="s">
        <v>0</v>
      </c>
      <c r="C8" s="1" t="s">
        <v>118</v>
      </c>
      <c r="D8" s="1" t="s">
        <v>11</v>
      </c>
      <c r="E8" s="1" t="s">
        <v>12</v>
      </c>
      <c r="F8" s="1" t="s">
        <v>14</v>
      </c>
      <c r="G8" s="1" t="s">
        <v>27</v>
      </c>
      <c r="H8" s="1" t="s">
        <v>26</v>
      </c>
      <c r="I8" s="1" t="s">
        <v>13</v>
      </c>
      <c r="J8" s="63" t="s">
        <v>23</v>
      </c>
      <c r="K8" s="1" t="s">
        <v>32</v>
      </c>
      <c r="L8" s="1" t="s">
        <v>33</v>
      </c>
      <c r="M8" s="1" t="s">
        <v>28</v>
      </c>
      <c r="N8" s="1" t="s">
        <v>29</v>
      </c>
      <c r="O8" s="1" t="s">
        <v>30</v>
      </c>
      <c r="P8" s="1" t="s">
        <v>31</v>
      </c>
    </row>
    <row r="9" spans="1:16" x14ac:dyDescent="0.55000000000000004">
      <c r="A9" s="99" t="s">
        <v>125</v>
      </c>
      <c r="D9" s="11">
        <v>103.813</v>
      </c>
      <c r="E9" s="11"/>
      <c r="F9" s="11"/>
      <c r="G9" s="11"/>
      <c r="J9" s="64"/>
      <c r="L9">
        <v>1</v>
      </c>
      <c r="M9">
        <v>23</v>
      </c>
    </row>
    <row r="10" spans="1:16" x14ac:dyDescent="0.55000000000000004">
      <c r="A10" s="99"/>
      <c r="B10">
        <v>183101</v>
      </c>
      <c r="D10" s="11"/>
      <c r="E10" s="11">
        <v>6845.5662499999999</v>
      </c>
      <c r="F10" s="11">
        <v>65.941319969560652</v>
      </c>
      <c r="G10" s="11">
        <v>65.941319969560652</v>
      </c>
      <c r="I10" s="11"/>
      <c r="J10" s="93"/>
      <c r="K10" s="11"/>
      <c r="L10" s="11"/>
      <c r="M10" s="11"/>
      <c r="N10" s="11">
        <v>22.5625</v>
      </c>
      <c r="O10" s="11">
        <v>518.9375</v>
      </c>
      <c r="P10" s="11"/>
    </row>
    <row r="11" spans="1:16" x14ac:dyDescent="0.55000000000000004">
      <c r="A11" s="100"/>
      <c r="B11">
        <v>183102</v>
      </c>
      <c r="D11" s="11"/>
      <c r="E11" s="11">
        <v>6985.4690000000001</v>
      </c>
      <c r="F11" s="11">
        <v>67.288961883386477</v>
      </c>
      <c r="G11" s="11">
        <v>67.288961883386477</v>
      </c>
      <c r="I11" s="11"/>
      <c r="J11" s="93"/>
      <c r="K11" s="11"/>
      <c r="L11" s="11"/>
      <c r="M11" s="11"/>
      <c r="N11" s="11">
        <v>22.625</v>
      </c>
      <c r="O11" s="11">
        <v>520.375</v>
      </c>
      <c r="P11" s="11"/>
    </row>
    <row r="12" spans="1:16" x14ac:dyDescent="0.55000000000000004">
      <c r="B12">
        <v>183103</v>
      </c>
      <c r="D12" s="11"/>
      <c r="E12" s="11">
        <v>7380.1009999999997</v>
      </c>
      <c r="F12" s="11">
        <v>71.09033550711375</v>
      </c>
      <c r="G12" s="11">
        <v>71.09033550711375</v>
      </c>
      <c r="I12" s="11"/>
      <c r="J12" s="93"/>
      <c r="K12" s="11"/>
      <c r="L12" s="11"/>
      <c r="M12" s="11"/>
      <c r="N12" s="11">
        <v>22.3125</v>
      </c>
      <c r="O12" s="11">
        <v>513.1875</v>
      </c>
      <c r="P12" s="11"/>
    </row>
    <row r="13" spans="1:16" x14ac:dyDescent="0.55000000000000004">
      <c r="B13">
        <v>183104</v>
      </c>
      <c r="D13" s="11"/>
      <c r="E13" s="11">
        <v>7671.6319999999996</v>
      </c>
      <c r="F13" s="11">
        <v>73.898567616772453</v>
      </c>
      <c r="G13" s="11">
        <v>73.898567616772453</v>
      </c>
      <c r="I13" s="11"/>
      <c r="J13" s="93"/>
      <c r="K13" s="11"/>
      <c r="L13" s="11"/>
      <c r="M13" s="11"/>
      <c r="N13" s="11">
        <v>25.375</v>
      </c>
      <c r="O13" s="11">
        <v>583.625</v>
      </c>
      <c r="P13" s="11"/>
    </row>
    <row r="14" spans="1:16" x14ac:dyDescent="0.55000000000000004">
      <c r="B14">
        <v>183105</v>
      </c>
      <c r="D14" s="11"/>
      <c r="E14" s="11">
        <v>7262.692</v>
      </c>
      <c r="F14" s="11">
        <v>69.959369250479227</v>
      </c>
      <c r="G14" s="11">
        <v>69.959369250479227</v>
      </c>
      <c r="I14" s="11"/>
      <c r="J14" s="93"/>
      <c r="K14" s="11"/>
      <c r="L14" s="11"/>
      <c r="M14" s="11"/>
      <c r="N14" s="11">
        <v>29</v>
      </c>
      <c r="O14" s="11">
        <v>667</v>
      </c>
      <c r="P14" s="11"/>
    </row>
    <row r="15" spans="1:16" x14ac:dyDescent="0.55000000000000004">
      <c r="B15">
        <v>183106</v>
      </c>
      <c r="D15" s="11"/>
      <c r="E15" s="11">
        <v>7440.0562499999996</v>
      </c>
      <c r="F15" s="11">
        <v>71.667866741159585</v>
      </c>
      <c r="G15" s="11">
        <v>71.667866741159585</v>
      </c>
      <c r="I15" s="11"/>
      <c r="J15" s="93"/>
      <c r="K15" s="11"/>
      <c r="L15" s="11"/>
      <c r="M15" s="11"/>
      <c r="N15" s="11">
        <v>31</v>
      </c>
      <c r="O15" s="11">
        <v>713</v>
      </c>
      <c r="P15" s="11"/>
    </row>
    <row r="16" spans="1:16" x14ac:dyDescent="0.55000000000000004">
      <c r="B16">
        <v>183107</v>
      </c>
      <c r="D16" s="11"/>
      <c r="E16" s="11">
        <v>7330.6900000000005</v>
      </c>
      <c r="F16" s="11">
        <v>70.61437392234113</v>
      </c>
      <c r="G16" s="11">
        <v>70.61437392234113</v>
      </c>
      <c r="I16" s="11"/>
      <c r="J16" s="93"/>
      <c r="K16" s="11"/>
      <c r="L16" s="11"/>
      <c r="M16" s="11"/>
      <c r="N16" s="11">
        <v>30</v>
      </c>
      <c r="O16" s="11">
        <v>690</v>
      </c>
      <c r="P16" s="11"/>
    </row>
    <row r="17" spans="1:16" x14ac:dyDescent="0.55000000000000004">
      <c r="B17">
        <v>183108</v>
      </c>
      <c r="D17" s="11"/>
      <c r="E17" s="11">
        <v>7401.94</v>
      </c>
      <c r="F17" s="11">
        <v>71.300704150732557</v>
      </c>
      <c r="G17" s="11">
        <v>71.300704150732557</v>
      </c>
      <c r="I17" s="11"/>
      <c r="J17" s="93"/>
      <c r="K17" s="11"/>
      <c r="L17" s="11"/>
      <c r="M17" s="11"/>
      <c r="N17" s="11">
        <v>33.25</v>
      </c>
      <c r="O17" s="11">
        <v>764.75</v>
      </c>
      <c r="P17" s="11"/>
    </row>
    <row r="18" spans="1:16" x14ac:dyDescent="0.55000000000000004">
      <c r="B18">
        <v>183109</v>
      </c>
      <c r="D18" s="11"/>
      <c r="E18" s="11">
        <v>7095.1944999999996</v>
      </c>
      <c r="F18" s="11">
        <v>68.345915251461761</v>
      </c>
      <c r="G18" s="11">
        <v>68.345915251461761</v>
      </c>
      <c r="I18" s="11"/>
      <c r="J18" s="93"/>
      <c r="K18" s="11"/>
      <c r="L18" s="11"/>
      <c r="M18" s="11"/>
      <c r="N18" s="11">
        <v>36</v>
      </c>
      <c r="O18" s="11">
        <v>828</v>
      </c>
      <c r="P18" s="11"/>
    </row>
    <row r="19" spans="1:16" x14ac:dyDescent="0.55000000000000004">
      <c r="B19">
        <v>183110</v>
      </c>
      <c r="D19" s="11"/>
      <c r="E19" s="11">
        <v>6665.3337499999998</v>
      </c>
      <c r="F19" s="11">
        <v>64.205193472879117</v>
      </c>
      <c r="G19" s="11">
        <v>64.205193472879117</v>
      </c>
      <c r="I19" s="11"/>
      <c r="J19" s="93"/>
      <c r="K19" s="11"/>
      <c r="L19" s="11"/>
      <c r="M19" s="11"/>
      <c r="N19" s="11">
        <v>34</v>
      </c>
      <c r="O19" s="11">
        <v>782</v>
      </c>
      <c r="P19" s="11"/>
    </row>
    <row r="20" spans="1:16" x14ac:dyDescent="0.55000000000000004">
      <c r="B20">
        <v>183111</v>
      </c>
      <c r="C20">
        <v>8</v>
      </c>
      <c r="D20" s="11"/>
      <c r="E20" s="11">
        <v>6497.9012499999999</v>
      </c>
      <c r="F20" s="11">
        <v>62.592365599684044</v>
      </c>
      <c r="G20" s="11">
        <v>62.592365599684044</v>
      </c>
      <c r="I20" s="11"/>
      <c r="J20" s="93"/>
      <c r="K20" s="11"/>
      <c r="L20" s="11"/>
      <c r="M20" s="11"/>
      <c r="N20" s="11">
        <v>34</v>
      </c>
      <c r="O20" s="11">
        <v>782</v>
      </c>
      <c r="P20" s="11"/>
    </row>
    <row r="21" spans="1:16" x14ac:dyDescent="0.55000000000000004">
      <c r="B21">
        <v>183112</v>
      </c>
      <c r="D21" s="11">
        <v>136.66299999999998</v>
      </c>
      <c r="E21" s="11">
        <v>6725.3577500000001</v>
      </c>
      <c r="F21" s="11">
        <v>64.783386955390938</v>
      </c>
      <c r="G21" s="11">
        <v>64.783386955390938</v>
      </c>
      <c r="I21" s="11"/>
      <c r="J21" s="93">
        <v>103.813</v>
      </c>
      <c r="K21" s="11">
        <v>0.375</v>
      </c>
      <c r="L21" s="11">
        <v>1</v>
      </c>
      <c r="M21" s="11">
        <v>23</v>
      </c>
      <c r="N21" s="11">
        <v>33</v>
      </c>
      <c r="O21" s="11">
        <v>759</v>
      </c>
      <c r="P21" s="11">
        <v>23</v>
      </c>
    </row>
    <row r="22" spans="1:16" x14ac:dyDescent="0.55000000000000004">
      <c r="B22">
        <v>183201</v>
      </c>
      <c r="D22" s="11"/>
      <c r="E22" s="11">
        <v>10349.7425</v>
      </c>
      <c r="F22" s="11">
        <v>66.823474079383516</v>
      </c>
      <c r="G22" s="11">
        <v>75.731855000987849</v>
      </c>
      <c r="I22" s="11">
        <v>66.823474079383516</v>
      </c>
      <c r="J22" s="93">
        <v>1.0314908994399654</v>
      </c>
      <c r="K22" s="11"/>
      <c r="L22" s="11"/>
      <c r="M22" s="11"/>
      <c r="N22" s="11">
        <v>30.5</v>
      </c>
      <c r="O22" s="11">
        <v>701.5</v>
      </c>
      <c r="P22" s="11">
        <v>21.257575757575758</v>
      </c>
    </row>
    <row r="24" spans="1:16" x14ac:dyDescent="0.55000000000000004">
      <c r="A24" s="102" t="s">
        <v>126</v>
      </c>
      <c r="B24" s="102"/>
      <c r="C24" s="102"/>
      <c r="D24" s="102"/>
      <c r="E24" s="102"/>
      <c r="F24" s="102"/>
      <c r="G24" s="102"/>
      <c r="H24" s="102"/>
      <c r="I24" s="102"/>
      <c r="J24" s="102"/>
    </row>
    <row r="25" spans="1:16" s="1" customFormat="1" ht="75" customHeight="1" x14ac:dyDescent="0.55000000000000004">
      <c r="A25" s="103" t="s">
        <v>127</v>
      </c>
      <c r="B25" s="104" t="s">
        <v>145</v>
      </c>
      <c r="C25" s="104"/>
      <c r="D25" s="104"/>
      <c r="E25" s="104"/>
      <c r="F25" s="104"/>
      <c r="G25" s="104"/>
      <c r="H25" s="104"/>
      <c r="I25" s="104"/>
      <c r="J25" s="104"/>
    </row>
    <row r="26" spans="1:16" s="1" customFormat="1" ht="42" customHeight="1" x14ac:dyDescent="0.55000000000000004">
      <c r="A26" s="103" t="s">
        <v>128</v>
      </c>
      <c r="B26" s="104" t="s">
        <v>146</v>
      </c>
      <c r="C26" s="104"/>
      <c r="D26" s="104"/>
      <c r="E26" s="104"/>
      <c r="F26" s="104"/>
      <c r="G26" s="104"/>
      <c r="H26" s="104"/>
      <c r="I26" s="104"/>
      <c r="J26" s="104"/>
    </row>
    <row r="27" spans="1:16" s="1" customFormat="1" ht="118.8" customHeight="1" x14ac:dyDescent="0.55000000000000004">
      <c r="A27" s="103" t="s">
        <v>129</v>
      </c>
      <c r="B27" s="104" t="s">
        <v>130</v>
      </c>
      <c r="C27" s="104"/>
      <c r="D27" s="104"/>
      <c r="E27" s="104"/>
      <c r="F27" s="104"/>
      <c r="G27" s="104"/>
      <c r="H27" s="104"/>
      <c r="I27" s="104"/>
      <c r="J27" s="104"/>
    </row>
    <row r="28" spans="1:16" s="1" customFormat="1" ht="72" customHeight="1" x14ac:dyDescent="0.55000000000000004">
      <c r="A28" s="103" t="s">
        <v>131</v>
      </c>
      <c r="B28" s="104" t="s">
        <v>132</v>
      </c>
      <c r="C28" s="104"/>
      <c r="D28" s="104"/>
      <c r="E28" s="104"/>
      <c r="F28" s="104"/>
      <c r="G28" s="104"/>
      <c r="H28" s="104"/>
      <c r="I28" s="104"/>
      <c r="J28" s="104"/>
    </row>
    <row r="29" spans="1:16" s="1" customFormat="1" ht="43.2" customHeight="1" x14ac:dyDescent="0.55000000000000004">
      <c r="A29" s="103" t="s">
        <v>133</v>
      </c>
      <c r="B29" s="104" t="s">
        <v>134</v>
      </c>
      <c r="C29" s="104"/>
      <c r="D29" s="104"/>
      <c r="E29" s="104"/>
      <c r="F29" s="104"/>
      <c r="G29" s="104"/>
      <c r="H29" s="104"/>
      <c r="I29" s="104"/>
      <c r="J29" s="104"/>
    </row>
    <row r="30" spans="1:16" s="1" customFormat="1" ht="102.6" customHeight="1" x14ac:dyDescent="0.55000000000000004">
      <c r="A30" s="103" t="s">
        <v>31</v>
      </c>
      <c r="B30" s="104" t="s">
        <v>135</v>
      </c>
      <c r="C30" s="104"/>
      <c r="D30" s="104"/>
      <c r="E30" s="104"/>
      <c r="F30" s="104"/>
      <c r="G30" s="104"/>
      <c r="H30" s="104"/>
      <c r="I30" s="104"/>
      <c r="J30" s="104"/>
    </row>
    <row r="31" spans="1:16" s="1" customFormat="1" x14ac:dyDescent="0.55000000000000004">
      <c r="A31" s="103" t="s">
        <v>136</v>
      </c>
      <c r="B31" s="104"/>
      <c r="C31" s="104"/>
      <c r="D31" s="104"/>
      <c r="E31" s="104"/>
      <c r="F31" s="104"/>
      <c r="G31" s="104"/>
      <c r="H31" s="104"/>
      <c r="I31" s="104"/>
      <c r="J31" s="104"/>
    </row>
    <row r="32" spans="1:16" s="1" customFormat="1" x14ac:dyDescent="0.55000000000000004">
      <c r="A32" s="103" t="s">
        <v>0</v>
      </c>
      <c r="B32" s="104" t="s">
        <v>138</v>
      </c>
      <c r="C32" s="104"/>
      <c r="D32" s="104"/>
      <c r="E32" s="104"/>
      <c r="F32" s="104"/>
      <c r="G32" s="104"/>
      <c r="H32" s="104"/>
      <c r="I32" s="104"/>
      <c r="J32" s="104"/>
    </row>
    <row r="33" spans="1:10" s="1" customFormat="1" ht="30" customHeight="1" x14ac:dyDescent="0.55000000000000004">
      <c r="A33" s="103" t="s">
        <v>118</v>
      </c>
      <c r="B33" s="104" t="s">
        <v>137</v>
      </c>
      <c r="C33" s="104"/>
      <c r="D33" s="104"/>
      <c r="E33" s="104"/>
      <c r="F33" s="104"/>
      <c r="G33" s="104"/>
      <c r="H33" s="104"/>
      <c r="I33" s="104"/>
      <c r="J33" s="104"/>
    </row>
    <row r="34" spans="1:10" s="1" customFormat="1" ht="32.4" customHeight="1" x14ac:dyDescent="0.55000000000000004">
      <c r="A34" s="103" t="s">
        <v>11</v>
      </c>
      <c r="B34" s="104" t="s">
        <v>139</v>
      </c>
      <c r="C34" s="104"/>
      <c r="D34" s="104"/>
      <c r="E34" s="104"/>
      <c r="F34" s="104"/>
      <c r="G34" s="104"/>
      <c r="H34" s="104"/>
      <c r="I34" s="104"/>
      <c r="J34" s="104"/>
    </row>
    <row r="35" spans="1:10" s="1" customFormat="1" ht="28.2" customHeight="1" x14ac:dyDescent="0.55000000000000004">
      <c r="A35" s="103" t="s">
        <v>12</v>
      </c>
      <c r="B35" s="104" t="s">
        <v>140</v>
      </c>
      <c r="C35" s="104"/>
      <c r="D35" s="104"/>
      <c r="E35" s="104"/>
      <c r="F35" s="104"/>
      <c r="G35" s="104"/>
      <c r="H35" s="104"/>
      <c r="I35" s="104"/>
      <c r="J35" s="104"/>
    </row>
    <row r="36" spans="1:10" s="1" customFormat="1" x14ac:dyDescent="0.55000000000000004">
      <c r="A36" s="103" t="s">
        <v>14</v>
      </c>
      <c r="B36" s="104" t="s">
        <v>143</v>
      </c>
      <c r="C36" s="104"/>
      <c r="D36" s="104"/>
      <c r="E36" s="104"/>
      <c r="F36" s="104"/>
      <c r="G36" s="104"/>
      <c r="H36" s="104"/>
      <c r="I36" s="104"/>
      <c r="J36" s="104"/>
    </row>
    <row r="37" spans="1:10" s="1" customFormat="1" x14ac:dyDescent="0.55000000000000004">
      <c r="A37" s="103" t="s">
        <v>27</v>
      </c>
      <c r="B37" s="104" t="s">
        <v>147</v>
      </c>
      <c r="C37" s="104"/>
      <c r="D37" s="104"/>
      <c r="E37" s="104"/>
      <c r="F37" s="104"/>
      <c r="G37" s="104"/>
      <c r="H37" s="104"/>
      <c r="I37" s="104"/>
      <c r="J37" s="104"/>
    </row>
    <row r="38" spans="1:10" s="1" customFormat="1" x14ac:dyDescent="0.55000000000000004">
      <c r="A38" s="103" t="s">
        <v>26</v>
      </c>
      <c r="B38" s="104" t="s">
        <v>148</v>
      </c>
      <c r="C38" s="104"/>
      <c r="D38" s="104"/>
      <c r="E38" s="104"/>
      <c r="F38" s="104"/>
      <c r="G38" s="104"/>
      <c r="H38" s="104"/>
      <c r="I38" s="104"/>
      <c r="J38" s="104"/>
    </row>
    <row r="39" spans="1:10" s="1" customFormat="1" x14ac:dyDescent="0.55000000000000004">
      <c r="A39" s="103" t="s">
        <v>13</v>
      </c>
      <c r="B39" s="104" t="s">
        <v>142</v>
      </c>
      <c r="C39" s="104"/>
      <c r="D39" s="104"/>
      <c r="E39" s="104"/>
      <c r="F39" s="104"/>
      <c r="G39" s="104"/>
      <c r="H39" s="104"/>
      <c r="I39" s="104"/>
      <c r="J39" s="104"/>
    </row>
    <row r="40" spans="1:10" s="1" customFormat="1" ht="55.2" customHeight="1" x14ac:dyDescent="0.55000000000000004">
      <c r="A40" s="105" t="s">
        <v>23</v>
      </c>
      <c r="B40" s="104" t="s">
        <v>141</v>
      </c>
      <c r="C40" s="104"/>
      <c r="D40" s="104"/>
      <c r="E40" s="104"/>
      <c r="F40" s="104"/>
      <c r="G40" s="104"/>
      <c r="H40" s="104"/>
      <c r="I40" s="104"/>
      <c r="J40" s="104"/>
    </row>
    <row r="41" spans="1:10" s="1" customFormat="1" x14ac:dyDescent="0.55000000000000004">
      <c r="B41" s="96"/>
      <c r="C41" s="96"/>
      <c r="D41" s="96"/>
      <c r="E41" s="96"/>
      <c r="F41" s="96"/>
      <c r="G41" s="96"/>
      <c r="H41" s="96"/>
      <c r="I41" s="96"/>
      <c r="J41" s="96"/>
    </row>
    <row r="42" spans="1:10" s="1" customFormat="1" x14ac:dyDescent="0.55000000000000004">
      <c r="B42" s="96"/>
      <c r="C42" s="96"/>
      <c r="D42" s="96"/>
      <c r="E42" s="96"/>
      <c r="F42" s="96"/>
      <c r="G42" s="96"/>
      <c r="H42" s="96"/>
      <c r="I42" s="96"/>
      <c r="J42" s="96"/>
    </row>
  </sheetData>
  <mergeCells count="24">
    <mergeCell ref="B35:J35"/>
    <mergeCell ref="B42:J42"/>
    <mergeCell ref="B36:J36"/>
    <mergeCell ref="B37:J37"/>
    <mergeCell ref="B38:J38"/>
    <mergeCell ref="B39:J39"/>
    <mergeCell ref="B40:J40"/>
    <mergeCell ref="B41:J41"/>
    <mergeCell ref="B34:J34"/>
    <mergeCell ref="A9:A11"/>
    <mergeCell ref="B25:J25"/>
    <mergeCell ref="B26:J26"/>
    <mergeCell ref="B27:J27"/>
    <mergeCell ref="B28:J28"/>
    <mergeCell ref="B29:J29"/>
    <mergeCell ref="B30:J30"/>
    <mergeCell ref="B31:J31"/>
    <mergeCell ref="B32:J32"/>
    <mergeCell ref="B33:J33"/>
    <mergeCell ref="A1:G1"/>
    <mergeCell ref="A2:G2"/>
    <mergeCell ref="A3:G3"/>
    <mergeCell ref="K7:P7"/>
    <mergeCell ref="A6:G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BC16C-4C14-4B23-B007-66647BF577A4}">
  <dimension ref="A1:I484"/>
  <sheetViews>
    <sheetView tabSelected="1" topLeftCell="A466" workbookViewId="0">
      <selection activeCell="F8" sqref="F8"/>
    </sheetView>
  </sheetViews>
  <sheetFormatPr defaultRowHeight="14.4" x14ac:dyDescent="0.55000000000000004"/>
  <cols>
    <col min="1" max="1" width="7" style="108" bestFit="1" customWidth="1"/>
    <col min="2" max="2" width="8.83984375" style="106"/>
    <col min="3" max="3" width="8.83984375" style="14"/>
  </cols>
  <sheetData>
    <row r="1" spans="1:9" s="111" customFormat="1" ht="104.7" customHeight="1" x14ac:dyDescent="0.6">
      <c r="A1" s="109" t="s">
        <v>153</v>
      </c>
      <c r="B1" s="110"/>
      <c r="C1" s="110"/>
      <c r="D1" s="110"/>
      <c r="E1" s="110"/>
      <c r="F1" s="110"/>
      <c r="G1" s="110"/>
      <c r="H1" s="110"/>
      <c r="I1" s="110"/>
    </row>
    <row r="2" spans="1:9" s="94" customFormat="1" ht="43.2" customHeight="1" x14ac:dyDescent="0.55000000000000004">
      <c r="A2" s="112" t="s">
        <v>0</v>
      </c>
      <c r="B2" s="112" t="s">
        <v>151</v>
      </c>
      <c r="C2" s="113" t="s">
        <v>152</v>
      </c>
    </row>
    <row r="3" spans="1:9" x14ac:dyDescent="0.55000000000000004">
      <c r="A3" s="107"/>
      <c r="C3" s="14">
        <v>100</v>
      </c>
    </row>
    <row r="4" spans="1:9" x14ac:dyDescent="0.55000000000000004">
      <c r="A4" s="3">
        <v>183101</v>
      </c>
      <c r="B4" s="106">
        <v>65.941319969560652</v>
      </c>
    </row>
    <row r="5" spans="1:9" x14ac:dyDescent="0.55000000000000004">
      <c r="A5" s="3">
        <v>183102</v>
      </c>
      <c r="B5" s="106">
        <v>67.288961883386477</v>
      </c>
    </row>
    <row r="6" spans="1:9" x14ac:dyDescent="0.55000000000000004">
      <c r="A6" s="3">
        <v>183103</v>
      </c>
      <c r="B6" s="106">
        <v>71.09033550711375</v>
      </c>
    </row>
    <row r="7" spans="1:9" x14ac:dyDescent="0.55000000000000004">
      <c r="A7" s="3">
        <v>183104</v>
      </c>
      <c r="B7" s="106">
        <v>73.898567616772453</v>
      </c>
    </row>
    <row r="8" spans="1:9" x14ac:dyDescent="0.55000000000000004">
      <c r="A8" s="3">
        <v>183105</v>
      </c>
      <c r="B8" s="106">
        <v>69.959369250479227</v>
      </c>
    </row>
    <row r="9" spans="1:9" x14ac:dyDescent="0.55000000000000004">
      <c r="A9" s="3">
        <v>183106</v>
      </c>
      <c r="B9" s="106">
        <v>71.667866741159585</v>
      </c>
    </row>
    <row r="10" spans="1:9" x14ac:dyDescent="0.55000000000000004">
      <c r="A10" s="3">
        <v>183107</v>
      </c>
      <c r="B10" s="106">
        <v>70.61437392234113</v>
      </c>
    </row>
    <row r="11" spans="1:9" x14ac:dyDescent="0.55000000000000004">
      <c r="A11" s="3">
        <v>183108</v>
      </c>
      <c r="B11" s="106">
        <v>71.300704150732557</v>
      </c>
    </row>
    <row r="12" spans="1:9" x14ac:dyDescent="0.55000000000000004">
      <c r="A12" s="3">
        <v>183109</v>
      </c>
      <c r="B12" s="106">
        <v>68.345915251461761</v>
      </c>
    </row>
    <row r="13" spans="1:9" x14ac:dyDescent="0.55000000000000004">
      <c r="A13" s="3">
        <v>183110</v>
      </c>
      <c r="B13" s="106">
        <v>64.205193472879117</v>
      </c>
    </row>
    <row r="14" spans="1:9" x14ac:dyDescent="0.55000000000000004">
      <c r="A14" s="3">
        <v>183111</v>
      </c>
      <c r="B14" s="106">
        <v>62.592365599684044</v>
      </c>
    </row>
    <row r="15" spans="1:9" x14ac:dyDescent="0.55000000000000004">
      <c r="A15" s="3">
        <v>183112</v>
      </c>
      <c r="B15" s="106">
        <v>64.783386955390938</v>
      </c>
      <c r="C15" s="14">
        <v>99.31081055253388</v>
      </c>
    </row>
    <row r="16" spans="1:9" x14ac:dyDescent="0.55000000000000004">
      <c r="A16" s="3">
        <v>183201</v>
      </c>
      <c r="B16" s="106">
        <v>66.823474079383516</v>
      </c>
    </row>
    <row r="17" spans="1:3" x14ac:dyDescent="0.55000000000000004">
      <c r="A17" s="3">
        <v>183202</v>
      </c>
      <c r="B17" s="106">
        <v>65.987791848927742</v>
      </c>
    </row>
    <row r="18" spans="1:3" x14ac:dyDescent="0.55000000000000004">
      <c r="A18" s="3">
        <v>183203</v>
      </c>
      <c r="B18" s="106">
        <v>66.796348561963541</v>
      </c>
    </row>
    <row r="19" spans="1:3" x14ac:dyDescent="0.55000000000000004">
      <c r="A19" s="3">
        <v>183204</v>
      </c>
      <c r="B19" s="106">
        <v>69.21491812676976</v>
      </c>
    </row>
    <row r="20" spans="1:3" x14ac:dyDescent="0.55000000000000004">
      <c r="A20" s="3">
        <v>183205</v>
      </c>
      <c r="B20" s="106">
        <v>71.715398522102248</v>
      </c>
    </row>
    <row r="21" spans="1:3" x14ac:dyDescent="0.55000000000000004">
      <c r="A21" s="3">
        <v>183206</v>
      </c>
      <c r="B21" s="106">
        <v>70.589138322502706</v>
      </c>
    </row>
    <row r="22" spans="1:3" x14ac:dyDescent="0.55000000000000004">
      <c r="A22" s="3">
        <v>183207</v>
      </c>
      <c r="B22" s="106">
        <v>69.204403121574103</v>
      </c>
    </row>
    <row r="23" spans="1:3" x14ac:dyDescent="0.55000000000000004">
      <c r="A23" s="3">
        <v>183208</v>
      </c>
      <c r="B23" s="106">
        <v>73.721441237981423</v>
      </c>
    </row>
    <row r="24" spans="1:3" x14ac:dyDescent="0.55000000000000004">
      <c r="A24" s="3">
        <v>183209</v>
      </c>
      <c r="B24" s="106">
        <v>74.783830703723822</v>
      </c>
    </row>
    <row r="25" spans="1:3" x14ac:dyDescent="0.55000000000000004">
      <c r="A25" s="3">
        <v>183210</v>
      </c>
      <c r="B25" s="106">
        <v>78.328869767470607</v>
      </c>
    </row>
    <row r="26" spans="1:3" x14ac:dyDescent="0.55000000000000004">
      <c r="A26" s="3">
        <v>183211</v>
      </c>
      <c r="B26" s="106">
        <v>82.119791437233573</v>
      </c>
    </row>
    <row r="27" spans="1:3" x14ac:dyDescent="0.55000000000000004">
      <c r="A27" s="3">
        <v>183212</v>
      </c>
      <c r="B27" s="106">
        <v>84.253495452184865</v>
      </c>
      <c r="C27" s="14">
        <v>131.68587957080084</v>
      </c>
    </row>
    <row r="28" spans="1:3" x14ac:dyDescent="0.55000000000000004">
      <c r="A28" s="3">
        <v>183301</v>
      </c>
      <c r="B28" s="106">
        <v>85.156718815193344</v>
      </c>
    </row>
    <row r="29" spans="1:3" x14ac:dyDescent="0.55000000000000004">
      <c r="A29" s="3">
        <v>183302</v>
      </c>
      <c r="B29" s="106">
        <v>85.734850556746679</v>
      </c>
    </row>
    <row r="30" spans="1:3" x14ac:dyDescent="0.55000000000000004">
      <c r="A30" s="3">
        <v>183303</v>
      </c>
      <c r="B30" s="106">
        <v>86.283900613810516</v>
      </c>
    </row>
    <row r="31" spans="1:3" x14ac:dyDescent="0.55000000000000004">
      <c r="A31" s="3">
        <v>183304</v>
      </c>
      <c r="B31" s="106">
        <v>89.558439678428243</v>
      </c>
    </row>
    <row r="32" spans="1:3" x14ac:dyDescent="0.55000000000000004">
      <c r="A32" s="3">
        <v>183305</v>
      </c>
      <c r="B32" s="106">
        <v>88.983229100057926</v>
      </c>
    </row>
    <row r="33" spans="1:3" x14ac:dyDescent="0.55000000000000004">
      <c r="A33" s="3">
        <v>183306</v>
      </c>
      <c r="B33" s="106">
        <v>87.443717095895408</v>
      </c>
    </row>
    <row r="34" spans="1:3" x14ac:dyDescent="0.55000000000000004">
      <c r="A34" s="3">
        <v>183307</v>
      </c>
      <c r="B34" s="106">
        <v>86.730123870440778</v>
      </c>
    </row>
    <row r="35" spans="1:3" x14ac:dyDescent="0.55000000000000004">
      <c r="A35" s="3">
        <v>183308</v>
      </c>
      <c r="B35" s="106">
        <v>83.150435962623718</v>
      </c>
    </row>
    <row r="36" spans="1:3" x14ac:dyDescent="0.55000000000000004">
      <c r="A36" s="3">
        <v>183309</v>
      </c>
      <c r="B36" s="106">
        <v>79.924995776962703</v>
      </c>
    </row>
    <row r="37" spans="1:3" x14ac:dyDescent="0.55000000000000004">
      <c r="A37" s="3">
        <v>183310</v>
      </c>
      <c r="B37" s="106">
        <v>77.802827742195291</v>
      </c>
    </row>
    <row r="38" spans="1:3" x14ac:dyDescent="0.55000000000000004">
      <c r="A38" s="3">
        <v>183311</v>
      </c>
      <c r="B38" s="106">
        <v>73.212001011158492</v>
      </c>
    </row>
    <row r="39" spans="1:3" x14ac:dyDescent="0.55000000000000004">
      <c r="A39" s="3">
        <v>183312</v>
      </c>
      <c r="B39" s="106">
        <v>63.18496650409508</v>
      </c>
      <c r="C39" s="14">
        <v>100.91837912963196</v>
      </c>
    </row>
    <row r="40" spans="1:3" x14ac:dyDescent="0.55000000000000004">
      <c r="A40" s="3">
        <v>183401</v>
      </c>
      <c r="B40" s="106">
        <v>60.288904493196711</v>
      </c>
    </row>
    <row r="41" spans="1:3" x14ac:dyDescent="0.55000000000000004">
      <c r="A41" s="3">
        <v>183402</v>
      </c>
      <c r="B41" s="106">
        <v>61.499053267079361</v>
      </c>
    </row>
    <row r="42" spans="1:3" x14ac:dyDescent="0.55000000000000004">
      <c r="A42" s="3">
        <v>183403</v>
      </c>
      <c r="B42" s="106">
        <v>63.162132869305175</v>
      </c>
    </row>
    <row r="43" spans="1:3" x14ac:dyDescent="0.55000000000000004">
      <c r="A43" s="3">
        <v>183404</v>
      </c>
      <c r="B43" s="106">
        <v>65.198227898500775</v>
      </c>
    </row>
    <row r="44" spans="1:3" x14ac:dyDescent="0.55000000000000004">
      <c r="A44" s="3">
        <v>183405</v>
      </c>
      <c r="B44" s="106">
        <v>65.538720028242039</v>
      </c>
    </row>
    <row r="45" spans="1:3" x14ac:dyDescent="0.55000000000000004">
      <c r="A45" s="3">
        <v>183406</v>
      </c>
      <c r="B45" s="106">
        <v>66.280776403960587</v>
      </c>
    </row>
    <row r="46" spans="1:3" x14ac:dyDescent="0.55000000000000004">
      <c r="A46" s="3">
        <v>183407</v>
      </c>
      <c r="B46" s="106">
        <v>66.840645536939007</v>
      </c>
    </row>
    <row r="47" spans="1:3" x14ac:dyDescent="0.55000000000000004">
      <c r="A47" s="3">
        <v>183408</v>
      </c>
      <c r="B47" s="106">
        <v>68.759520073423005</v>
      </c>
    </row>
    <row r="48" spans="1:3" x14ac:dyDescent="0.55000000000000004">
      <c r="A48" s="3">
        <v>183409</v>
      </c>
      <c r="B48" s="106">
        <v>68.889373729051528</v>
      </c>
    </row>
    <row r="49" spans="1:3" x14ac:dyDescent="0.55000000000000004">
      <c r="A49" s="3">
        <v>183410</v>
      </c>
      <c r="B49" s="106">
        <v>70.217204319010719</v>
      </c>
    </row>
    <row r="50" spans="1:3" x14ac:dyDescent="0.55000000000000004">
      <c r="A50" s="3">
        <v>183411</v>
      </c>
      <c r="B50" s="106">
        <v>72.270581231185375</v>
      </c>
    </row>
    <row r="51" spans="1:3" x14ac:dyDescent="0.55000000000000004">
      <c r="A51" s="3">
        <v>183412</v>
      </c>
      <c r="B51" s="106">
        <v>75.342533518346585</v>
      </c>
      <c r="C51" s="14">
        <v>122.85110131278989</v>
      </c>
    </row>
    <row r="52" spans="1:3" x14ac:dyDescent="0.55000000000000004">
      <c r="A52" s="3">
        <v>183501</v>
      </c>
      <c r="B52" s="106">
        <v>77.77130672356968</v>
      </c>
    </row>
    <row r="53" spans="1:3" x14ac:dyDescent="0.55000000000000004">
      <c r="A53" s="3">
        <v>183502</v>
      </c>
      <c r="B53" s="106">
        <v>80.235962437190096</v>
      </c>
    </row>
    <row r="54" spans="1:3" x14ac:dyDescent="0.55000000000000004">
      <c r="A54" s="3">
        <v>183503</v>
      </c>
      <c r="B54" s="106">
        <v>87.465148994322107</v>
      </c>
    </row>
    <row r="55" spans="1:3" x14ac:dyDescent="0.55000000000000004">
      <c r="A55" s="3">
        <v>183504</v>
      </c>
      <c r="B55" s="106">
        <v>87.713073659078759</v>
      </c>
    </row>
    <row r="56" spans="1:3" x14ac:dyDescent="0.55000000000000004">
      <c r="A56" s="3">
        <v>183505</v>
      </c>
      <c r="B56" s="106">
        <v>89.677342156667819</v>
      </c>
    </row>
    <row r="57" spans="1:3" x14ac:dyDescent="0.55000000000000004">
      <c r="A57" s="3">
        <v>183506</v>
      </c>
      <c r="B57" s="106">
        <v>91.783294607732543</v>
      </c>
    </row>
    <row r="58" spans="1:3" x14ac:dyDescent="0.55000000000000004">
      <c r="A58" s="3">
        <v>183507</v>
      </c>
      <c r="B58" s="106">
        <v>89.874287567916113</v>
      </c>
    </row>
    <row r="59" spans="1:3" x14ac:dyDescent="0.55000000000000004">
      <c r="A59" s="3">
        <v>183508</v>
      </c>
      <c r="B59" s="106">
        <v>88.950916676799011</v>
      </c>
    </row>
    <row r="60" spans="1:3" x14ac:dyDescent="0.55000000000000004">
      <c r="A60" s="3">
        <v>183509</v>
      </c>
      <c r="B60" s="106">
        <v>82.921504890720925</v>
      </c>
    </row>
    <row r="61" spans="1:3" x14ac:dyDescent="0.55000000000000004">
      <c r="A61" s="3">
        <v>183510</v>
      </c>
      <c r="B61" s="106">
        <v>80.71602764890649</v>
      </c>
    </row>
    <row r="62" spans="1:3" x14ac:dyDescent="0.55000000000000004">
      <c r="A62" s="3">
        <v>183511</v>
      </c>
      <c r="B62" s="106">
        <v>78.013079862695832</v>
      </c>
    </row>
    <row r="63" spans="1:3" x14ac:dyDescent="0.55000000000000004">
      <c r="A63" s="3">
        <v>183512</v>
      </c>
      <c r="B63" s="106">
        <v>80.154253964668726</v>
      </c>
      <c r="C63" s="14">
        <v>133.98673663756733</v>
      </c>
    </row>
    <row r="64" spans="1:3" x14ac:dyDescent="0.55000000000000004">
      <c r="A64" s="3">
        <v>183601</v>
      </c>
      <c r="B64" s="106">
        <v>82.781681628023378</v>
      </c>
    </row>
    <row r="65" spans="1:3" x14ac:dyDescent="0.55000000000000004">
      <c r="A65" s="3">
        <v>183602</v>
      </c>
      <c r="B65" s="106">
        <v>85.09087582112376</v>
      </c>
    </row>
    <row r="66" spans="1:3" x14ac:dyDescent="0.55000000000000004">
      <c r="A66" s="3">
        <v>183603</v>
      </c>
      <c r="B66" s="106">
        <v>85.98387311028705</v>
      </c>
    </row>
    <row r="67" spans="1:3" x14ac:dyDescent="0.55000000000000004">
      <c r="A67" s="3">
        <v>183604</v>
      </c>
      <c r="B67" s="106">
        <v>85.469398584896879</v>
      </c>
    </row>
    <row r="68" spans="1:3" x14ac:dyDescent="0.55000000000000004">
      <c r="A68" s="3">
        <v>183605</v>
      </c>
      <c r="B68" s="106">
        <v>83.948114400046947</v>
      </c>
    </row>
    <row r="69" spans="1:3" x14ac:dyDescent="0.55000000000000004">
      <c r="A69" s="3">
        <v>183606</v>
      </c>
      <c r="B69" s="106">
        <v>81.943262009744572</v>
      </c>
    </row>
    <row r="70" spans="1:3" x14ac:dyDescent="0.55000000000000004">
      <c r="A70" s="3">
        <v>183607</v>
      </c>
      <c r="B70" s="106">
        <v>78.600065873819474</v>
      </c>
    </row>
    <row r="71" spans="1:3" x14ac:dyDescent="0.55000000000000004">
      <c r="A71" s="3">
        <v>183608</v>
      </c>
      <c r="B71" s="106">
        <v>76.732668239137126</v>
      </c>
    </row>
    <row r="72" spans="1:3" x14ac:dyDescent="0.55000000000000004">
      <c r="A72" s="3">
        <v>183609</v>
      </c>
      <c r="B72" s="106">
        <v>71.992810902911501</v>
      </c>
    </row>
    <row r="73" spans="1:3" x14ac:dyDescent="0.55000000000000004">
      <c r="A73" s="3">
        <v>183610</v>
      </c>
      <c r="B73" s="106">
        <v>69.004900664160516</v>
      </c>
    </row>
    <row r="74" spans="1:3" x14ac:dyDescent="0.55000000000000004">
      <c r="A74" s="3">
        <v>183611</v>
      </c>
      <c r="B74" s="106">
        <v>71.028703008830618</v>
      </c>
    </row>
    <row r="75" spans="1:3" x14ac:dyDescent="0.55000000000000004">
      <c r="A75" s="3">
        <v>183612</v>
      </c>
      <c r="B75" s="106">
        <v>75.802726906803485</v>
      </c>
      <c r="C75" s="14">
        <v>132.38248041909571</v>
      </c>
    </row>
    <row r="76" spans="1:3" x14ac:dyDescent="0.55000000000000004">
      <c r="A76" s="3">
        <v>183701</v>
      </c>
      <c r="B76" s="106">
        <v>79.239826458885119</v>
      </c>
    </row>
    <row r="77" spans="1:3" x14ac:dyDescent="0.55000000000000004">
      <c r="A77" s="3">
        <v>183702</v>
      </c>
      <c r="B77" s="106">
        <v>74.574539383609149</v>
      </c>
    </row>
    <row r="78" spans="1:3" x14ac:dyDescent="0.55000000000000004">
      <c r="A78" s="3">
        <v>183703</v>
      </c>
      <c r="B78" s="106">
        <v>66.270808669569163</v>
      </c>
    </row>
    <row r="79" spans="1:3" x14ac:dyDescent="0.55000000000000004">
      <c r="A79" s="3">
        <v>183704</v>
      </c>
      <c r="B79" s="106">
        <v>62.458281184001464</v>
      </c>
    </row>
    <row r="80" spans="1:3" x14ac:dyDescent="0.55000000000000004">
      <c r="A80" s="3">
        <v>183705</v>
      </c>
      <c r="B80" s="106">
        <v>65.389591861585785</v>
      </c>
    </row>
    <row r="81" spans="1:3" x14ac:dyDescent="0.55000000000000004">
      <c r="A81" s="3">
        <v>183706</v>
      </c>
      <c r="B81" s="106">
        <v>68.139008017139417</v>
      </c>
    </row>
    <row r="82" spans="1:3" x14ac:dyDescent="0.55000000000000004">
      <c r="A82" s="3">
        <v>183707</v>
      </c>
      <c r="B82" s="106">
        <v>68.624174861410154</v>
      </c>
    </row>
    <row r="83" spans="1:3" x14ac:dyDescent="0.55000000000000004">
      <c r="A83" s="3">
        <v>183708</v>
      </c>
      <c r="B83" s="106">
        <v>67.999354257902112</v>
      </c>
    </row>
    <row r="84" spans="1:3" x14ac:dyDescent="0.55000000000000004">
      <c r="A84" s="3">
        <v>183709</v>
      </c>
      <c r="B84" s="106">
        <v>68.3015814440393</v>
      </c>
    </row>
    <row r="85" spans="1:3" x14ac:dyDescent="0.55000000000000004">
      <c r="A85" s="3">
        <v>183710</v>
      </c>
      <c r="B85" s="106">
        <v>68.870090002942703</v>
      </c>
    </row>
    <row r="86" spans="1:3" x14ac:dyDescent="0.55000000000000004">
      <c r="A86" s="3">
        <v>183711</v>
      </c>
      <c r="B86" s="106">
        <v>68.613468249557059</v>
      </c>
    </row>
    <row r="87" spans="1:3" x14ac:dyDescent="0.55000000000000004">
      <c r="A87" s="3">
        <v>183712</v>
      </c>
      <c r="B87" s="106">
        <v>66.856623234367703</v>
      </c>
      <c r="C87" s="14">
        <v>122.95350773296586</v>
      </c>
    </row>
    <row r="88" spans="1:3" x14ac:dyDescent="0.55000000000000004">
      <c r="A88" s="3">
        <v>183801</v>
      </c>
      <c r="B88" s="106">
        <v>63.459197161866655</v>
      </c>
    </row>
    <row r="89" spans="1:3" x14ac:dyDescent="0.55000000000000004">
      <c r="A89" s="3">
        <v>183802</v>
      </c>
      <c r="B89" s="106">
        <v>61.786676299999236</v>
      </c>
    </row>
    <row r="90" spans="1:3" x14ac:dyDescent="0.55000000000000004">
      <c r="A90" s="3">
        <v>183803</v>
      </c>
      <c r="B90" s="106">
        <v>61.999224677366058</v>
      </c>
    </row>
    <row r="91" spans="1:3" x14ac:dyDescent="0.55000000000000004">
      <c r="A91" s="3">
        <v>183804</v>
      </c>
      <c r="B91" s="106">
        <v>63.93370818731394</v>
      </c>
    </row>
    <row r="92" spans="1:3" x14ac:dyDescent="0.55000000000000004">
      <c r="A92" s="3">
        <v>183805</v>
      </c>
      <c r="B92" s="106">
        <v>66.633562691890489</v>
      </c>
    </row>
    <row r="93" spans="1:3" x14ac:dyDescent="0.55000000000000004">
      <c r="A93" s="3">
        <v>183806</v>
      </c>
      <c r="B93" s="106">
        <v>67.936919411208223</v>
      </c>
    </row>
    <row r="94" spans="1:3" x14ac:dyDescent="0.55000000000000004">
      <c r="A94" s="3">
        <v>183807</v>
      </c>
      <c r="B94" s="106">
        <v>66.773061628675208</v>
      </c>
    </row>
    <row r="95" spans="1:3" x14ac:dyDescent="0.55000000000000004">
      <c r="A95" s="3">
        <v>183808</v>
      </c>
      <c r="B95" s="106">
        <v>66.652603370692233</v>
      </c>
    </row>
    <row r="96" spans="1:3" x14ac:dyDescent="0.55000000000000004">
      <c r="A96" s="3">
        <v>183809</v>
      </c>
      <c r="B96" s="106">
        <v>66.136949642140621</v>
      </c>
    </row>
    <row r="97" spans="1:3" x14ac:dyDescent="0.55000000000000004">
      <c r="A97" s="3">
        <v>183810</v>
      </c>
      <c r="B97" s="106">
        <v>64.654793530428279</v>
      </c>
    </row>
    <row r="98" spans="1:3" x14ac:dyDescent="0.55000000000000004">
      <c r="A98" s="3">
        <v>183811</v>
      </c>
      <c r="B98" s="106">
        <v>63.348167749113671</v>
      </c>
    </row>
    <row r="99" spans="1:3" x14ac:dyDescent="0.55000000000000004">
      <c r="A99" s="3">
        <v>183812</v>
      </c>
      <c r="B99" s="106">
        <v>67.062420598891322</v>
      </c>
      <c r="C99" s="14">
        <v>129.95106521291314</v>
      </c>
    </row>
    <row r="100" spans="1:3" x14ac:dyDescent="0.55000000000000004">
      <c r="A100" s="3">
        <v>183901</v>
      </c>
      <c r="B100" s="106">
        <v>69.616176815637118</v>
      </c>
    </row>
    <row r="101" spans="1:3" x14ac:dyDescent="0.55000000000000004">
      <c r="A101" s="3">
        <v>183902</v>
      </c>
      <c r="B101" s="106">
        <v>69.454206070787151</v>
      </c>
    </row>
    <row r="102" spans="1:3" x14ac:dyDescent="0.55000000000000004">
      <c r="A102" s="3">
        <v>183903</v>
      </c>
      <c r="B102" s="106">
        <v>67.482800389443028</v>
      </c>
    </row>
    <row r="103" spans="1:3" x14ac:dyDescent="0.55000000000000004">
      <c r="A103" s="3">
        <v>183904</v>
      </c>
      <c r="B103" s="106">
        <v>67.318920919124722</v>
      </c>
    </row>
    <row r="104" spans="1:3" x14ac:dyDescent="0.55000000000000004">
      <c r="A104" s="3">
        <v>183905</v>
      </c>
      <c r="B104" s="106">
        <v>67.492274352466708</v>
      </c>
    </row>
    <row r="105" spans="1:3" x14ac:dyDescent="0.55000000000000004">
      <c r="A105" s="3">
        <v>183906</v>
      </c>
      <c r="B105" s="106">
        <v>65.478731716346701</v>
      </c>
    </row>
    <row r="106" spans="1:3" x14ac:dyDescent="0.55000000000000004">
      <c r="A106" s="3">
        <v>183907</v>
      </c>
      <c r="B106" s="106">
        <v>62.973889200900274</v>
      </c>
    </row>
    <row r="107" spans="1:3" x14ac:dyDescent="0.55000000000000004">
      <c r="A107" s="3">
        <v>183908</v>
      </c>
      <c r="B107" s="106">
        <v>58.373733395203757</v>
      </c>
    </row>
    <row r="108" spans="1:3" x14ac:dyDescent="0.55000000000000004">
      <c r="A108" s="3">
        <v>183909</v>
      </c>
      <c r="B108" s="106">
        <v>56.12727385866507</v>
      </c>
    </row>
    <row r="109" spans="1:3" x14ac:dyDescent="0.55000000000000004">
      <c r="A109" s="3">
        <v>183910</v>
      </c>
      <c r="B109" s="106">
        <v>55.302423519154928</v>
      </c>
    </row>
    <row r="110" spans="1:3" x14ac:dyDescent="0.55000000000000004">
      <c r="A110" s="3">
        <v>183911</v>
      </c>
      <c r="B110" s="106">
        <v>55.353671260142434</v>
      </c>
    </row>
    <row r="111" spans="1:3" x14ac:dyDescent="0.55000000000000004">
      <c r="A111" s="3">
        <v>183912</v>
      </c>
      <c r="B111" s="106">
        <v>55.799400466008684</v>
      </c>
      <c r="C111" s="14">
        <v>113.33851495079068</v>
      </c>
    </row>
    <row r="112" spans="1:3" x14ac:dyDescent="0.55000000000000004">
      <c r="A112" s="3">
        <v>184001</v>
      </c>
      <c r="B112" s="106">
        <v>56.300024520207991</v>
      </c>
    </row>
    <row r="113" spans="1:3" x14ac:dyDescent="0.55000000000000004">
      <c r="A113" s="3">
        <v>184002</v>
      </c>
      <c r="B113" s="106">
        <v>55.381917247848662</v>
      </c>
    </row>
    <row r="114" spans="1:3" x14ac:dyDescent="0.55000000000000004">
      <c r="A114" s="3">
        <v>184003</v>
      </c>
      <c r="B114" s="106">
        <v>56.27189453748089</v>
      </c>
    </row>
    <row r="115" spans="1:3" x14ac:dyDescent="0.55000000000000004">
      <c r="A115" s="3">
        <v>184004</v>
      </c>
      <c r="B115" s="106">
        <v>55.404050045532664</v>
      </c>
    </row>
    <row r="116" spans="1:3" x14ac:dyDescent="0.55000000000000004">
      <c r="A116" s="3">
        <v>184005</v>
      </c>
      <c r="B116" s="106">
        <v>55.388480595586998</v>
      </c>
    </row>
    <row r="117" spans="1:3" x14ac:dyDescent="0.55000000000000004">
      <c r="A117" s="3">
        <v>184006</v>
      </c>
      <c r="B117" s="106">
        <v>53.789697587262083</v>
      </c>
    </row>
    <row r="118" spans="1:3" x14ac:dyDescent="0.55000000000000004">
      <c r="A118" s="3">
        <v>184007</v>
      </c>
      <c r="B118" s="106">
        <v>53.08878549258133</v>
      </c>
    </row>
    <row r="119" spans="1:3" x14ac:dyDescent="0.55000000000000004">
      <c r="A119" s="3">
        <v>184008</v>
      </c>
      <c r="B119" s="106">
        <v>52.676908257469101</v>
      </c>
    </row>
    <row r="120" spans="1:3" x14ac:dyDescent="0.55000000000000004">
      <c r="A120" s="3">
        <v>184009</v>
      </c>
      <c r="B120" s="106">
        <v>55.073417164971843</v>
      </c>
    </row>
    <row r="121" spans="1:3" x14ac:dyDescent="0.55000000000000004">
      <c r="A121" s="3">
        <v>184010</v>
      </c>
      <c r="B121" s="106">
        <v>56.463694626254345</v>
      </c>
    </row>
    <row r="122" spans="1:3" x14ac:dyDescent="0.55000000000000004">
      <c r="A122" s="3">
        <v>184011</v>
      </c>
      <c r="B122" s="106">
        <v>54.928606466327523</v>
      </c>
    </row>
    <row r="123" spans="1:3" x14ac:dyDescent="0.55000000000000004">
      <c r="A123" s="3">
        <v>184012</v>
      </c>
      <c r="B123" s="106">
        <v>54.920785292096824</v>
      </c>
      <c r="C123" s="14">
        <v>116.3512335936565</v>
      </c>
    </row>
    <row r="124" spans="1:3" x14ac:dyDescent="0.55000000000000004">
      <c r="A124" s="3">
        <v>184101</v>
      </c>
      <c r="B124" s="106">
        <v>52.337491088450406</v>
      </c>
    </row>
    <row r="125" spans="1:3" x14ac:dyDescent="0.55000000000000004">
      <c r="A125" s="3">
        <v>184102</v>
      </c>
      <c r="B125" s="106">
        <v>49.823214759134942</v>
      </c>
    </row>
    <row r="126" spans="1:3" x14ac:dyDescent="0.55000000000000004">
      <c r="A126" s="3">
        <v>184103</v>
      </c>
      <c r="B126" s="106">
        <v>49.827529868230798</v>
      </c>
    </row>
    <row r="127" spans="1:3" x14ac:dyDescent="0.55000000000000004">
      <c r="A127" s="3">
        <v>184104</v>
      </c>
      <c r="B127" s="106">
        <v>50.689255568264649</v>
      </c>
    </row>
    <row r="128" spans="1:3" x14ac:dyDescent="0.55000000000000004">
      <c r="A128" s="3">
        <v>184105</v>
      </c>
      <c r="B128" s="106">
        <v>51.412648973601449</v>
      </c>
    </row>
    <row r="129" spans="1:3" x14ac:dyDescent="0.55000000000000004">
      <c r="A129" s="3">
        <v>184106</v>
      </c>
      <c r="B129" s="106">
        <v>50.936619994665634</v>
      </c>
    </row>
    <row r="130" spans="1:3" x14ac:dyDescent="0.55000000000000004">
      <c r="A130" s="3">
        <v>184107</v>
      </c>
      <c r="B130" s="106">
        <v>52.046858421681605</v>
      </c>
    </row>
    <row r="131" spans="1:3" x14ac:dyDescent="0.55000000000000004">
      <c r="A131" s="3">
        <v>184108</v>
      </c>
      <c r="B131" s="106">
        <v>51.132230191061289</v>
      </c>
    </row>
    <row r="132" spans="1:3" x14ac:dyDescent="0.55000000000000004">
      <c r="A132" s="3">
        <v>184109</v>
      </c>
      <c r="B132" s="106">
        <v>51.005293298900511</v>
      </c>
    </row>
    <row r="133" spans="1:3" x14ac:dyDescent="0.55000000000000004">
      <c r="A133" s="3">
        <v>184110</v>
      </c>
      <c r="B133" s="106">
        <v>49.48483213004215</v>
      </c>
    </row>
    <row r="134" spans="1:3" x14ac:dyDescent="0.55000000000000004">
      <c r="A134" s="3">
        <v>184111</v>
      </c>
      <c r="B134" s="106">
        <v>48.032916010893274</v>
      </c>
    </row>
    <row r="135" spans="1:3" x14ac:dyDescent="0.55000000000000004">
      <c r="A135" s="3">
        <v>184112</v>
      </c>
      <c r="B135" s="106">
        <v>46.533297844361783</v>
      </c>
      <c r="C135" s="14">
        <v>103.64777769685757</v>
      </c>
    </row>
    <row r="136" spans="1:3" x14ac:dyDescent="0.55000000000000004">
      <c r="A136" s="3">
        <v>184201</v>
      </c>
      <c r="B136" s="106">
        <v>44.209486972052346</v>
      </c>
    </row>
    <row r="137" spans="1:3" x14ac:dyDescent="0.55000000000000004">
      <c r="A137" s="3">
        <v>184202</v>
      </c>
      <c r="B137" s="106">
        <v>41.423998533005339</v>
      </c>
    </row>
    <row r="138" spans="1:3" x14ac:dyDescent="0.55000000000000004">
      <c r="A138" s="3">
        <v>184203</v>
      </c>
      <c r="B138" s="106">
        <v>41.55670644155569</v>
      </c>
    </row>
    <row r="139" spans="1:3" x14ac:dyDescent="0.55000000000000004">
      <c r="A139" s="3">
        <v>184204</v>
      </c>
      <c r="B139" s="106">
        <v>43.330593348254631</v>
      </c>
    </row>
    <row r="140" spans="1:3" x14ac:dyDescent="0.55000000000000004">
      <c r="A140" s="3">
        <v>184205</v>
      </c>
      <c r="B140" s="106">
        <v>43.930224115960634</v>
      </c>
    </row>
    <row r="141" spans="1:3" x14ac:dyDescent="0.55000000000000004">
      <c r="A141" s="3">
        <v>184206</v>
      </c>
      <c r="B141" s="106">
        <v>43.154243508564477</v>
      </c>
    </row>
    <row r="142" spans="1:3" x14ac:dyDescent="0.55000000000000004">
      <c r="A142" s="3">
        <v>184207</v>
      </c>
      <c r="B142" s="106">
        <v>41.9019892721834</v>
      </c>
    </row>
    <row r="143" spans="1:3" x14ac:dyDescent="0.55000000000000004">
      <c r="A143" s="3">
        <v>184208</v>
      </c>
      <c r="B143" s="106">
        <v>40.136269116074075</v>
      </c>
    </row>
    <row r="144" spans="1:3" x14ac:dyDescent="0.55000000000000004">
      <c r="A144" s="3">
        <v>184209</v>
      </c>
      <c r="B144" s="106">
        <v>40.515761637948238</v>
      </c>
    </row>
    <row r="145" spans="1:3" x14ac:dyDescent="0.55000000000000004">
      <c r="A145" s="3">
        <v>184210</v>
      </c>
      <c r="B145" s="106">
        <v>40.27586242140918</v>
      </c>
    </row>
    <row r="146" spans="1:3" x14ac:dyDescent="0.55000000000000004">
      <c r="A146" s="3">
        <v>184211</v>
      </c>
      <c r="B146" s="106">
        <v>39.626771040911123</v>
      </c>
    </row>
    <row r="147" spans="1:3" x14ac:dyDescent="0.55000000000000004">
      <c r="A147" s="3">
        <v>184212</v>
      </c>
      <c r="B147" s="106">
        <v>38.875896956697424</v>
      </c>
      <c r="C147" s="14">
        <v>91.193689628841895</v>
      </c>
    </row>
    <row r="148" spans="1:3" x14ac:dyDescent="0.55000000000000004">
      <c r="A148" s="3">
        <v>184301</v>
      </c>
      <c r="B148" s="106">
        <v>39.388130984474721</v>
      </c>
    </row>
    <row r="149" spans="1:3" x14ac:dyDescent="0.55000000000000004">
      <c r="A149" s="3">
        <v>184302</v>
      </c>
      <c r="B149" s="106">
        <v>39.940882111891881</v>
      </c>
    </row>
    <row r="150" spans="1:3" x14ac:dyDescent="0.55000000000000004">
      <c r="A150" s="3">
        <v>184303</v>
      </c>
      <c r="B150" s="106">
        <v>40.601077361574461</v>
      </c>
    </row>
    <row r="151" spans="1:3" x14ac:dyDescent="0.55000000000000004">
      <c r="A151" s="3">
        <v>184304</v>
      </c>
      <c r="B151" s="106">
        <v>43.793613756958166</v>
      </c>
    </row>
    <row r="152" spans="1:3" x14ac:dyDescent="0.55000000000000004">
      <c r="A152" s="3">
        <v>184305</v>
      </c>
      <c r="B152" s="106">
        <v>46.080043464951025</v>
      </c>
    </row>
    <row r="153" spans="1:3" x14ac:dyDescent="0.55000000000000004">
      <c r="A153" s="3">
        <v>184306</v>
      </c>
      <c r="B153" s="106">
        <v>46.794266866972329</v>
      </c>
    </row>
    <row r="154" spans="1:3" x14ac:dyDescent="0.55000000000000004">
      <c r="A154" s="3">
        <v>184307</v>
      </c>
      <c r="B154" s="106">
        <v>47.215229559630906</v>
      </c>
    </row>
    <row r="155" spans="1:3" x14ac:dyDescent="0.55000000000000004">
      <c r="A155" s="3">
        <v>184308</v>
      </c>
      <c r="B155" s="106">
        <v>47.280586999379359</v>
      </c>
    </row>
    <row r="156" spans="1:3" x14ac:dyDescent="0.55000000000000004">
      <c r="A156" s="3">
        <v>184309</v>
      </c>
      <c r="B156" s="106">
        <v>47.192671331355122</v>
      </c>
    </row>
    <row r="157" spans="1:3" x14ac:dyDescent="0.55000000000000004">
      <c r="A157" s="3">
        <v>184310</v>
      </c>
      <c r="B157" s="106">
        <v>47.714015555354649</v>
      </c>
    </row>
    <row r="158" spans="1:3" x14ac:dyDescent="0.55000000000000004">
      <c r="A158" s="3">
        <v>184311</v>
      </c>
      <c r="B158" s="106">
        <v>50.935223886817845</v>
      </c>
    </row>
    <row r="159" spans="1:3" x14ac:dyDescent="0.55000000000000004">
      <c r="A159" s="3">
        <v>184312</v>
      </c>
      <c r="B159" s="106">
        <v>53.230374105391867</v>
      </c>
      <c r="C159" s="14">
        <v>131.76932214211948</v>
      </c>
    </row>
    <row r="160" spans="1:3" x14ac:dyDescent="0.55000000000000004">
      <c r="A160" s="3">
        <v>184401</v>
      </c>
      <c r="B160" s="106">
        <v>52.368405085450092</v>
      </c>
    </row>
    <row r="161" spans="1:3" x14ac:dyDescent="0.55000000000000004">
      <c r="A161" s="3">
        <v>184402</v>
      </c>
      <c r="B161" s="106">
        <v>53.38565074113032</v>
      </c>
    </row>
    <row r="162" spans="1:3" x14ac:dyDescent="0.55000000000000004">
      <c r="A162" s="3">
        <v>184403</v>
      </c>
      <c r="B162" s="106">
        <v>54.593156888512205</v>
      </c>
    </row>
    <row r="163" spans="1:3" x14ac:dyDescent="0.55000000000000004">
      <c r="A163" s="3">
        <v>184404</v>
      </c>
      <c r="B163" s="106">
        <v>56.410750684136822</v>
      </c>
    </row>
    <row r="164" spans="1:3" x14ac:dyDescent="0.55000000000000004">
      <c r="A164" s="3">
        <v>184405</v>
      </c>
      <c r="B164" s="106">
        <v>59.639276404425885</v>
      </c>
    </row>
    <row r="165" spans="1:3" x14ac:dyDescent="0.55000000000000004">
      <c r="A165" s="3">
        <v>184406</v>
      </c>
      <c r="B165" s="106">
        <v>57.688342055311466</v>
      </c>
    </row>
    <row r="166" spans="1:3" x14ac:dyDescent="0.55000000000000004">
      <c r="A166" s="3">
        <v>184407</v>
      </c>
      <c r="B166" s="106">
        <v>57.911130635824044</v>
      </c>
    </row>
    <row r="167" spans="1:3" x14ac:dyDescent="0.55000000000000004">
      <c r="A167" s="3">
        <v>184408</v>
      </c>
      <c r="B167" s="106">
        <v>58.226935706475018</v>
      </c>
    </row>
    <row r="168" spans="1:3" x14ac:dyDescent="0.55000000000000004">
      <c r="A168" s="3">
        <v>184409</v>
      </c>
      <c r="B168" s="106">
        <v>58.835141668556425</v>
      </c>
    </row>
    <row r="169" spans="1:3" x14ac:dyDescent="0.55000000000000004">
      <c r="A169" s="3">
        <v>184410</v>
      </c>
      <c r="B169" s="106">
        <v>59.356465075367808</v>
      </c>
    </row>
    <row r="170" spans="1:3" x14ac:dyDescent="0.55000000000000004">
      <c r="A170" s="3">
        <v>184411</v>
      </c>
      <c r="B170" s="106">
        <v>57.224927980242605</v>
      </c>
    </row>
    <row r="171" spans="1:3" x14ac:dyDescent="0.55000000000000004">
      <c r="A171" s="3">
        <v>184412</v>
      </c>
      <c r="B171" s="106">
        <v>57.458666392797525</v>
      </c>
      <c r="C171" s="14">
        <v>148.98175357459624</v>
      </c>
    </row>
    <row r="172" spans="1:3" x14ac:dyDescent="0.55000000000000004">
      <c r="A172" s="3">
        <v>184501</v>
      </c>
      <c r="B172" s="106">
        <v>57.595289268813644</v>
      </c>
    </row>
    <row r="173" spans="1:3" x14ac:dyDescent="0.55000000000000004">
      <c r="A173" s="3">
        <v>184502</v>
      </c>
      <c r="B173" s="106">
        <v>58.515057381898679</v>
      </c>
    </row>
    <row r="174" spans="1:3" x14ac:dyDescent="0.55000000000000004">
      <c r="A174" s="3">
        <v>184503</v>
      </c>
      <c r="B174" s="106">
        <v>58.826996283990127</v>
      </c>
    </row>
    <row r="175" spans="1:3" x14ac:dyDescent="0.55000000000000004">
      <c r="A175" s="3">
        <v>184504</v>
      </c>
      <c r="B175" s="106">
        <v>59.104694624071186</v>
      </c>
    </row>
    <row r="176" spans="1:3" x14ac:dyDescent="0.55000000000000004">
      <c r="A176" s="3">
        <v>184505</v>
      </c>
      <c r="B176" s="106">
        <v>59.001618032775774</v>
      </c>
    </row>
    <row r="177" spans="1:3" x14ac:dyDescent="0.55000000000000004">
      <c r="A177" s="3">
        <v>184506</v>
      </c>
      <c r="B177" s="106">
        <v>58.92334540153675</v>
      </c>
    </row>
    <row r="178" spans="1:3" x14ac:dyDescent="0.55000000000000004">
      <c r="A178" s="3">
        <v>184507</v>
      </c>
      <c r="B178" s="106">
        <v>57.728422751253781</v>
      </c>
    </row>
    <row r="179" spans="1:3" x14ac:dyDescent="0.55000000000000004">
      <c r="A179" s="3">
        <v>184508</v>
      </c>
      <c r="B179" s="106">
        <v>57.362418833343433</v>
      </c>
    </row>
    <row r="180" spans="1:3" x14ac:dyDescent="0.55000000000000004">
      <c r="A180" s="3">
        <v>184509</v>
      </c>
      <c r="B180" s="106">
        <v>58.11523157789685</v>
      </c>
    </row>
    <row r="181" spans="1:3" x14ac:dyDescent="0.55000000000000004">
      <c r="A181" s="3">
        <v>184510</v>
      </c>
      <c r="B181" s="106">
        <v>59.22332613817089</v>
      </c>
    </row>
    <row r="182" spans="1:3" x14ac:dyDescent="0.55000000000000004">
      <c r="A182" s="3">
        <v>184511</v>
      </c>
      <c r="B182" s="106">
        <v>59.532648203285397</v>
      </c>
    </row>
    <row r="183" spans="1:3" x14ac:dyDescent="0.55000000000000004">
      <c r="A183" s="3">
        <v>184512</v>
      </c>
      <c r="B183" s="106">
        <v>58.039978744628115</v>
      </c>
      <c r="C183" s="14">
        <v>158.21648253453529</v>
      </c>
    </row>
    <row r="184" spans="1:3" x14ac:dyDescent="0.55000000000000004">
      <c r="A184" s="3">
        <v>184601</v>
      </c>
      <c r="B184" s="106">
        <v>59.099142871700046</v>
      </c>
    </row>
    <row r="185" spans="1:3" x14ac:dyDescent="0.55000000000000004">
      <c r="A185" s="3">
        <v>184602</v>
      </c>
      <c r="B185" s="106">
        <v>60.776171450409478</v>
      </c>
    </row>
    <row r="186" spans="1:3" x14ac:dyDescent="0.55000000000000004">
      <c r="A186" s="3">
        <v>184603</v>
      </c>
      <c r="B186" s="106">
        <v>61.19287390540628</v>
      </c>
    </row>
    <row r="187" spans="1:3" x14ac:dyDescent="0.55000000000000004">
      <c r="A187" s="3">
        <v>184604</v>
      </c>
      <c r="B187" s="106">
        <v>59.50518205671024</v>
      </c>
    </row>
    <row r="188" spans="1:3" x14ac:dyDescent="0.55000000000000004">
      <c r="A188" s="3">
        <v>184605</v>
      </c>
      <c r="B188" s="106">
        <v>60.507171511560692</v>
      </c>
    </row>
    <row r="189" spans="1:3" x14ac:dyDescent="0.55000000000000004">
      <c r="A189" s="3">
        <v>184606</v>
      </c>
      <c r="B189" s="106">
        <v>60.327848560630322</v>
      </c>
    </row>
    <row r="190" spans="1:3" x14ac:dyDescent="0.55000000000000004">
      <c r="A190" s="3">
        <v>184607</v>
      </c>
      <c r="B190" s="106">
        <v>59.535539758890117</v>
      </c>
    </row>
    <row r="191" spans="1:3" x14ac:dyDescent="0.55000000000000004">
      <c r="A191" s="3">
        <v>184608</v>
      </c>
      <c r="B191" s="106">
        <v>59.119193423943102</v>
      </c>
    </row>
    <row r="192" spans="1:3" x14ac:dyDescent="0.55000000000000004">
      <c r="A192" s="3">
        <v>184609</v>
      </c>
      <c r="B192" s="106">
        <v>59.138139265982097</v>
      </c>
    </row>
    <row r="193" spans="1:3" x14ac:dyDescent="0.55000000000000004">
      <c r="A193" s="3">
        <v>184610</v>
      </c>
      <c r="B193" s="106">
        <v>58.840709428267814</v>
      </c>
    </row>
    <row r="194" spans="1:3" x14ac:dyDescent="0.55000000000000004">
      <c r="A194" s="3">
        <v>184611</v>
      </c>
      <c r="B194" s="106">
        <v>58.955928925153678</v>
      </c>
    </row>
    <row r="195" spans="1:3" x14ac:dyDescent="0.55000000000000004">
      <c r="A195" s="3">
        <v>184612</v>
      </c>
      <c r="B195" s="106">
        <v>58.613269643039899</v>
      </c>
      <c r="C195" s="14">
        <v>171.41791009885972</v>
      </c>
    </row>
    <row r="196" spans="1:3" x14ac:dyDescent="0.55000000000000004">
      <c r="A196" s="3">
        <v>184701</v>
      </c>
      <c r="B196" s="106">
        <v>58.464781949646984</v>
      </c>
    </row>
    <row r="197" spans="1:3" x14ac:dyDescent="0.55000000000000004">
      <c r="A197" s="3">
        <v>184702</v>
      </c>
      <c r="B197" s="106">
        <v>59.420071964426754</v>
      </c>
    </row>
    <row r="198" spans="1:3" x14ac:dyDescent="0.55000000000000004">
      <c r="A198" s="3">
        <v>184703</v>
      </c>
      <c r="B198" s="106">
        <v>59.815652483665673</v>
      </c>
    </row>
    <row r="199" spans="1:3" x14ac:dyDescent="0.55000000000000004">
      <c r="A199" s="3">
        <v>184704</v>
      </c>
      <c r="B199" s="106">
        <v>60.639556062093192</v>
      </c>
    </row>
    <row r="200" spans="1:3" x14ac:dyDescent="0.55000000000000004">
      <c r="A200" s="3">
        <v>184705</v>
      </c>
      <c r="B200" s="106">
        <v>62.486778773561362</v>
      </c>
    </row>
    <row r="201" spans="1:3" x14ac:dyDescent="0.55000000000000004">
      <c r="A201" s="3">
        <v>184706</v>
      </c>
      <c r="B201" s="106">
        <v>64.672227498557035</v>
      </c>
    </row>
    <row r="202" spans="1:3" x14ac:dyDescent="0.55000000000000004">
      <c r="A202" s="3">
        <v>184707</v>
      </c>
      <c r="B202" s="106">
        <v>65.349038974356347</v>
      </c>
    </row>
    <row r="203" spans="1:3" x14ac:dyDescent="0.55000000000000004">
      <c r="A203" s="3">
        <v>184708</v>
      </c>
      <c r="B203" s="106">
        <v>64.689454403200969</v>
      </c>
    </row>
    <row r="204" spans="1:3" x14ac:dyDescent="0.55000000000000004">
      <c r="A204" s="3">
        <v>184709</v>
      </c>
      <c r="B204" s="106">
        <v>63.281851670071838</v>
      </c>
    </row>
    <row r="205" spans="1:3" x14ac:dyDescent="0.55000000000000004">
      <c r="A205" s="3">
        <v>184710</v>
      </c>
      <c r="B205" s="106">
        <v>62.046168494171866</v>
      </c>
    </row>
    <row r="206" spans="1:3" x14ac:dyDescent="0.55000000000000004">
      <c r="A206" s="3">
        <v>184711</v>
      </c>
      <c r="B206" s="106">
        <v>60.983538276094961</v>
      </c>
    </row>
    <row r="207" spans="1:3" x14ac:dyDescent="0.55000000000000004">
      <c r="A207" s="3">
        <v>184712</v>
      </c>
      <c r="B207" s="106">
        <v>59.89478666989433</v>
      </c>
      <c r="C207" s="14">
        <v>187.02175305078686</v>
      </c>
    </row>
    <row r="208" spans="1:3" x14ac:dyDescent="0.55000000000000004">
      <c r="A208" s="3">
        <v>184801</v>
      </c>
      <c r="B208" s="106">
        <v>57.131477656033034</v>
      </c>
    </row>
    <row r="209" spans="1:3" x14ac:dyDescent="0.55000000000000004">
      <c r="A209" s="3">
        <v>184802</v>
      </c>
      <c r="B209" s="106">
        <v>58.989989382075528</v>
      </c>
    </row>
    <row r="210" spans="1:3" x14ac:dyDescent="0.55000000000000004">
      <c r="A210" s="3">
        <v>184803</v>
      </c>
      <c r="B210" s="106">
        <v>58.264551674874738</v>
      </c>
    </row>
    <row r="211" spans="1:3" x14ac:dyDescent="0.55000000000000004">
      <c r="A211" s="3">
        <v>184804</v>
      </c>
      <c r="B211" s="106">
        <v>57.593060527734956</v>
      </c>
    </row>
    <row r="212" spans="1:3" x14ac:dyDescent="0.55000000000000004">
      <c r="A212" s="3">
        <v>184805</v>
      </c>
      <c r="B212" s="106">
        <v>57.215531822872101</v>
      </c>
    </row>
    <row r="213" spans="1:3" x14ac:dyDescent="0.55000000000000004">
      <c r="A213" s="3">
        <v>184806</v>
      </c>
      <c r="B213" s="106">
        <v>55.869228772070599</v>
      </c>
    </row>
    <row r="214" spans="1:3" x14ac:dyDescent="0.55000000000000004">
      <c r="A214" s="3">
        <v>184807</v>
      </c>
      <c r="B214" s="106">
        <v>54.298459500477968</v>
      </c>
    </row>
    <row r="215" spans="1:3" x14ac:dyDescent="0.55000000000000004">
      <c r="A215" s="3">
        <v>184808</v>
      </c>
      <c r="B215" s="106">
        <v>53.259153141246799</v>
      </c>
    </row>
    <row r="216" spans="1:3" x14ac:dyDescent="0.55000000000000004">
      <c r="A216" s="3">
        <v>184809</v>
      </c>
      <c r="B216" s="106">
        <v>52.476252933631997</v>
      </c>
    </row>
    <row r="217" spans="1:3" x14ac:dyDescent="0.55000000000000004">
      <c r="A217" s="3">
        <v>184810</v>
      </c>
      <c r="B217" s="106">
        <v>51.42658778804303</v>
      </c>
    </row>
    <row r="218" spans="1:3" x14ac:dyDescent="0.55000000000000004">
      <c r="A218" s="3">
        <v>184811</v>
      </c>
      <c r="B218" s="106">
        <v>52.004686106222969</v>
      </c>
    </row>
    <row r="219" spans="1:3" x14ac:dyDescent="0.55000000000000004">
      <c r="A219" s="3">
        <v>184812</v>
      </c>
      <c r="B219" s="106">
        <v>53.285986392029514</v>
      </c>
      <c r="C219" s="14">
        <v>179.43646599692062</v>
      </c>
    </row>
    <row r="220" spans="1:3" x14ac:dyDescent="0.55000000000000004">
      <c r="A220" s="3">
        <v>184901</v>
      </c>
      <c r="B220" s="106">
        <v>53.505828322201374</v>
      </c>
    </row>
    <row r="221" spans="1:3" x14ac:dyDescent="0.55000000000000004">
      <c r="A221" s="3">
        <v>184902</v>
      </c>
      <c r="B221" s="106">
        <v>54.09457575542541</v>
      </c>
    </row>
    <row r="222" spans="1:3" x14ac:dyDescent="0.55000000000000004">
      <c r="A222" s="3">
        <v>184903</v>
      </c>
      <c r="B222" s="106">
        <v>53.337935434233742</v>
      </c>
    </row>
    <row r="223" spans="1:3" x14ac:dyDescent="0.55000000000000004">
      <c r="A223" s="3">
        <v>184904</v>
      </c>
      <c r="B223" s="106">
        <v>53.621693994681571</v>
      </c>
    </row>
    <row r="224" spans="1:3" x14ac:dyDescent="0.55000000000000004">
      <c r="A224" s="3">
        <v>184905</v>
      </c>
      <c r="B224" s="106">
        <v>54.153748961468871</v>
      </c>
    </row>
    <row r="225" spans="1:3" x14ac:dyDescent="0.55000000000000004">
      <c r="A225" s="3">
        <v>184906</v>
      </c>
      <c r="B225" s="106">
        <v>53.811374439893022</v>
      </c>
    </row>
    <row r="226" spans="1:3" x14ac:dyDescent="0.55000000000000004">
      <c r="A226" s="3">
        <v>184907</v>
      </c>
      <c r="B226" s="106">
        <v>53.347141856253501</v>
      </c>
    </row>
    <row r="227" spans="1:3" x14ac:dyDescent="0.55000000000000004">
      <c r="A227" s="3">
        <v>184908</v>
      </c>
      <c r="B227" s="106">
        <v>51.813836725177389</v>
      </c>
    </row>
    <row r="228" spans="1:3" x14ac:dyDescent="0.55000000000000004">
      <c r="A228" s="3">
        <v>184909</v>
      </c>
      <c r="B228" s="106">
        <v>51.95330503484319</v>
      </c>
    </row>
    <row r="229" spans="1:3" x14ac:dyDescent="0.55000000000000004">
      <c r="A229" s="3">
        <v>184910</v>
      </c>
      <c r="B229" s="106">
        <v>51.348060753050802</v>
      </c>
    </row>
    <row r="230" spans="1:3" x14ac:dyDescent="0.55000000000000004">
      <c r="A230" s="3">
        <v>184911</v>
      </c>
      <c r="B230" s="106">
        <v>52.264536155117646</v>
      </c>
    </row>
    <row r="231" spans="1:3" x14ac:dyDescent="0.55000000000000004">
      <c r="A231" s="3">
        <v>184912</v>
      </c>
      <c r="B231" s="106">
        <v>51.97107364883329</v>
      </c>
      <c r="C231" s="14">
        <v>187.74329232342419</v>
      </c>
    </row>
    <row r="232" spans="1:3" x14ac:dyDescent="0.55000000000000004">
      <c r="A232" s="3">
        <v>185001</v>
      </c>
      <c r="B232" s="106">
        <v>51.025110317330459</v>
      </c>
    </row>
    <row r="233" spans="1:3" x14ac:dyDescent="0.55000000000000004">
      <c r="A233" s="3">
        <v>185002</v>
      </c>
      <c r="B233" s="106">
        <v>51.773609340729728</v>
      </c>
    </row>
    <row r="234" spans="1:3" x14ac:dyDescent="0.55000000000000004">
      <c r="A234" s="3">
        <v>185003</v>
      </c>
      <c r="B234" s="106">
        <v>51.666800027879795</v>
      </c>
    </row>
    <row r="235" spans="1:3" x14ac:dyDescent="0.55000000000000004">
      <c r="A235" s="3">
        <v>185004</v>
      </c>
      <c r="B235" s="106">
        <v>52.03004749393827</v>
      </c>
    </row>
    <row r="236" spans="1:3" x14ac:dyDescent="0.55000000000000004">
      <c r="A236" s="3">
        <v>185005</v>
      </c>
      <c r="B236" s="106">
        <v>53.913639978680663</v>
      </c>
    </row>
    <row r="237" spans="1:3" x14ac:dyDescent="0.55000000000000004">
      <c r="A237" s="3">
        <v>185006</v>
      </c>
      <c r="B237" s="106">
        <v>53.698983270833303</v>
      </c>
    </row>
    <row r="238" spans="1:3" x14ac:dyDescent="0.55000000000000004">
      <c r="A238" s="3">
        <v>185007</v>
      </c>
      <c r="B238" s="106">
        <v>53.298972396199424</v>
      </c>
    </row>
    <row r="239" spans="1:3" x14ac:dyDescent="0.55000000000000004">
      <c r="A239" s="3">
        <v>185008</v>
      </c>
      <c r="B239" s="106">
        <v>54.032224582412404</v>
      </c>
    </row>
    <row r="240" spans="1:3" x14ac:dyDescent="0.55000000000000004">
      <c r="A240" s="3">
        <v>185009</v>
      </c>
      <c r="B240" s="106">
        <v>55.759103469951604</v>
      </c>
    </row>
    <row r="241" spans="1:3" x14ac:dyDescent="0.55000000000000004">
      <c r="A241" s="3">
        <v>185010</v>
      </c>
      <c r="B241" s="106">
        <v>58.037217713122239</v>
      </c>
    </row>
    <row r="242" spans="1:3" x14ac:dyDescent="0.55000000000000004">
      <c r="A242" s="3">
        <v>185011</v>
      </c>
      <c r="B242" s="106">
        <v>58.583684585485763</v>
      </c>
    </row>
    <row r="243" spans="1:3" x14ac:dyDescent="0.55000000000000004">
      <c r="A243" s="3">
        <v>185012</v>
      </c>
      <c r="B243" s="106">
        <v>59.384436825002325</v>
      </c>
      <c r="C243" s="14">
        <v>229.98828353935272</v>
      </c>
    </row>
    <row r="244" spans="1:3" x14ac:dyDescent="0.55000000000000004">
      <c r="A244" s="3">
        <v>185101</v>
      </c>
      <c r="B244" s="106">
        <v>59.973579621571098</v>
      </c>
    </row>
    <row r="245" spans="1:3" x14ac:dyDescent="0.55000000000000004">
      <c r="A245" s="3">
        <v>185102</v>
      </c>
      <c r="B245" s="106">
        <v>58.865870107789959</v>
      </c>
    </row>
    <row r="246" spans="1:3" x14ac:dyDescent="0.55000000000000004">
      <c r="A246" s="3">
        <v>185103</v>
      </c>
      <c r="B246" s="106">
        <v>57.863814694026914</v>
      </c>
    </row>
    <row r="247" spans="1:3" x14ac:dyDescent="0.55000000000000004">
      <c r="A247" s="3">
        <v>185104</v>
      </c>
      <c r="B247" s="106">
        <v>58.811990616003762</v>
      </c>
    </row>
    <row r="248" spans="1:3" x14ac:dyDescent="0.55000000000000004">
      <c r="A248" s="3">
        <v>185105</v>
      </c>
      <c r="B248" s="106">
        <v>59.159684821255276</v>
      </c>
    </row>
    <row r="249" spans="1:3" x14ac:dyDescent="0.55000000000000004">
      <c r="A249" s="3">
        <v>185106</v>
      </c>
      <c r="B249" s="106">
        <v>58.365086137855165</v>
      </c>
    </row>
    <row r="250" spans="1:3" x14ac:dyDescent="0.55000000000000004">
      <c r="A250" s="3">
        <v>185107</v>
      </c>
      <c r="B250" s="106">
        <v>56.710505154867249</v>
      </c>
    </row>
    <row r="251" spans="1:3" x14ac:dyDescent="0.55000000000000004">
      <c r="A251" s="3">
        <v>185108</v>
      </c>
      <c r="B251" s="106">
        <v>55.43382992359308</v>
      </c>
    </row>
    <row r="252" spans="1:3" x14ac:dyDescent="0.55000000000000004">
      <c r="A252" s="3">
        <v>185109</v>
      </c>
      <c r="B252" s="106">
        <v>54.29324677992664</v>
      </c>
    </row>
    <row r="253" spans="1:3" x14ac:dyDescent="0.55000000000000004">
      <c r="A253" s="3">
        <v>185110</v>
      </c>
      <c r="B253" s="106">
        <v>55.645099202356491</v>
      </c>
    </row>
    <row r="254" spans="1:3" x14ac:dyDescent="0.55000000000000004">
      <c r="A254" s="3">
        <v>185111</v>
      </c>
      <c r="B254" s="106">
        <v>56.058439399232341</v>
      </c>
    </row>
    <row r="255" spans="1:3" x14ac:dyDescent="0.55000000000000004">
      <c r="A255" s="3">
        <v>185112</v>
      </c>
      <c r="B255" s="106">
        <v>54.496162442039697</v>
      </c>
      <c r="C255" s="14">
        <v>226.92574522910948</v>
      </c>
    </row>
    <row r="256" spans="1:3" x14ac:dyDescent="0.55000000000000004">
      <c r="A256" s="3">
        <v>185201</v>
      </c>
      <c r="B256" s="106">
        <v>55.176207894207181</v>
      </c>
    </row>
    <row r="257" spans="1:3" x14ac:dyDescent="0.55000000000000004">
      <c r="A257" s="3">
        <v>185202</v>
      </c>
      <c r="B257" s="106">
        <v>55.24743771766785</v>
      </c>
    </row>
    <row r="258" spans="1:3" x14ac:dyDescent="0.55000000000000004">
      <c r="A258" s="3">
        <v>185203</v>
      </c>
      <c r="B258" s="106">
        <v>56.39798639068065</v>
      </c>
    </row>
    <row r="259" spans="1:3" x14ac:dyDescent="0.55000000000000004">
      <c r="A259" s="3">
        <v>185204</v>
      </c>
      <c r="B259" s="106">
        <v>57.351819149944504</v>
      </c>
    </row>
    <row r="260" spans="1:3" x14ac:dyDescent="0.55000000000000004">
      <c r="A260" s="3">
        <v>185205</v>
      </c>
      <c r="B260" s="106">
        <v>58.850507661686116</v>
      </c>
    </row>
    <row r="261" spans="1:3" x14ac:dyDescent="0.55000000000000004">
      <c r="A261" s="3">
        <v>185206</v>
      </c>
      <c r="B261" s="106">
        <v>60.176556100298662</v>
      </c>
    </row>
    <row r="262" spans="1:3" x14ac:dyDescent="0.55000000000000004">
      <c r="A262" s="3">
        <v>185207</v>
      </c>
      <c r="B262" s="106">
        <v>60.173550283394526</v>
      </c>
    </row>
    <row r="263" spans="1:3" x14ac:dyDescent="0.55000000000000004">
      <c r="A263" s="3">
        <v>185208</v>
      </c>
      <c r="B263" s="106">
        <v>61.1448032093856</v>
      </c>
    </row>
    <row r="264" spans="1:3" x14ac:dyDescent="0.55000000000000004">
      <c r="A264" s="3">
        <v>185209</v>
      </c>
      <c r="B264" s="106">
        <v>61.745382641044301</v>
      </c>
    </row>
    <row r="265" spans="1:3" x14ac:dyDescent="0.55000000000000004">
      <c r="A265" s="3">
        <v>185210</v>
      </c>
      <c r="B265" s="106">
        <v>62.240518798001951</v>
      </c>
    </row>
    <row r="266" spans="1:3" x14ac:dyDescent="0.55000000000000004">
      <c r="A266" s="3">
        <v>185211</v>
      </c>
      <c r="B266" s="106">
        <v>63.442992021621357</v>
      </c>
    </row>
    <row r="267" spans="1:3" x14ac:dyDescent="0.55000000000000004">
      <c r="A267" s="3">
        <v>185212</v>
      </c>
      <c r="B267" s="106">
        <v>61.925921811259592</v>
      </c>
      <c r="C267" s="14">
        <v>279.52342688637111</v>
      </c>
    </row>
    <row r="268" spans="1:3" x14ac:dyDescent="0.55000000000000004">
      <c r="A268" s="3">
        <v>185301</v>
      </c>
      <c r="B268" s="106">
        <v>62.475736502386681</v>
      </c>
    </row>
    <row r="269" spans="1:3" x14ac:dyDescent="0.55000000000000004">
      <c r="A269" s="3">
        <v>185302</v>
      </c>
      <c r="B269" s="106">
        <v>61.893204653631713</v>
      </c>
    </row>
    <row r="270" spans="1:3" x14ac:dyDescent="0.55000000000000004">
      <c r="A270" s="3">
        <v>185303</v>
      </c>
      <c r="B270" s="106">
        <v>61.341984998134571</v>
      </c>
    </row>
    <row r="271" spans="1:3" x14ac:dyDescent="0.55000000000000004">
      <c r="A271" s="3">
        <v>185304</v>
      </c>
      <c r="B271" s="106">
        <v>63.895542525063995</v>
      </c>
    </row>
    <row r="272" spans="1:3" x14ac:dyDescent="0.55000000000000004">
      <c r="A272" s="3">
        <v>185305</v>
      </c>
      <c r="B272" s="106">
        <v>63.565734952344592</v>
      </c>
    </row>
    <row r="273" spans="1:3" x14ac:dyDescent="0.55000000000000004">
      <c r="A273" s="3">
        <v>185306</v>
      </c>
      <c r="B273" s="106">
        <v>62.822579708444984</v>
      </c>
    </row>
    <row r="274" spans="1:3" x14ac:dyDescent="0.55000000000000004">
      <c r="A274" s="3">
        <v>185307</v>
      </c>
      <c r="B274" s="106">
        <v>61.851207862210792</v>
      </c>
    </row>
    <row r="275" spans="1:3" x14ac:dyDescent="0.55000000000000004">
      <c r="A275" s="3">
        <v>185308</v>
      </c>
      <c r="B275" s="106">
        <v>60.34435364397438</v>
      </c>
    </row>
    <row r="276" spans="1:3" x14ac:dyDescent="0.55000000000000004">
      <c r="A276" s="3">
        <v>185309</v>
      </c>
      <c r="B276" s="106">
        <v>60.486034891215759</v>
      </c>
    </row>
    <row r="277" spans="1:3" x14ac:dyDescent="0.55000000000000004">
      <c r="A277" s="3">
        <v>185310</v>
      </c>
      <c r="B277" s="106">
        <v>56.324307680929678</v>
      </c>
    </row>
    <row r="278" spans="1:3" x14ac:dyDescent="0.55000000000000004">
      <c r="A278" s="3">
        <v>185311</v>
      </c>
      <c r="B278" s="106">
        <v>58.618844201804549</v>
      </c>
    </row>
    <row r="279" spans="1:3" x14ac:dyDescent="0.55000000000000004">
      <c r="A279" s="3">
        <v>185312</v>
      </c>
      <c r="B279" s="106">
        <v>58.405874521883042</v>
      </c>
      <c r="C279" s="14">
        <v>281.33525114969478</v>
      </c>
    </row>
    <row r="280" spans="1:3" x14ac:dyDescent="0.55000000000000004">
      <c r="A280" s="3">
        <v>185401</v>
      </c>
      <c r="B280" s="106">
        <v>58.094376054719731</v>
      </c>
    </row>
    <row r="281" spans="1:3" x14ac:dyDescent="0.55000000000000004">
      <c r="A281" s="3">
        <v>185402</v>
      </c>
      <c r="B281" s="106">
        <v>58.943629208876487</v>
      </c>
    </row>
    <row r="282" spans="1:3" x14ac:dyDescent="0.55000000000000004">
      <c r="A282" s="3">
        <v>185403</v>
      </c>
      <c r="B282" s="106">
        <v>58.579105267023145</v>
      </c>
    </row>
    <row r="283" spans="1:3" x14ac:dyDescent="0.55000000000000004">
      <c r="A283" s="3">
        <v>185404</v>
      </c>
      <c r="B283" s="106">
        <v>56.968484518222894</v>
      </c>
    </row>
    <row r="284" spans="1:3" x14ac:dyDescent="0.55000000000000004">
      <c r="A284" s="3">
        <v>185405</v>
      </c>
      <c r="B284" s="106">
        <v>56.761978726965282</v>
      </c>
    </row>
    <row r="285" spans="1:3" x14ac:dyDescent="0.55000000000000004">
      <c r="A285" s="3">
        <v>185406</v>
      </c>
      <c r="B285" s="106">
        <v>54.131897701592976</v>
      </c>
    </row>
    <row r="286" spans="1:3" x14ac:dyDescent="0.55000000000000004">
      <c r="A286" s="3">
        <v>185407</v>
      </c>
      <c r="B286" s="106">
        <v>50.129832222020795</v>
      </c>
    </row>
    <row r="287" spans="1:3" x14ac:dyDescent="0.55000000000000004">
      <c r="A287" s="3">
        <v>185408</v>
      </c>
      <c r="B287" s="106">
        <v>49.30067436807601</v>
      </c>
    </row>
    <row r="288" spans="1:3" x14ac:dyDescent="0.55000000000000004">
      <c r="A288" s="3">
        <v>185409</v>
      </c>
      <c r="B288" s="106">
        <v>49.611967229249984</v>
      </c>
    </row>
    <row r="289" spans="1:3" x14ac:dyDescent="0.55000000000000004">
      <c r="A289" s="3">
        <v>185410</v>
      </c>
      <c r="B289" s="106">
        <v>48.893848652026051</v>
      </c>
    </row>
    <row r="290" spans="1:3" x14ac:dyDescent="0.55000000000000004">
      <c r="A290" s="3">
        <v>185411</v>
      </c>
      <c r="B290" s="106">
        <v>45.113166977446127</v>
      </c>
    </row>
    <row r="291" spans="1:3" x14ac:dyDescent="0.55000000000000004">
      <c r="A291" s="3">
        <v>185412</v>
      </c>
      <c r="B291" s="106">
        <v>45.320504782827847</v>
      </c>
      <c r="C291" s="14">
        <v>236.25401580141093</v>
      </c>
    </row>
    <row r="292" spans="1:3" x14ac:dyDescent="0.55000000000000004">
      <c r="A292" s="3">
        <v>185501</v>
      </c>
      <c r="B292" s="106">
        <v>49.304335866166532</v>
      </c>
    </row>
    <row r="293" spans="1:3" x14ac:dyDescent="0.55000000000000004">
      <c r="A293" s="3">
        <v>185502</v>
      </c>
      <c r="B293" s="106">
        <v>50.485126983429709</v>
      </c>
    </row>
    <row r="294" spans="1:3" x14ac:dyDescent="0.55000000000000004">
      <c r="A294" s="3">
        <v>185503</v>
      </c>
      <c r="B294" s="106">
        <v>51.388884829269173</v>
      </c>
    </row>
    <row r="295" spans="1:3" x14ac:dyDescent="0.55000000000000004">
      <c r="A295" s="3">
        <v>185504</v>
      </c>
      <c r="B295" s="106">
        <v>51.258116812946191</v>
      </c>
    </row>
    <row r="296" spans="1:3" x14ac:dyDescent="0.55000000000000004">
      <c r="A296" s="3">
        <v>185505</v>
      </c>
      <c r="B296" s="106">
        <v>51.683692388897455</v>
      </c>
    </row>
    <row r="297" spans="1:3" x14ac:dyDescent="0.55000000000000004">
      <c r="A297" s="3">
        <v>185506</v>
      </c>
      <c r="B297" s="106">
        <v>53.98696405889762</v>
      </c>
    </row>
    <row r="298" spans="1:3" x14ac:dyDescent="0.55000000000000004">
      <c r="A298" s="3">
        <v>185507</v>
      </c>
      <c r="B298" s="106">
        <v>53.123944770381542</v>
      </c>
    </row>
    <row r="299" spans="1:3" x14ac:dyDescent="0.55000000000000004">
      <c r="A299" s="3">
        <v>185508</v>
      </c>
      <c r="B299" s="106">
        <v>53.847047322508068</v>
      </c>
    </row>
    <row r="300" spans="1:3" x14ac:dyDescent="0.55000000000000004">
      <c r="A300" s="3">
        <v>185509</v>
      </c>
      <c r="B300" s="106">
        <v>52.994962431482911</v>
      </c>
    </row>
    <row r="301" spans="1:3" x14ac:dyDescent="0.55000000000000004">
      <c r="A301" s="3">
        <v>185510</v>
      </c>
      <c r="B301" s="106">
        <v>49.60855550575468</v>
      </c>
    </row>
    <row r="302" spans="1:3" x14ac:dyDescent="0.55000000000000004">
      <c r="A302" s="3">
        <v>185511</v>
      </c>
      <c r="B302" s="106">
        <v>50.037903370749099</v>
      </c>
    </row>
    <row r="303" spans="1:3" x14ac:dyDescent="0.55000000000000004">
      <c r="A303" s="3">
        <v>185512</v>
      </c>
      <c r="B303" s="106">
        <v>50.138936540558028</v>
      </c>
      <c r="C303" s="14">
        <v>284.29548342146853</v>
      </c>
    </row>
    <row r="304" spans="1:3" x14ac:dyDescent="0.55000000000000004">
      <c r="A304" s="3">
        <v>185601</v>
      </c>
      <c r="B304" s="106">
        <v>48.675898081337358</v>
      </c>
    </row>
    <row r="305" spans="1:3" x14ac:dyDescent="0.55000000000000004">
      <c r="A305" s="3">
        <v>185602</v>
      </c>
      <c r="B305" s="106">
        <v>50.428056849470956</v>
      </c>
    </row>
    <row r="306" spans="1:3" x14ac:dyDescent="0.55000000000000004">
      <c r="A306" s="3">
        <v>185603</v>
      </c>
      <c r="B306" s="106">
        <v>50.37629217125636</v>
      </c>
    </row>
    <row r="307" spans="1:3" x14ac:dyDescent="0.55000000000000004">
      <c r="A307" s="3">
        <v>185604</v>
      </c>
      <c r="B307" s="106">
        <v>50.735572056339841</v>
      </c>
    </row>
    <row r="308" spans="1:3" x14ac:dyDescent="0.55000000000000004">
      <c r="A308" s="3">
        <v>185605</v>
      </c>
      <c r="B308" s="106">
        <v>50.128344195375327</v>
      </c>
    </row>
    <row r="309" spans="1:3" x14ac:dyDescent="0.55000000000000004">
      <c r="A309" s="3">
        <v>185606</v>
      </c>
      <c r="B309" s="106">
        <v>50.465382087756382</v>
      </c>
    </row>
    <row r="310" spans="1:3" x14ac:dyDescent="0.55000000000000004">
      <c r="A310" s="3">
        <v>185607</v>
      </c>
      <c r="B310" s="106">
        <v>50.30393725893942</v>
      </c>
    </row>
    <row r="311" spans="1:3" x14ac:dyDescent="0.55000000000000004">
      <c r="A311" s="3">
        <v>185608</v>
      </c>
      <c r="B311" s="106">
        <v>48.885523567917986</v>
      </c>
    </row>
    <row r="312" spans="1:3" x14ac:dyDescent="0.55000000000000004">
      <c r="A312" s="3">
        <v>185609</v>
      </c>
      <c r="B312" s="106">
        <v>49.503233970545445</v>
      </c>
    </row>
    <row r="313" spans="1:3" x14ac:dyDescent="0.55000000000000004">
      <c r="A313" s="3">
        <v>185610</v>
      </c>
      <c r="B313" s="106">
        <v>48.921933840366414</v>
      </c>
    </row>
    <row r="314" spans="1:3" x14ac:dyDescent="0.55000000000000004">
      <c r="A314" s="3">
        <v>185611</v>
      </c>
      <c r="B314" s="106">
        <v>50.688105259635243</v>
      </c>
    </row>
    <row r="315" spans="1:3" x14ac:dyDescent="0.55000000000000004">
      <c r="A315" s="3">
        <v>185612</v>
      </c>
      <c r="B315" s="106">
        <v>51.332884331571698</v>
      </c>
      <c r="C315" s="14">
        <v>320.73016948307856</v>
      </c>
    </row>
    <row r="316" spans="1:3" x14ac:dyDescent="0.55000000000000004">
      <c r="A316" s="3">
        <v>185701</v>
      </c>
      <c r="B316" s="106">
        <v>51.078685228563018</v>
      </c>
    </row>
    <row r="317" spans="1:3" x14ac:dyDescent="0.55000000000000004">
      <c r="A317" s="3">
        <v>185702</v>
      </c>
      <c r="B317" s="106">
        <v>50.63715270425557</v>
      </c>
    </row>
    <row r="318" spans="1:3" x14ac:dyDescent="0.55000000000000004">
      <c r="A318" s="3">
        <v>185703</v>
      </c>
      <c r="B318" s="106">
        <v>48.945871016217765</v>
      </c>
    </row>
    <row r="319" spans="1:3" x14ac:dyDescent="0.55000000000000004">
      <c r="A319" s="3">
        <v>185704</v>
      </c>
      <c r="B319" s="106">
        <v>48.524754214059762</v>
      </c>
    </row>
    <row r="320" spans="1:3" x14ac:dyDescent="0.55000000000000004">
      <c r="A320" s="3">
        <v>185705</v>
      </c>
      <c r="B320" s="106">
        <v>47.444889408306935</v>
      </c>
    </row>
    <row r="321" spans="1:3" x14ac:dyDescent="0.55000000000000004">
      <c r="A321" s="3">
        <v>185706</v>
      </c>
      <c r="B321" s="106">
        <v>44.876386710183098</v>
      </c>
    </row>
    <row r="322" spans="1:3" x14ac:dyDescent="0.55000000000000004">
      <c r="A322" s="3">
        <v>185707</v>
      </c>
      <c r="B322" s="106">
        <v>45.719371558416583</v>
      </c>
    </row>
    <row r="323" spans="1:3" x14ac:dyDescent="0.55000000000000004">
      <c r="A323" s="3">
        <v>185708</v>
      </c>
      <c r="B323" s="106">
        <v>40.604646896910566</v>
      </c>
    </row>
    <row r="324" spans="1:3" x14ac:dyDescent="0.55000000000000004">
      <c r="A324" s="3">
        <v>185709</v>
      </c>
      <c r="B324" s="106">
        <v>35.560073622505421</v>
      </c>
    </row>
    <row r="325" spans="1:3" x14ac:dyDescent="0.55000000000000004">
      <c r="A325" s="3">
        <v>185710</v>
      </c>
      <c r="B325" s="106">
        <v>32.571771323797414</v>
      </c>
    </row>
    <row r="326" spans="1:3" x14ac:dyDescent="0.55000000000000004">
      <c r="A326" s="3">
        <v>185711</v>
      </c>
      <c r="B326" s="106">
        <v>38.180907949688205</v>
      </c>
    </row>
    <row r="327" spans="1:3" x14ac:dyDescent="0.55000000000000004">
      <c r="A327" s="3">
        <v>185712</v>
      </c>
      <c r="B327" s="106">
        <v>37.154229454541507</v>
      </c>
      <c r="C327" s="14">
        <v>254.74683567702874</v>
      </c>
    </row>
    <row r="328" spans="1:3" x14ac:dyDescent="0.55000000000000004">
      <c r="A328" s="3">
        <v>185801</v>
      </c>
      <c r="B328" s="106">
        <v>40.228652564463331</v>
      </c>
    </row>
    <row r="329" spans="1:3" x14ac:dyDescent="0.55000000000000004">
      <c r="A329" s="3">
        <v>185802</v>
      </c>
      <c r="B329" s="106">
        <v>43.981222970203177</v>
      </c>
    </row>
    <row r="330" spans="1:3" x14ac:dyDescent="0.55000000000000004">
      <c r="A330" s="3">
        <v>185803</v>
      </c>
      <c r="B330" s="106">
        <v>42.219470141524539</v>
      </c>
    </row>
    <row r="331" spans="1:3" x14ac:dyDescent="0.55000000000000004">
      <c r="A331" s="3">
        <v>185804</v>
      </c>
      <c r="B331" s="106">
        <v>42.346400604952713</v>
      </c>
    </row>
    <row r="332" spans="1:3" x14ac:dyDescent="0.55000000000000004">
      <c r="A332" s="3">
        <v>185805</v>
      </c>
      <c r="B332" s="106">
        <v>42.415949113484885</v>
      </c>
    </row>
    <row r="333" spans="1:3" x14ac:dyDescent="0.55000000000000004">
      <c r="A333" s="3">
        <v>185806</v>
      </c>
      <c r="B333" s="106">
        <v>40.460051635351896</v>
      </c>
    </row>
    <row r="334" spans="1:3" x14ac:dyDescent="0.55000000000000004">
      <c r="A334" s="3">
        <v>185807</v>
      </c>
      <c r="B334" s="106">
        <v>41.058481693032284</v>
      </c>
    </row>
    <row r="335" spans="1:3" x14ac:dyDescent="0.55000000000000004">
      <c r="A335" s="3">
        <v>185808</v>
      </c>
      <c r="B335" s="106">
        <v>40.188856313670634</v>
      </c>
    </row>
    <row r="336" spans="1:3" x14ac:dyDescent="0.55000000000000004">
      <c r="A336" s="3">
        <v>185809</v>
      </c>
      <c r="B336" s="106">
        <v>40.33838185839398</v>
      </c>
    </row>
    <row r="337" spans="1:3" x14ac:dyDescent="0.55000000000000004">
      <c r="A337" s="3">
        <v>185810</v>
      </c>
      <c r="B337" s="106">
        <v>42.352679362594387</v>
      </c>
    </row>
    <row r="338" spans="1:3" x14ac:dyDescent="0.55000000000000004">
      <c r="A338" s="3">
        <v>185811</v>
      </c>
      <c r="B338" s="106">
        <v>41.654867756857563</v>
      </c>
    </row>
    <row r="339" spans="1:3" x14ac:dyDescent="0.55000000000000004">
      <c r="A339" s="3">
        <v>185812</v>
      </c>
      <c r="B339" s="106">
        <v>41.218671781596704</v>
      </c>
      <c r="C339" s="14">
        <v>299.76925408768557</v>
      </c>
    </row>
    <row r="340" spans="1:3" x14ac:dyDescent="0.55000000000000004">
      <c r="A340" s="3">
        <v>185901</v>
      </c>
      <c r="B340" s="106">
        <v>40.748896185181536</v>
      </c>
    </row>
    <row r="341" spans="1:3" x14ac:dyDescent="0.55000000000000004">
      <c r="A341" s="3">
        <v>185902</v>
      </c>
      <c r="B341" s="106">
        <v>40.181245810726118</v>
      </c>
    </row>
    <row r="342" spans="1:3" x14ac:dyDescent="0.55000000000000004">
      <c r="A342" s="3">
        <v>185903</v>
      </c>
      <c r="B342" s="106">
        <v>40.087820561754732</v>
      </c>
    </row>
    <row r="343" spans="1:3" x14ac:dyDescent="0.55000000000000004">
      <c r="A343" s="3">
        <v>185904</v>
      </c>
      <c r="B343" s="106">
        <v>40.00188780896287</v>
      </c>
    </row>
    <row r="344" spans="1:3" x14ac:dyDescent="0.55000000000000004">
      <c r="A344" s="3">
        <v>185905</v>
      </c>
      <c r="B344" s="106">
        <v>38.642977694187586</v>
      </c>
    </row>
    <row r="345" spans="1:3" x14ac:dyDescent="0.55000000000000004">
      <c r="A345" s="3">
        <v>185906</v>
      </c>
      <c r="B345" s="106">
        <v>39.210220377590545</v>
      </c>
    </row>
    <row r="346" spans="1:3" x14ac:dyDescent="0.55000000000000004">
      <c r="A346" s="3">
        <v>185907</v>
      </c>
      <c r="B346" s="106">
        <v>38.826950440618639</v>
      </c>
    </row>
    <row r="347" spans="1:3" x14ac:dyDescent="0.55000000000000004">
      <c r="A347" s="3">
        <v>185908</v>
      </c>
      <c r="B347" s="106">
        <v>39.490674087978086</v>
      </c>
    </row>
    <row r="348" spans="1:3" x14ac:dyDescent="0.55000000000000004">
      <c r="A348" s="3">
        <v>185909</v>
      </c>
      <c r="B348" s="106">
        <v>40.192716116087645</v>
      </c>
    </row>
    <row r="349" spans="1:3" x14ac:dyDescent="0.55000000000000004">
      <c r="A349" s="3">
        <v>185910</v>
      </c>
      <c r="B349" s="106">
        <v>40.148027392370096</v>
      </c>
    </row>
    <row r="350" spans="1:3" x14ac:dyDescent="0.55000000000000004">
      <c r="A350" s="3">
        <v>185911</v>
      </c>
      <c r="B350" s="106">
        <v>40.583542552654222</v>
      </c>
    </row>
    <row r="351" spans="1:3" x14ac:dyDescent="0.55000000000000004">
      <c r="A351" s="3">
        <v>185912</v>
      </c>
      <c r="B351" s="106">
        <v>39.569596419642473</v>
      </c>
      <c r="C351" s="14">
        <v>306.32851318626484</v>
      </c>
    </row>
    <row r="352" spans="1:3" x14ac:dyDescent="0.55000000000000004">
      <c r="A352" s="3">
        <v>186001</v>
      </c>
      <c r="B352" s="106">
        <v>38.499200305431664</v>
      </c>
    </row>
    <row r="353" spans="1:3" x14ac:dyDescent="0.55000000000000004">
      <c r="A353" s="3">
        <v>186002</v>
      </c>
      <c r="B353" s="106">
        <v>38.487432084655318</v>
      </c>
    </row>
    <row r="354" spans="1:3" x14ac:dyDescent="0.55000000000000004">
      <c r="A354" s="3">
        <v>186003</v>
      </c>
      <c r="B354" s="106">
        <v>40.330526666538795</v>
      </c>
    </row>
    <row r="355" spans="1:3" x14ac:dyDescent="0.55000000000000004">
      <c r="A355" s="3">
        <v>186004</v>
      </c>
      <c r="B355" s="106">
        <v>41.781856330001624</v>
      </c>
    </row>
    <row r="356" spans="1:3" x14ac:dyDescent="0.55000000000000004">
      <c r="A356" s="3">
        <v>186005</v>
      </c>
      <c r="B356" s="106">
        <v>43.260140659822845</v>
      </c>
    </row>
    <row r="357" spans="1:3" x14ac:dyDescent="0.55000000000000004">
      <c r="A357" s="3">
        <v>186006</v>
      </c>
      <c r="B357" s="106">
        <v>43.367139111239688</v>
      </c>
    </row>
    <row r="358" spans="1:3" x14ac:dyDescent="0.55000000000000004">
      <c r="A358" s="3">
        <v>186007</v>
      </c>
      <c r="B358" s="106">
        <v>44.753416302548089</v>
      </c>
    </row>
    <row r="359" spans="1:3" x14ac:dyDescent="0.55000000000000004">
      <c r="A359" s="3">
        <v>186008</v>
      </c>
      <c r="B359" s="106">
        <v>45.846852288827115</v>
      </c>
    </row>
    <row r="360" spans="1:3" x14ac:dyDescent="0.55000000000000004">
      <c r="A360" s="3">
        <v>186009</v>
      </c>
      <c r="B360" s="106">
        <v>47.264910905878075</v>
      </c>
    </row>
    <row r="361" spans="1:3" x14ac:dyDescent="0.55000000000000004">
      <c r="A361" s="3">
        <v>186010</v>
      </c>
      <c r="B361" s="106">
        <v>44.28307212003687</v>
      </c>
    </row>
    <row r="362" spans="1:3" x14ac:dyDescent="0.55000000000000004">
      <c r="A362" s="3">
        <v>186011</v>
      </c>
      <c r="B362" s="106">
        <v>41.154593901017719</v>
      </c>
    </row>
    <row r="363" spans="1:3" x14ac:dyDescent="0.55000000000000004">
      <c r="A363" s="3">
        <v>186012</v>
      </c>
      <c r="B363" s="106">
        <v>40.893846093406765</v>
      </c>
      <c r="C363" s="14">
        <v>337.72230702160607</v>
      </c>
    </row>
    <row r="364" spans="1:3" x14ac:dyDescent="0.55000000000000004">
      <c r="A364" s="3">
        <v>186101</v>
      </c>
      <c r="B364" s="106">
        <v>43.104420436788438</v>
      </c>
    </row>
    <row r="365" spans="1:3" x14ac:dyDescent="0.55000000000000004">
      <c r="A365" s="3">
        <v>186102</v>
      </c>
      <c r="B365" s="106">
        <v>43.525493400661134</v>
      </c>
    </row>
    <row r="366" spans="1:3" x14ac:dyDescent="0.55000000000000004">
      <c r="A366" s="3">
        <v>186103</v>
      </c>
      <c r="B366" s="106">
        <v>43.614506341870779</v>
      </c>
    </row>
    <row r="367" spans="1:3" x14ac:dyDescent="0.55000000000000004">
      <c r="A367" s="3">
        <v>186104</v>
      </c>
      <c r="B367" s="106">
        <v>38.670288060107623</v>
      </c>
    </row>
    <row r="368" spans="1:3" x14ac:dyDescent="0.55000000000000004">
      <c r="A368" s="3">
        <v>186105</v>
      </c>
      <c r="B368" s="106">
        <v>38.617390591131809</v>
      </c>
    </row>
    <row r="369" spans="1:3" x14ac:dyDescent="0.55000000000000004">
      <c r="A369" s="3">
        <v>186106</v>
      </c>
      <c r="B369" s="106">
        <v>39.046054827842532</v>
      </c>
    </row>
    <row r="370" spans="1:3" x14ac:dyDescent="0.55000000000000004">
      <c r="A370" s="3">
        <v>186107</v>
      </c>
      <c r="B370" s="106">
        <v>40.079984106701609</v>
      </c>
    </row>
    <row r="371" spans="1:3" x14ac:dyDescent="0.55000000000000004">
      <c r="A371" s="3">
        <v>186108</v>
      </c>
      <c r="B371" s="106">
        <v>39.566044208313897</v>
      </c>
    </row>
    <row r="372" spans="1:3" x14ac:dyDescent="0.55000000000000004">
      <c r="A372" s="3">
        <v>186109</v>
      </c>
      <c r="B372" s="106">
        <v>39.376218503146802</v>
      </c>
    </row>
    <row r="373" spans="1:3" x14ac:dyDescent="0.55000000000000004">
      <c r="A373" s="3">
        <v>186110</v>
      </c>
      <c r="B373" s="106">
        <v>40.696996651693503</v>
      </c>
    </row>
    <row r="374" spans="1:3" x14ac:dyDescent="0.55000000000000004">
      <c r="A374" s="3">
        <v>186111</v>
      </c>
      <c r="B374" s="106">
        <v>40.717033395386082</v>
      </c>
    </row>
    <row r="375" spans="1:3" x14ac:dyDescent="0.55000000000000004">
      <c r="A375" s="3">
        <v>186112</v>
      </c>
      <c r="B375" s="106">
        <v>40.835303912313272</v>
      </c>
      <c r="C375" s="14">
        <v>362.46533038927976</v>
      </c>
    </row>
    <row r="376" spans="1:3" x14ac:dyDescent="0.55000000000000004">
      <c r="A376" s="3">
        <v>186201</v>
      </c>
      <c r="B376" s="106">
        <v>42.596023969009089</v>
      </c>
    </row>
    <row r="377" spans="1:3" x14ac:dyDescent="0.55000000000000004">
      <c r="A377" s="3">
        <v>186202</v>
      </c>
      <c r="B377" s="106">
        <v>44.202983843699784</v>
      </c>
    </row>
    <row r="378" spans="1:3" x14ac:dyDescent="0.55000000000000004">
      <c r="A378" s="3">
        <v>186203</v>
      </c>
      <c r="B378" s="106">
        <v>45.268322788532011</v>
      </c>
    </row>
    <row r="379" spans="1:3" x14ac:dyDescent="0.55000000000000004">
      <c r="A379" s="3">
        <v>186204</v>
      </c>
      <c r="B379" s="106">
        <v>46.307257611163287</v>
      </c>
    </row>
    <row r="380" spans="1:3" x14ac:dyDescent="0.55000000000000004">
      <c r="A380" s="3">
        <v>186205</v>
      </c>
      <c r="B380" s="106">
        <v>47.363105943391027</v>
      </c>
    </row>
    <row r="381" spans="1:3" x14ac:dyDescent="0.55000000000000004">
      <c r="A381" s="3">
        <v>186206</v>
      </c>
      <c r="B381" s="106">
        <v>48.987335621345608</v>
      </c>
    </row>
    <row r="382" spans="1:3" x14ac:dyDescent="0.55000000000000004">
      <c r="A382" s="3">
        <v>186207</v>
      </c>
      <c r="B382" s="106">
        <v>48.891646188050821</v>
      </c>
    </row>
    <row r="383" spans="1:3" x14ac:dyDescent="0.55000000000000004">
      <c r="A383" s="3">
        <v>186208</v>
      </c>
      <c r="B383" s="106">
        <v>51.009843696510188</v>
      </c>
    </row>
    <row r="384" spans="1:3" x14ac:dyDescent="0.55000000000000004">
      <c r="A384" s="3">
        <v>186209</v>
      </c>
      <c r="B384" s="106">
        <v>55.075976139960865</v>
      </c>
    </row>
    <row r="385" spans="1:3" x14ac:dyDescent="0.55000000000000004">
      <c r="A385" s="3">
        <v>186210</v>
      </c>
      <c r="B385" s="106">
        <v>59.197892452431056</v>
      </c>
    </row>
    <row r="386" spans="1:3" x14ac:dyDescent="0.55000000000000004">
      <c r="A386" s="3">
        <v>186211</v>
      </c>
      <c r="B386" s="106">
        <v>58.382471625804264</v>
      </c>
    </row>
    <row r="387" spans="1:3" x14ac:dyDescent="0.55000000000000004">
      <c r="A387" s="3">
        <v>186212</v>
      </c>
      <c r="B387" s="106">
        <v>61.231886115328507</v>
      </c>
      <c r="C387" s="14">
        <v>602.24022179296799</v>
      </c>
    </row>
    <row r="388" spans="1:3" x14ac:dyDescent="0.55000000000000004">
      <c r="A388" s="3">
        <v>186301</v>
      </c>
      <c r="B388" s="106">
        <v>68.202587592638352</v>
      </c>
    </row>
    <row r="389" spans="1:3" x14ac:dyDescent="0.55000000000000004">
      <c r="A389" s="3">
        <v>186302</v>
      </c>
      <c r="B389" s="106">
        <v>69.593324017704916</v>
      </c>
    </row>
    <row r="390" spans="1:3" x14ac:dyDescent="0.55000000000000004">
      <c r="A390" s="3">
        <v>186303</v>
      </c>
      <c r="B390" s="106">
        <v>67.940885183587497</v>
      </c>
    </row>
    <row r="391" spans="1:3" x14ac:dyDescent="0.55000000000000004">
      <c r="A391" s="3">
        <v>186304</v>
      </c>
      <c r="B391" s="106">
        <v>69.662131395458275</v>
      </c>
    </row>
    <row r="392" spans="1:3" x14ac:dyDescent="0.55000000000000004">
      <c r="A392" s="3">
        <v>186305</v>
      </c>
      <c r="B392" s="106">
        <v>74.306756578181265</v>
      </c>
    </row>
    <row r="393" spans="1:3" x14ac:dyDescent="0.55000000000000004">
      <c r="A393" s="3">
        <v>186306</v>
      </c>
      <c r="B393" s="106">
        <v>72.674480790797404</v>
      </c>
    </row>
    <row r="394" spans="1:3" x14ac:dyDescent="0.55000000000000004">
      <c r="A394" s="3">
        <v>186307</v>
      </c>
      <c r="B394" s="106">
        <v>75.381097939731291</v>
      </c>
    </row>
    <row r="395" spans="1:3" x14ac:dyDescent="0.55000000000000004">
      <c r="A395" s="3">
        <v>186308</v>
      </c>
      <c r="B395" s="106">
        <v>78.006665107825881</v>
      </c>
    </row>
    <row r="396" spans="1:3" x14ac:dyDescent="0.55000000000000004">
      <c r="A396" s="3">
        <v>186309</v>
      </c>
      <c r="B396" s="106">
        <v>77.740773840369556</v>
      </c>
    </row>
    <row r="397" spans="1:3" x14ac:dyDescent="0.55000000000000004">
      <c r="A397" s="3">
        <v>186310</v>
      </c>
      <c r="B397" s="106">
        <v>79.385400643388209</v>
      </c>
    </row>
    <row r="398" spans="1:3" x14ac:dyDescent="0.55000000000000004">
      <c r="A398" s="3">
        <v>186311</v>
      </c>
      <c r="B398" s="106">
        <v>77.330789640313583</v>
      </c>
    </row>
    <row r="399" spans="1:3" x14ac:dyDescent="0.55000000000000004">
      <c r="A399" s="3">
        <v>186312</v>
      </c>
      <c r="B399" s="106">
        <v>77.41549027362511</v>
      </c>
      <c r="C399" s="14">
        <v>823.9307672778433</v>
      </c>
    </row>
    <row r="400" spans="1:3" x14ac:dyDescent="0.55000000000000004">
      <c r="A400" s="3">
        <v>186401</v>
      </c>
      <c r="B400" s="106">
        <v>80.723276599316634</v>
      </c>
    </row>
    <row r="401" spans="1:3" x14ac:dyDescent="0.55000000000000004">
      <c r="A401" s="3">
        <v>186402</v>
      </c>
      <c r="B401" s="106">
        <v>84.941433076123573</v>
      </c>
    </row>
    <row r="402" spans="1:3" x14ac:dyDescent="0.55000000000000004">
      <c r="A402" s="3">
        <v>186403</v>
      </c>
      <c r="B402" s="106">
        <v>91.702852819817309</v>
      </c>
    </row>
    <row r="403" spans="1:3" x14ac:dyDescent="0.55000000000000004">
      <c r="A403" s="3">
        <v>186404</v>
      </c>
      <c r="B403" s="106">
        <v>89.381929385389114</v>
      </c>
    </row>
    <row r="404" spans="1:3" x14ac:dyDescent="0.55000000000000004">
      <c r="A404" s="3">
        <v>186405</v>
      </c>
      <c r="B404" s="106">
        <v>88.506752608914155</v>
      </c>
    </row>
    <row r="405" spans="1:3" x14ac:dyDescent="0.55000000000000004">
      <c r="A405" s="3">
        <v>186406</v>
      </c>
      <c r="B405" s="106">
        <v>89.177434225655304</v>
      </c>
    </row>
    <row r="406" spans="1:3" x14ac:dyDescent="0.55000000000000004">
      <c r="A406" s="3">
        <v>186407</v>
      </c>
      <c r="B406" s="106">
        <v>88.745388045186317</v>
      </c>
    </row>
    <row r="407" spans="1:3" x14ac:dyDescent="0.55000000000000004">
      <c r="A407" s="3">
        <v>186408</v>
      </c>
      <c r="B407" s="106">
        <v>87.231013015579975</v>
      </c>
    </row>
    <row r="408" spans="1:3" x14ac:dyDescent="0.55000000000000004">
      <c r="A408" s="3">
        <v>186409</v>
      </c>
      <c r="B408" s="106">
        <v>81.28527466254323</v>
      </c>
    </row>
    <row r="409" spans="1:3" x14ac:dyDescent="0.55000000000000004">
      <c r="A409" s="3">
        <v>186410</v>
      </c>
      <c r="B409" s="106">
        <v>81.208681421786153</v>
      </c>
    </row>
    <row r="410" spans="1:3" x14ac:dyDescent="0.55000000000000004">
      <c r="A410" s="3">
        <v>186411</v>
      </c>
      <c r="B410" s="106">
        <v>80.452263740367343</v>
      </c>
    </row>
    <row r="411" spans="1:3" x14ac:dyDescent="0.55000000000000004">
      <c r="A411" s="3">
        <v>186412</v>
      </c>
      <c r="B411" s="106">
        <v>79.576083634016882</v>
      </c>
      <c r="C411" s="14">
        <v>998.12416552850368</v>
      </c>
    </row>
    <row r="412" spans="1:3" x14ac:dyDescent="0.55000000000000004">
      <c r="A412" s="3">
        <v>186501</v>
      </c>
      <c r="B412" s="106">
        <v>74.026655403669494</v>
      </c>
    </row>
    <row r="413" spans="1:3" x14ac:dyDescent="0.55000000000000004">
      <c r="A413" s="3">
        <v>186502</v>
      </c>
      <c r="B413" s="106">
        <v>74.545620783145552</v>
      </c>
    </row>
    <row r="414" spans="1:3" x14ac:dyDescent="0.55000000000000004">
      <c r="A414" s="3">
        <v>186503</v>
      </c>
      <c r="B414" s="106">
        <v>67.290004606317225</v>
      </c>
    </row>
    <row r="415" spans="1:3" x14ac:dyDescent="0.55000000000000004">
      <c r="A415" s="3">
        <v>186504</v>
      </c>
      <c r="B415" s="106">
        <v>70.219361330797113</v>
      </c>
    </row>
    <row r="416" spans="1:3" x14ac:dyDescent="0.55000000000000004">
      <c r="A416" s="3">
        <v>186505</v>
      </c>
      <c r="B416" s="106">
        <v>66.48253980260678</v>
      </c>
    </row>
    <row r="417" spans="1:3" x14ac:dyDescent="0.55000000000000004">
      <c r="A417" s="3">
        <v>186506</v>
      </c>
      <c r="B417" s="106">
        <v>67.773806849408487</v>
      </c>
    </row>
    <row r="418" spans="1:3" x14ac:dyDescent="0.55000000000000004">
      <c r="A418" s="3">
        <v>186507</v>
      </c>
      <c r="B418" s="106">
        <v>68.749658335436877</v>
      </c>
    </row>
    <row r="419" spans="1:3" x14ac:dyDescent="0.55000000000000004">
      <c r="A419" s="3">
        <v>186508</v>
      </c>
      <c r="B419" s="106">
        <v>68.899444983140242</v>
      </c>
    </row>
    <row r="420" spans="1:3" x14ac:dyDescent="0.55000000000000004">
      <c r="A420" s="3">
        <v>186509</v>
      </c>
      <c r="B420" s="106">
        <v>71.271861754399595</v>
      </c>
    </row>
    <row r="421" spans="1:3" x14ac:dyDescent="0.55000000000000004">
      <c r="A421" s="3">
        <v>186510</v>
      </c>
      <c r="B421" s="106">
        <v>72.767633947371152</v>
      </c>
    </row>
    <row r="422" spans="1:3" x14ac:dyDescent="0.55000000000000004">
      <c r="A422" s="3">
        <v>186511</v>
      </c>
      <c r="B422" s="106">
        <v>72.314288708495397</v>
      </c>
    </row>
    <row r="423" spans="1:3" x14ac:dyDescent="0.55000000000000004">
      <c r="A423" s="3">
        <v>186512</v>
      </c>
      <c r="B423" s="106">
        <v>71.704811883091423</v>
      </c>
      <c r="C423" s="14">
        <v>1010.9126218408916</v>
      </c>
    </row>
    <row r="424" spans="1:3" x14ac:dyDescent="0.55000000000000004">
      <c r="A424" s="3">
        <v>186601</v>
      </c>
      <c r="B424" s="106">
        <v>68.066725361487826</v>
      </c>
    </row>
    <row r="425" spans="1:3" x14ac:dyDescent="0.55000000000000004">
      <c r="A425" s="3">
        <v>186602</v>
      </c>
      <c r="B425" s="106">
        <v>68.215656712662621</v>
      </c>
    </row>
    <row r="426" spans="1:3" x14ac:dyDescent="0.55000000000000004">
      <c r="A426" s="3">
        <v>186603</v>
      </c>
      <c r="B426" s="106">
        <v>68.429776321873277</v>
      </c>
    </row>
    <row r="427" spans="1:3" x14ac:dyDescent="0.55000000000000004">
      <c r="A427" s="3">
        <v>186604</v>
      </c>
      <c r="B427" s="106">
        <v>69.001766214705697</v>
      </c>
    </row>
    <row r="428" spans="1:3" x14ac:dyDescent="0.55000000000000004">
      <c r="A428" s="3">
        <v>186605</v>
      </c>
      <c r="B428" s="106">
        <v>69.900384327671674</v>
      </c>
    </row>
    <row r="429" spans="1:3" x14ac:dyDescent="0.55000000000000004">
      <c r="A429" s="3">
        <v>186606</v>
      </c>
      <c r="B429" s="106">
        <v>68.89285229726238</v>
      </c>
    </row>
    <row r="430" spans="1:3" x14ac:dyDescent="0.55000000000000004">
      <c r="A430" s="3">
        <v>186607</v>
      </c>
      <c r="B430" s="106">
        <v>72.351507202937142</v>
      </c>
    </row>
    <row r="431" spans="1:3" x14ac:dyDescent="0.55000000000000004">
      <c r="A431" s="3">
        <v>186608</v>
      </c>
      <c r="B431" s="106">
        <v>73.671471007587101</v>
      </c>
    </row>
    <row r="432" spans="1:3" x14ac:dyDescent="0.55000000000000004">
      <c r="A432" s="3">
        <v>186609</v>
      </c>
      <c r="B432" s="106">
        <v>74.421063715897446</v>
      </c>
    </row>
    <row r="433" spans="1:3" x14ac:dyDescent="0.55000000000000004">
      <c r="A433" s="3">
        <v>186610</v>
      </c>
      <c r="B433" s="106">
        <v>74.903342586545335</v>
      </c>
    </row>
    <row r="434" spans="1:3" x14ac:dyDescent="0.55000000000000004">
      <c r="A434" s="3">
        <v>186611</v>
      </c>
      <c r="B434" s="106">
        <v>73.257510633455425</v>
      </c>
    </row>
    <row r="435" spans="1:3" x14ac:dyDescent="0.55000000000000004">
      <c r="A435" s="3">
        <v>186612</v>
      </c>
      <c r="B435" s="106">
        <v>72.047860464489631</v>
      </c>
      <c r="C435" s="14">
        <v>1121.3449818892041</v>
      </c>
    </row>
    <row r="436" spans="1:3" x14ac:dyDescent="0.55000000000000004">
      <c r="A436" s="3">
        <v>186701</v>
      </c>
      <c r="B436" s="106">
        <v>68.904361715803901</v>
      </c>
    </row>
    <row r="437" spans="1:3" x14ac:dyDescent="0.55000000000000004">
      <c r="A437" s="3">
        <v>186702</v>
      </c>
      <c r="B437" s="106">
        <v>70.17028910107301</v>
      </c>
    </row>
    <row r="438" spans="1:3" x14ac:dyDescent="0.55000000000000004">
      <c r="A438" s="3">
        <v>186703</v>
      </c>
      <c r="B438" s="106">
        <v>69.996310924409556</v>
      </c>
    </row>
    <row r="439" spans="1:3" x14ac:dyDescent="0.55000000000000004">
      <c r="A439" s="3">
        <v>186704</v>
      </c>
      <c r="B439" s="106">
        <v>68.99071601953483</v>
      </c>
    </row>
    <row r="440" spans="1:3" x14ac:dyDescent="0.55000000000000004">
      <c r="A440" s="3">
        <v>186705</v>
      </c>
      <c r="B440" s="106">
        <v>68.465446336305391</v>
      </c>
    </row>
    <row r="441" spans="1:3" x14ac:dyDescent="0.55000000000000004">
      <c r="A441" s="3">
        <v>186706</v>
      </c>
      <c r="B441" s="106">
        <v>69.477447671411625</v>
      </c>
    </row>
    <row r="442" spans="1:3" x14ac:dyDescent="0.55000000000000004">
      <c r="A442" s="3">
        <v>186707</v>
      </c>
      <c r="B442" s="106">
        <v>72.066647775197424</v>
      </c>
    </row>
    <row r="443" spans="1:3" x14ac:dyDescent="0.55000000000000004">
      <c r="A443" s="3">
        <v>186708</v>
      </c>
      <c r="B443" s="106">
        <v>71.769255023232574</v>
      </c>
    </row>
    <row r="444" spans="1:3" x14ac:dyDescent="0.55000000000000004">
      <c r="A444" s="3">
        <v>186709</v>
      </c>
      <c r="B444" s="106">
        <v>71.093753445442303</v>
      </c>
    </row>
    <row r="445" spans="1:3" x14ac:dyDescent="0.55000000000000004">
      <c r="A445" s="3">
        <v>186710</v>
      </c>
      <c r="B445" s="106">
        <v>70.90615845083569</v>
      </c>
    </row>
    <row r="446" spans="1:3" x14ac:dyDescent="0.55000000000000004">
      <c r="A446" s="3">
        <v>186711</v>
      </c>
      <c r="B446" s="106">
        <v>71.353828615281287</v>
      </c>
    </row>
    <row r="447" spans="1:3" x14ac:dyDescent="0.55000000000000004">
      <c r="A447" s="3">
        <v>186712</v>
      </c>
      <c r="B447" s="106">
        <v>71.984937419274502</v>
      </c>
      <c r="C447" s="14">
        <v>1262.8894302495896</v>
      </c>
    </row>
    <row r="448" spans="1:3" x14ac:dyDescent="0.55000000000000004">
      <c r="A448" s="3">
        <v>186801</v>
      </c>
      <c r="B448" s="106">
        <v>73.498902729078907</v>
      </c>
    </row>
    <row r="449" spans="1:3" x14ac:dyDescent="0.55000000000000004">
      <c r="A449" s="3">
        <v>186802</v>
      </c>
      <c r="B449" s="106">
        <v>73.545121284760995</v>
      </c>
    </row>
    <row r="450" spans="1:3" x14ac:dyDescent="0.55000000000000004">
      <c r="A450" s="3">
        <v>186803</v>
      </c>
      <c r="B450" s="106">
        <v>73.469925703252045</v>
      </c>
    </row>
    <row r="451" spans="1:3" x14ac:dyDescent="0.55000000000000004">
      <c r="A451" s="3">
        <v>186804</v>
      </c>
      <c r="B451" s="106">
        <v>74.398360958787421</v>
      </c>
    </row>
    <row r="452" spans="1:3" x14ac:dyDescent="0.55000000000000004">
      <c r="A452" s="3">
        <v>186805</v>
      </c>
      <c r="B452" s="106">
        <v>75.701578576181646</v>
      </c>
    </row>
    <row r="453" spans="1:3" x14ac:dyDescent="0.55000000000000004">
      <c r="A453" s="3">
        <v>186806</v>
      </c>
      <c r="B453" s="106">
        <v>75.291786645787582</v>
      </c>
    </row>
    <row r="454" spans="1:3" x14ac:dyDescent="0.55000000000000004">
      <c r="A454" s="3">
        <v>186807</v>
      </c>
      <c r="B454" s="106">
        <v>75.958599542619368</v>
      </c>
    </row>
    <row r="455" spans="1:3" x14ac:dyDescent="0.55000000000000004">
      <c r="A455" s="3">
        <v>186808</v>
      </c>
      <c r="B455" s="106">
        <v>74.881863034441025</v>
      </c>
    </row>
    <row r="456" spans="1:3" x14ac:dyDescent="0.55000000000000004">
      <c r="A456" s="3">
        <v>186809</v>
      </c>
      <c r="B456" s="106">
        <v>75.264887731161139</v>
      </c>
    </row>
    <row r="457" spans="1:3" x14ac:dyDescent="0.55000000000000004">
      <c r="A457" s="3">
        <v>186810</v>
      </c>
      <c r="B457" s="106">
        <v>75.835639321887868</v>
      </c>
    </row>
    <row r="458" spans="1:3" x14ac:dyDescent="0.55000000000000004">
      <c r="A458" s="3">
        <v>186811</v>
      </c>
      <c r="B458" s="106">
        <v>74.72977883642983</v>
      </c>
    </row>
    <row r="459" spans="1:3" x14ac:dyDescent="0.55000000000000004">
      <c r="A459" s="3">
        <v>186812</v>
      </c>
      <c r="B459" s="106">
        <v>75.588556426444427</v>
      </c>
      <c r="C459" s="14">
        <v>1666.2623406896282</v>
      </c>
    </row>
    <row r="460" spans="1:3" x14ac:dyDescent="0.55000000000000004">
      <c r="A460" s="3">
        <v>186901</v>
      </c>
      <c r="B460" s="106">
        <v>78.43951595537321</v>
      </c>
    </row>
    <row r="461" spans="1:3" x14ac:dyDescent="0.55000000000000004">
      <c r="A461" s="3">
        <v>186902</v>
      </c>
      <c r="B461" s="106">
        <v>78.325959730524602</v>
      </c>
    </row>
    <row r="462" spans="1:3" x14ac:dyDescent="0.55000000000000004">
      <c r="A462" s="3">
        <v>186903</v>
      </c>
      <c r="B462" s="106">
        <v>77.137332304351844</v>
      </c>
    </row>
    <row r="463" spans="1:3" x14ac:dyDescent="0.55000000000000004">
      <c r="A463" s="3">
        <v>186904</v>
      </c>
      <c r="B463" s="106">
        <v>79.280883915946404</v>
      </c>
    </row>
    <row r="464" spans="1:3" x14ac:dyDescent="0.55000000000000004">
      <c r="A464" s="3">
        <v>186905</v>
      </c>
      <c r="B464" s="106">
        <v>81.828085378700692</v>
      </c>
    </row>
    <row r="465" spans="1:3" x14ac:dyDescent="0.55000000000000004">
      <c r="A465" s="3">
        <v>186906</v>
      </c>
      <c r="B465" s="106">
        <v>81.399699582835026</v>
      </c>
    </row>
    <row r="466" spans="1:3" x14ac:dyDescent="0.55000000000000004">
      <c r="A466" s="3">
        <v>186907</v>
      </c>
      <c r="B466" s="106">
        <v>79.40797153550217</v>
      </c>
    </row>
    <row r="467" spans="1:3" x14ac:dyDescent="0.55000000000000004">
      <c r="A467" s="3">
        <v>186908</v>
      </c>
      <c r="B467" s="106">
        <v>78.628923688791346</v>
      </c>
    </row>
    <row r="468" spans="1:3" x14ac:dyDescent="0.55000000000000004">
      <c r="A468" s="3">
        <v>186909</v>
      </c>
      <c r="B468" s="106">
        <v>73.0253422935521</v>
      </c>
    </row>
    <row r="469" spans="1:3" x14ac:dyDescent="0.55000000000000004">
      <c r="A469" s="3">
        <v>186910</v>
      </c>
      <c r="B469" s="106">
        <v>74.268570454896903</v>
      </c>
    </row>
    <row r="470" spans="1:3" x14ac:dyDescent="0.55000000000000004">
      <c r="A470" s="3">
        <v>186911</v>
      </c>
      <c r="B470" s="106">
        <v>71.369281709565698</v>
      </c>
    </row>
    <row r="471" spans="1:3" x14ac:dyDescent="0.55000000000000004">
      <c r="A471" s="3">
        <v>186912</v>
      </c>
      <c r="B471" s="106">
        <v>67.180273172445041</v>
      </c>
      <c r="C471" s="14">
        <v>1680.9460451994003</v>
      </c>
    </row>
    <row r="472" spans="1:3" x14ac:dyDescent="0.55000000000000004">
      <c r="A472" s="3">
        <v>187001</v>
      </c>
      <c r="B472" s="106">
        <v>69.585260118585282</v>
      </c>
    </row>
    <row r="473" spans="1:3" x14ac:dyDescent="0.55000000000000004">
      <c r="A473" s="3">
        <v>187002</v>
      </c>
      <c r="B473" s="106">
        <v>70.939491623936391</v>
      </c>
    </row>
    <row r="474" spans="1:3" x14ac:dyDescent="0.55000000000000004">
      <c r="A474" s="3">
        <v>187003</v>
      </c>
      <c r="B474" s="106">
        <v>70.447190750000829</v>
      </c>
    </row>
    <row r="475" spans="1:3" x14ac:dyDescent="0.55000000000000004">
      <c r="A475" s="3">
        <v>187004</v>
      </c>
      <c r="B475" s="106">
        <v>72.684717103769458</v>
      </c>
    </row>
    <row r="476" spans="1:3" x14ac:dyDescent="0.55000000000000004">
      <c r="A476" s="3">
        <v>187005</v>
      </c>
      <c r="B476" s="106">
        <v>73.506309625144411</v>
      </c>
    </row>
    <row r="477" spans="1:3" x14ac:dyDescent="0.55000000000000004">
      <c r="A477" s="3">
        <v>187006</v>
      </c>
      <c r="B477" s="106">
        <v>72.904817289776105</v>
      </c>
    </row>
    <row r="478" spans="1:3" x14ac:dyDescent="0.55000000000000004">
      <c r="A478" s="3">
        <v>187007</v>
      </c>
      <c r="B478" s="106">
        <v>69.993571962575814</v>
      </c>
    </row>
    <row r="479" spans="1:3" x14ac:dyDescent="0.55000000000000004">
      <c r="A479" s="3">
        <v>187008</v>
      </c>
      <c r="B479" s="106">
        <v>69.768937749015549</v>
      </c>
    </row>
    <row r="480" spans="1:3" x14ac:dyDescent="0.55000000000000004">
      <c r="A480" s="3">
        <v>187009</v>
      </c>
      <c r="B480" s="106">
        <v>70.517289186117807</v>
      </c>
    </row>
    <row r="481" spans="1:3" x14ac:dyDescent="0.55000000000000004">
      <c r="A481" s="3">
        <v>187010</v>
      </c>
      <c r="B481" s="106">
        <v>70.344092139340972</v>
      </c>
    </row>
    <row r="482" spans="1:3" x14ac:dyDescent="0.55000000000000004">
      <c r="A482" s="3">
        <v>187011</v>
      </c>
      <c r="B482" s="106">
        <v>70.896416167604727</v>
      </c>
    </row>
    <row r="483" spans="1:3" x14ac:dyDescent="0.55000000000000004">
      <c r="A483" s="3">
        <v>187012</v>
      </c>
      <c r="B483" s="106">
        <v>69.457592781225259</v>
      </c>
      <c r="C483" s="14">
        <v>1932.9563080275482</v>
      </c>
    </row>
    <row r="484" spans="1:3" x14ac:dyDescent="0.55000000000000004">
      <c r="A484" s="3">
        <v>187101</v>
      </c>
      <c r="B484" s="106">
        <v>70.40851009543448</v>
      </c>
    </row>
  </sheetData>
  <mergeCells count="1">
    <mergeCell ref="A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Q578"/>
  <sheetViews>
    <sheetView topLeftCell="B1" zoomScaleNormal="100" workbookViewId="0">
      <pane xSplit="2" ySplit="2" topLeftCell="D3" activePane="bottomRight" state="frozen"/>
      <selection activeCell="B1" sqref="B1"/>
      <selection pane="topRight" activeCell="D1" sqref="D1"/>
      <selection pane="bottomLeft" activeCell="B3" sqref="B3"/>
      <selection pane="bottomRight" activeCell="F1" sqref="F1:F1048576"/>
    </sheetView>
  </sheetViews>
  <sheetFormatPr defaultColWidth="8.89453125" defaultRowHeight="14.4" x14ac:dyDescent="0.55000000000000004"/>
  <cols>
    <col min="1" max="1" width="10.5234375" style="44" hidden="1" customWidth="1"/>
    <col min="2" max="2" width="7" style="81" bestFit="1" customWidth="1"/>
    <col min="3" max="3" width="7" style="81" customWidth="1"/>
    <col min="4" max="6" width="12" style="82" customWidth="1"/>
    <col min="7" max="8" width="10.1015625" style="81" customWidth="1"/>
    <col min="9" max="9" width="8.89453125" style="81" customWidth="1"/>
    <col min="10" max="10" width="9.5234375" style="90" customWidth="1"/>
    <col min="11" max="11" width="8.89453125" style="31" customWidth="1"/>
    <col min="12" max="13" width="12" style="31" customWidth="1"/>
    <col min="14" max="14" width="8" style="31" customWidth="1"/>
    <col min="15" max="15" width="12" style="62" customWidth="1"/>
    <col min="16" max="16" width="12" style="31" customWidth="1"/>
    <col min="17" max="17" width="8.1015625" style="31" customWidth="1"/>
    <col min="18" max="18" width="8.68359375" style="31" customWidth="1"/>
    <col min="19" max="19" width="6.68359375" style="31" customWidth="1"/>
    <col min="20" max="20" width="12" style="31" customWidth="1"/>
    <col min="21" max="21" width="12" style="36" customWidth="1"/>
    <col min="22" max="22" width="12" style="64" customWidth="1"/>
    <col min="23" max="23" width="8.7890625" style="31" customWidth="1"/>
    <col min="24" max="24" width="8.68359375" style="31" customWidth="1"/>
    <col min="25" max="25" width="8.7890625" style="31" customWidth="1"/>
    <col min="26" max="26" width="12" style="31" customWidth="1"/>
    <col min="27" max="27" width="12" style="37" customWidth="1"/>
    <col min="28" max="28" width="12" style="64" customWidth="1"/>
    <col min="29" max="29" width="9.20703125" style="31" customWidth="1"/>
    <col min="30" max="30" width="8.68359375" style="31" customWidth="1"/>
    <col min="31" max="31" width="9.20703125" style="31" customWidth="1"/>
    <col min="32" max="32" width="12" style="31" customWidth="1"/>
    <col min="33" max="33" width="12" style="36" customWidth="1"/>
    <col min="34" max="34" width="12" style="64" customWidth="1"/>
    <col min="35" max="35" width="8.3125" style="31" customWidth="1"/>
    <col min="36" max="38" width="12" style="31" customWidth="1"/>
    <col min="39" max="39" width="12" style="30" customWidth="1"/>
    <col min="40" max="40" width="12" style="64" customWidth="1"/>
    <col min="41" max="41" width="13.41796875" style="31" customWidth="1"/>
    <col min="42" max="42" width="8.68359375" style="31" customWidth="1"/>
    <col min="43" max="43" width="8" style="31" customWidth="1"/>
    <col min="44" max="44" width="12" style="31" customWidth="1"/>
    <col min="45" max="45" width="12" style="38" customWidth="1"/>
    <col min="46" max="46" width="12" style="64" customWidth="1"/>
    <col min="47" max="47" width="8.5234375" style="31" customWidth="1"/>
    <col min="48" max="48" width="8.68359375" style="31" customWidth="1"/>
    <col min="49" max="49" width="7.41796875" style="31" customWidth="1"/>
    <col min="50" max="50" width="8" style="31" customWidth="1"/>
    <col min="51" max="51" width="9" style="36" customWidth="1"/>
    <col min="52" max="52" width="12" style="64" customWidth="1"/>
    <col min="53" max="53" width="8.89453125" style="31" customWidth="1"/>
    <col min="54" max="54" width="8.68359375" style="31" customWidth="1"/>
    <col min="55" max="55" width="6.20703125" style="31" customWidth="1"/>
    <col min="56" max="56" width="10" style="31" customWidth="1"/>
    <col min="57" max="57" width="12" style="36" customWidth="1"/>
    <col min="58" max="58" width="12" style="64" customWidth="1"/>
    <col min="59" max="59" width="8.41796875" style="31" customWidth="1"/>
    <col min="60" max="60" width="8.68359375" style="31" customWidth="1"/>
    <col min="61" max="61" width="8.41796875" style="31" customWidth="1"/>
    <col min="62" max="62" width="12" style="31" customWidth="1"/>
    <col min="63" max="63" width="12" style="36" customWidth="1"/>
    <col min="64" max="64" width="12" style="64" customWidth="1"/>
    <col min="65" max="65" width="7.1015625" style="31" customWidth="1"/>
    <col min="66" max="66" width="8.68359375" style="31" customWidth="1"/>
    <col min="67" max="67" width="7.1015625" style="31" customWidth="1"/>
    <col min="68" max="68" width="12" style="31" customWidth="1"/>
    <col min="69" max="69" width="12" style="30" customWidth="1"/>
    <col min="70" max="70" width="12" style="64" customWidth="1"/>
    <col min="71" max="71" width="8.5234375" style="31" customWidth="1"/>
    <col min="72" max="72" width="8.68359375" style="31" customWidth="1"/>
    <col min="73" max="73" width="7.41796875" style="31" customWidth="1"/>
    <col min="74" max="74" width="8" style="31" customWidth="1"/>
    <col min="75" max="75" width="9" style="30" customWidth="1"/>
    <col min="76" max="76" width="12" style="64" customWidth="1"/>
    <col min="77" max="77" width="6.89453125" style="31" customWidth="1"/>
    <col min="78" max="78" width="10" style="31" customWidth="1"/>
    <col min="79" max="79" width="6.89453125" style="31" customWidth="1"/>
    <col min="80" max="80" width="12" style="31" customWidth="1"/>
    <col min="81" max="81" width="12" style="30" customWidth="1"/>
    <col min="82" max="82" width="12" style="64" customWidth="1"/>
    <col min="83" max="85" width="8.7890625" style="31" customWidth="1"/>
    <col min="86" max="86" width="8" style="31" customWidth="1"/>
    <col min="87" max="87" width="10" style="36" customWidth="1"/>
    <col min="88" max="88" width="12" style="64" customWidth="1"/>
    <col min="89" max="91" width="8.68359375" style="31" customWidth="1"/>
    <col min="92" max="92" width="7" style="31" customWidth="1"/>
    <col min="93" max="93" width="8" style="36" customWidth="1"/>
    <col min="94" max="94" width="12" style="64" customWidth="1"/>
    <col min="95" max="95" width="8.20703125" style="31" customWidth="1"/>
    <col min="96" max="96" width="8.68359375" style="31" customWidth="1"/>
    <col min="97" max="97" width="8.20703125" style="31" customWidth="1"/>
    <col min="98" max="98" width="7" style="31" customWidth="1"/>
    <col min="99" max="99" width="9" style="36" customWidth="1"/>
    <col min="100" max="100" width="12" style="64" customWidth="1"/>
    <col min="101" max="103" width="8.89453125" style="31" customWidth="1"/>
    <col min="104" max="104" width="12" style="31" customWidth="1"/>
    <col min="105" max="105" width="12" style="62" customWidth="1"/>
    <col min="106" max="106" width="12" style="31" customWidth="1"/>
    <col min="107" max="109" width="8.89453125" style="31" customWidth="1"/>
    <col min="110" max="110" width="8" style="31" customWidth="1"/>
    <col min="111" max="111" width="9" style="30" customWidth="1"/>
    <col min="112" max="112" width="12" style="64" customWidth="1"/>
    <col min="113" max="113" width="6.89453125" style="31" customWidth="1"/>
    <col min="114" max="114" width="8.68359375" style="31" customWidth="1"/>
    <col min="115" max="115" width="6.89453125" style="31" customWidth="1"/>
    <col min="116" max="116" width="12" style="31" customWidth="1"/>
    <col min="117" max="117" width="12" style="30" customWidth="1"/>
    <col min="118" max="118" width="12" style="64" customWidth="1"/>
    <col min="119" max="119" width="8.3125" style="31" customWidth="1"/>
    <col min="120" max="121" width="11" style="31" customWidth="1"/>
    <col min="122" max="122" width="12" style="31" customWidth="1"/>
    <col min="123" max="123" width="12" style="30" customWidth="1"/>
    <col min="124" max="124" width="12" style="64" customWidth="1"/>
    <col min="125" max="125" width="8.3125" style="31" customWidth="1"/>
    <col min="126" max="126" width="8.68359375" style="31" customWidth="1"/>
    <col min="127" max="127" width="8.3125" style="31" customWidth="1"/>
    <col min="128" max="128" width="12" style="31" customWidth="1"/>
    <col min="129" max="129" width="12" style="30" customWidth="1"/>
    <col min="130" max="130" width="12" style="64" customWidth="1"/>
    <col min="131" max="133" width="8.89453125" style="31" customWidth="1"/>
    <col min="134" max="134" width="8" style="31" customWidth="1"/>
    <col min="135" max="135" width="10" style="30" customWidth="1"/>
    <col min="136" max="136" width="12" style="64" customWidth="1"/>
    <col min="137" max="137" width="5.5234375" style="31" customWidth="1"/>
    <col min="138" max="139" width="6.7890625" style="31" customWidth="1"/>
    <col min="140" max="140" width="7" style="31" customWidth="1"/>
    <col min="141" max="141" width="9" style="36" customWidth="1"/>
    <col min="142" max="142" width="12" style="64" customWidth="1"/>
    <col min="143" max="145" width="8.3125" style="31" customWidth="1"/>
    <col min="146" max="146" width="7" style="31" customWidth="1"/>
    <col min="147" max="147" width="9" style="36" customWidth="1"/>
    <col min="148" max="148" width="12" style="64" customWidth="1"/>
    <col min="149" max="151" width="8.89453125" style="31" customWidth="1"/>
    <col min="152" max="152" width="12" style="31" customWidth="1"/>
    <col min="153" max="153" width="12" style="30" customWidth="1"/>
    <col min="154" max="154" width="12" style="64" customWidth="1"/>
    <col min="155" max="155" width="7.89453125" style="31" customWidth="1"/>
    <col min="156" max="156" width="8.68359375" style="31" customWidth="1"/>
    <col min="157" max="157" width="7.89453125" style="31" customWidth="1"/>
    <col min="158" max="158" width="12" style="31" customWidth="1"/>
    <col min="159" max="159" width="12" style="29" customWidth="1"/>
    <col min="160" max="160" width="12" style="64" customWidth="1"/>
    <col min="161" max="161" width="8.5234375" style="31" customWidth="1"/>
    <col min="162" max="162" width="12" style="31" customWidth="1"/>
    <col min="163" max="163" width="8.5234375" style="31" customWidth="1"/>
    <col min="164" max="164" width="12" style="31" customWidth="1"/>
    <col min="165" max="165" width="12" style="36" customWidth="1"/>
    <col min="166" max="166" width="12" style="64" customWidth="1"/>
    <col min="167" max="169" width="8.89453125" style="31" customWidth="1"/>
    <col min="170" max="170" width="7" style="31" customWidth="1"/>
    <col min="171" max="171" width="9" style="36" customWidth="1"/>
    <col min="172" max="172" width="12" style="64" customWidth="1"/>
    <col min="173" max="173" width="8" style="31" customWidth="1"/>
    <col min="174" max="174" width="8.68359375" style="31" customWidth="1"/>
    <col min="175" max="175" width="8" style="31" customWidth="1"/>
    <col min="176" max="176" width="12" style="31" customWidth="1"/>
    <col min="177" max="177" width="10" style="36" customWidth="1"/>
    <col min="178" max="178" width="12" style="64" customWidth="1"/>
    <col min="179" max="179" width="8.41796875" style="31" customWidth="1"/>
    <col min="180" max="180" width="8.68359375" style="31" customWidth="1"/>
    <col min="181" max="181" width="8.41796875" style="31" customWidth="1"/>
    <col min="182" max="182" width="8" style="31" customWidth="1"/>
    <col min="183" max="183" width="9" style="36" customWidth="1"/>
    <col min="184" max="184" width="12" style="64" customWidth="1"/>
    <col min="185" max="187" width="8.89453125" style="31" customWidth="1"/>
    <col min="188" max="188" width="12" style="31" customWidth="1"/>
    <col min="189" max="189" width="12" style="36" customWidth="1"/>
    <col min="190" max="190" width="12" style="64" customWidth="1"/>
    <col min="191" max="191" width="8.41796875" style="31" customWidth="1"/>
    <col min="192" max="192" width="8.68359375" style="31" customWidth="1"/>
    <col min="193" max="193" width="8.41796875" style="31" customWidth="1"/>
    <col min="194" max="194" width="7" style="31" customWidth="1"/>
    <col min="195" max="195" width="9" style="36" customWidth="1"/>
    <col min="196" max="196" width="12" style="64" customWidth="1"/>
    <col min="197" max="197" width="8.68359375" style="31" customWidth="1"/>
    <col min="198" max="198" width="7" style="31" customWidth="1"/>
    <col min="199" max="199" width="6.20703125" style="31" customWidth="1"/>
    <col min="200" max="200" width="12" style="31" customWidth="1"/>
    <col min="201" max="201" width="12" style="36" customWidth="1"/>
    <col min="202" max="202" width="12" style="64" customWidth="1"/>
    <col min="203" max="205" width="8.89453125" style="31" customWidth="1"/>
    <col min="206" max="206" width="6" style="31" customWidth="1"/>
    <col min="207" max="207" width="8" style="36" customWidth="1"/>
    <col min="208" max="208" width="12" style="64" customWidth="1"/>
    <col min="209" max="211" width="8.89453125" style="31" customWidth="1"/>
    <col min="212" max="212" width="7" style="31" customWidth="1"/>
    <col min="213" max="213" width="8" style="36" customWidth="1"/>
    <col min="214" max="214" width="12" style="64" customWidth="1"/>
    <col min="215" max="215" width="8.89453125" style="31" customWidth="1"/>
    <col min="216" max="216" width="9" style="31" customWidth="1"/>
    <col min="217" max="217" width="8.89453125" style="31" customWidth="1"/>
    <col min="218" max="218" width="12" style="31" customWidth="1"/>
    <col min="219" max="219" width="12" style="36" customWidth="1"/>
    <col min="220" max="220" width="12" style="64" customWidth="1"/>
    <col min="221" max="221" width="8.3125" style="31" customWidth="1"/>
    <col min="222" max="222" width="8.68359375" style="31" customWidth="1"/>
    <col min="223" max="223" width="8.3125" style="31" customWidth="1"/>
    <col min="224" max="224" width="12" style="31" customWidth="1"/>
    <col min="225" max="225" width="12" style="30" customWidth="1"/>
    <col min="226" max="226" width="12" style="64" customWidth="1"/>
    <col min="227" max="227" width="8.1015625" style="31" customWidth="1"/>
    <col min="228" max="228" width="8.68359375" style="31" customWidth="1"/>
    <col min="229" max="229" width="8.7890625" style="31" customWidth="1"/>
    <col min="230" max="230" width="7" style="31" customWidth="1"/>
    <col min="231" max="231" width="8" style="36" customWidth="1"/>
    <col min="232" max="232" width="12" style="64" customWidth="1"/>
    <col min="233" max="233" width="8.89453125" style="31" customWidth="1"/>
    <col min="234" max="234" width="8.68359375" style="31" customWidth="1"/>
    <col min="235" max="235" width="8.3125" style="31" customWidth="1"/>
    <col min="236" max="236" width="9" style="31" customWidth="1"/>
    <col min="237" max="237" width="9" style="36" customWidth="1"/>
    <col min="238" max="238" width="12" style="64" customWidth="1"/>
    <col min="239" max="239" width="8.89453125" style="31" customWidth="1"/>
    <col min="240" max="240" width="8.68359375" style="31" customWidth="1"/>
    <col min="241" max="241" width="6.20703125" style="31" customWidth="1"/>
    <col min="242" max="242" width="12" style="31" customWidth="1"/>
    <col min="243" max="243" width="12" style="30" customWidth="1"/>
    <col min="244" max="244" width="12" style="64" customWidth="1"/>
    <col min="245" max="245" width="6.68359375" style="31" customWidth="1"/>
    <col min="246" max="246" width="12" style="31" customWidth="1"/>
    <col min="247" max="247" width="8.89453125" style="31" customWidth="1"/>
    <col min="248" max="248" width="8" style="31" customWidth="1"/>
    <col min="249" max="249" width="9" style="36" customWidth="1"/>
    <col min="250" max="250" width="12" style="64" customWidth="1"/>
    <col min="251" max="251" width="7.89453125" style="31" customWidth="1"/>
    <col min="252" max="252" width="11" style="31" customWidth="1"/>
    <col min="253" max="253" width="7.89453125" style="31" customWidth="1"/>
    <col min="254" max="254" width="8" style="31" customWidth="1"/>
    <col min="255" max="255" width="9" style="36" customWidth="1"/>
    <col min="256" max="256" width="12" style="64" customWidth="1"/>
    <col min="257" max="257" width="8" style="31" customWidth="1"/>
    <col min="258" max="258" width="8.68359375" style="31" customWidth="1"/>
    <col min="259" max="259" width="7.5234375" style="31" customWidth="1"/>
    <col min="260" max="260" width="6" style="31" customWidth="1"/>
    <col min="261" max="261" width="8" style="36" customWidth="1"/>
    <col min="262" max="262" width="12" style="64" customWidth="1"/>
    <col min="263" max="263" width="8.20703125" style="70" customWidth="1"/>
    <col min="264" max="265" width="8.20703125" style="22" customWidth="1"/>
    <col min="266" max="266" width="12" style="22" customWidth="1"/>
    <col min="267" max="267" width="12" style="23" customWidth="1"/>
    <col min="268" max="268" width="12" style="72" customWidth="1"/>
    <col min="269" max="269" width="7.7890625" style="70" customWidth="1"/>
    <col min="270" max="271" width="7.7890625" style="22" customWidth="1"/>
    <col min="272" max="272" width="12" style="22" customWidth="1"/>
    <col min="273" max="273" width="10" style="23" customWidth="1"/>
    <col min="274" max="274" width="12" style="72" customWidth="1"/>
    <col min="275" max="275" width="8.5234375" style="70" customWidth="1"/>
    <col min="276" max="277" width="8.5234375" style="22" customWidth="1"/>
    <col min="278" max="278" width="11.5234375" style="22" customWidth="1"/>
    <col min="279" max="279" width="12" style="23" customWidth="1"/>
    <col min="280" max="280" width="12" style="72" customWidth="1"/>
    <col min="281" max="281" width="8.3125" style="70" customWidth="1"/>
    <col min="282" max="283" width="8.3125" style="22" customWidth="1"/>
    <col min="284" max="284" width="9.5234375" style="22" customWidth="1"/>
    <col min="285" max="285" width="9" style="23" customWidth="1"/>
    <col min="286" max="286" width="12" style="72" customWidth="1"/>
    <col min="287" max="287" width="8.7890625" style="70" customWidth="1"/>
    <col min="288" max="289" width="8.7890625" style="22" customWidth="1"/>
    <col min="290" max="290" width="11.5234375" style="22" customWidth="1"/>
    <col min="291" max="291" width="9" style="23" customWidth="1"/>
    <col min="292" max="292" width="12" style="72" customWidth="1"/>
    <col min="293" max="293" width="10.5234375" style="70" customWidth="1"/>
    <col min="294" max="295" width="10.5234375" style="22" customWidth="1"/>
    <col min="296" max="296" width="12" style="22" customWidth="1"/>
    <col min="297" max="297" width="9" style="23" customWidth="1"/>
    <col min="298" max="298" width="12" style="72" customWidth="1"/>
    <col min="299" max="299" width="8.68359375" style="70" customWidth="1"/>
    <col min="300" max="301" width="8.68359375" style="22" customWidth="1"/>
    <col min="302" max="302" width="12" style="22" customWidth="1"/>
    <col min="303" max="303" width="12" style="23" customWidth="1"/>
    <col min="304" max="304" width="12" style="72" customWidth="1"/>
    <col min="305" max="305" width="8.89453125" style="70" customWidth="1"/>
    <col min="306" max="307" width="8.89453125" style="22" customWidth="1"/>
    <col min="308" max="308" width="12" style="22" customWidth="1"/>
    <col min="309" max="309" width="12" style="23" customWidth="1"/>
    <col min="310" max="310" width="12" style="72" customWidth="1"/>
    <col min="311" max="311" width="8.89453125" style="70" customWidth="1"/>
    <col min="312" max="313" width="8.89453125" style="22" customWidth="1"/>
    <col min="314" max="314" width="12" style="22" customWidth="1"/>
    <col min="315" max="315" width="11" style="23" customWidth="1"/>
    <col min="316" max="316" width="12" style="72" customWidth="1"/>
    <col min="317" max="317" width="8.68359375" style="70" customWidth="1"/>
    <col min="318" max="319" width="8.68359375" style="22" customWidth="1"/>
    <col min="320" max="320" width="12" style="22" customWidth="1"/>
    <col min="321" max="321" width="12" style="23" customWidth="1"/>
    <col min="322" max="322" width="12" style="72" customWidth="1"/>
    <col min="323" max="325" width="7.5234375" style="29" customWidth="1"/>
    <col min="326" max="326" width="8" style="29" customWidth="1"/>
    <col min="327" max="327" width="11" style="30" customWidth="1"/>
    <col min="328" max="328" width="12" style="73" customWidth="1"/>
    <col min="329" max="332" width="8.20703125" style="29" customWidth="1"/>
    <col min="333" max="333" width="8.20703125" style="30" customWidth="1"/>
    <col min="334" max="334" width="8.20703125" style="73" customWidth="1"/>
    <col min="335" max="337" width="8.1015625" style="31" customWidth="1"/>
    <col min="338" max="338" width="12" style="31" customWidth="1"/>
    <col min="339" max="339" width="12" style="36" customWidth="1"/>
    <col min="340" max="340" width="12" style="64" customWidth="1"/>
    <col min="341" max="343" width="8.5234375" style="31" customWidth="1"/>
    <col min="344" max="344" width="11.5234375" style="31" customWidth="1"/>
    <col min="345" max="345" width="12" style="36" customWidth="1"/>
    <col min="346" max="346" width="12" style="64" customWidth="1"/>
    <col min="347" max="347" width="11.1015625" style="31" customWidth="1"/>
    <col min="348" max="348" width="11.68359375" style="31" customWidth="1"/>
    <col min="349" max="349" width="11.1015625" style="31" customWidth="1"/>
    <col min="350" max="350" width="6.5234375" style="31" customWidth="1"/>
    <col min="351" max="351" width="9" style="36" customWidth="1"/>
    <col min="352" max="352" width="12" style="64" customWidth="1"/>
    <col min="353" max="355" width="8.1015625" style="31" customWidth="1"/>
    <col min="356" max="356" width="11.5234375" style="31" customWidth="1"/>
    <col min="357" max="357" width="12" style="36" customWidth="1"/>
    <col min="358" max="358" width="12" style="64" customWidth="1"/>
    <col min="359" max="361" width="8.68359375" style="31" customWidth="1"/>
    <col min="362" max="362" width="11.5234375" style="31" customWidth="1"/>
    <col min="363" max="363" width="12" style="36" customWidth="1"/>
    <col min="364" max="364" width="12" style="64" customWidth="1"/>
    <col min="365" max="367" width="7.89453125" style="31" customWidth="1"/>
    <col min="368" max="368" width="7.5234375" style="31" customWidth="1"/>
    <col min="369" max="369" width="10" style="36" customWidth="1"/>
    <col min="370" max="370" width="12" style="64" customWidth="1"/>
    <col min="371" max="373" width="8.41796875" style="31" customWidth="1"/>
    <col min="374" max="374" width="8.5234375" style="31" customWidth="1"/>
    <col min="375" max="375" width="11" style="36" customWidth="1"/>
    <col min="376" max="376" width="12" style="64" customWidth="1"/>
    <col min="377" max="379" width="8.20703125" style="31" customWidth="1"/>
    <col min="380" max="380" width="11.5234375" style="31" customWidth="1"/>
    <col min="381" max="381" width="12" style="36" customWidth="1"/>
    <col min="382" max="382" width="12" style="64" customWidth="1"/>
    <col min="383" max="385" width="8.1015625" style="31" customWidth="1"/>
    <col min="386" max="386" width="8" style="31" customWidth="1"/>
    <col min="387" max="387" width="9" style="36" customWidth="1"/>
    <col min="388" max="388" width="12" style="64" customWidth="1"/>
    <col min="389" max="391" width="8.1015625" style="31" customWidth="1"/>
    <col min="392" max="392" width="11.5234375" style="31" customWidth="1"/>
    <col min="393" max="393" width="12" style="36" customWidth="1"/>
    <col min="394" max="394" width="12" style="64" customWidth="1"/>
    <col min="395" max="395" width="8.3125" style="31" customWidth="1"/>
    <col min="396" max="396" width="12" style="31" customWidth="1"/>
    <col min="397" max="397" width="8.3125" style="31" customWidth="1"/>
    <col min="398" max="398" width="7.5234375" style="31" customWidth="1"/>
    <col min="399" max="399" width="10" style="36" customWidth="1"/>
    <col min="400" max="400" width="12" style="64" customWidth="1"/>
    <col min="401" max="401" width="6.1015625" style="31" customWidth="1"/>
    <col min="402" max="403" width="12" style="31" customWidth="1"/>
    <col min="404" max="404" width="11.5234375" style="31" customWidth="1"/>
    <col min="405" max="405" width="12" style="36" customWidth="1"/>
    <col min="406" max="406" width="12" style="64" customWidth="1"/>
    <col min="407" max="409" width="16.5234375" style="31" customWidth="1"/>
    <col min="410" max="410" width="12" style="31" customWidth="1"/>
    <col min="411" max="411" width="12" style="36" customWidth="1"/>
    <col min="412" max="412" width="12" style="64" customWidth="1"/>
    <col min="413" max="415" width="8.89453125" style="31" customWidth="1"/>
    <col min="416" max="416" width="7.5234375" style="31" customWidth="1"/>
    <col min="417" max="417" width="10" style="36" customWidth="1"/>
    <col min="418" max="418" width="12" style="64" customWidth="1"/>
    <col min="419" max="421" width="8.89453125" style="31" customWidth="1"/>
    <col min="422" max="422" width="6" style="31" customWidth="1"/>
    <col min="423" max="423" width="9" style="36" customWidth="1"/>
    <col min="424" max="424" width="12" style="64" customWidth="1"/>
    <col min="425" max="427" width="8.20703125" style="31" customWidth="1"/>
    <col min="428" max="428" width="7" style="31" customWidth="1"/>
    <col min="429" max="429" width="10" style="36" customWidth="1"/>
    <col min="430" max="430" width="12" style="64" customWidth="1"/>
    <col min="431" max="433" width="8.7890625" style="31" customWidth="1"/>
    <col min="434" max="434" width="6.5234375" style="31" customWidth="1"/>
    <col min="435" max="435" width="9" style="36" customWidth="1"/>
    <col min="436" max="436" width="12" style="64" customWidth="1"/>
    <col min="437" max="439" width="6.7890625" style="31" customWidth="1"/>
    <col min="440" max="440" width="12" style="31" customWidth="1"/>
    <col min="441" max="441" width="10" style="36" customWidth="1"/>
    <col min="442" max="442" width="12" style="64" customWidth="1"/>
    <col min="443" max="446" width="8.89453125" style="31" customWidth="1"/>
    <col min="447" max="447" width="8.89453125" style="36" customWidth="1"/>
    <col min="448" max="448" width="8.89453125" style="64" customWidth="1"/>
    <col min="449" max="452" width="8.89453125" style="31" customWidth="1"/>
    <col min="453" max="453" width="8.89453125" style="36" customWidth="1"/>
    <col min="454" max="454" width="8.89453125" style="64" customWidth="1"/>
    <col min="455" max="458" width="11.5234375" style="31" customWidth="1"/>
    <col min="459" max="459" width="11.5234375" style="36" customWidth="1"/>
    <col min="460" max="460" width="11.5234375" style="64" customWidth="1"/>
    <col min="461" max="461" width="10.5234375" style="31" customWidth="1"/>
    <col min="462" max="464" width="11.5234375" style="31" customWidth="1"/>
    <col min="465" max="465" width="11.5234375" style="36" customWidth="1"/>
    <col min="466" max="466" width="11.5234375" style="64" customWidth="1"/>
    <col min="467" max="467" width="11.20703125" style="31" customWidth="1"/>
    <col min="468" max="470" width="11.5234375" style="31" customWidth="1"/>
    <col min="471" max="471" width="11.5234375" style="36" customWidth="1"/>
    <col min="472" max="472" width="11.5234375" style="64" customWidth="1"/>
    <col min="473" max="473" width="8.89453125" style="31" customWidth="1"/>
    <col min="474" max="476" width="11.5234375" style="31" customWidth="1"/>
    <col min="477" max="477" width="11.5234375" style="36" customWidth="1"/>
    <col min="478" max="478" width="11.5234375" style="64" customWidth="1"/>
    <col min="479" max="479" width="10.3125" style="31" customWidth="1"/>
    <col min="480" max="482" width="11.5234375" style="31" customWidth="1"/>
    <col min="483" max="483" width="11.5234375" style="36" customWidth="1"/>
    <col min="484" max="484" width="11.5234375" style="64" customWidth="1"/>
    <col min="485" max="485" width="11.20703125" style="31" customWidth="1"/>
    <col min="486" max="488" width="11.5234375" style="31" customWidth="1"/>
    <col min="489" max="489" width="11.5234375" style="36" customWidth="1"/>
    <col min="490" max="490" width="11.5234375" style="64" customWidth="1"/>
    <col min="491" max="491" width="8.89453125" style="31"/>
    <col min="492" max="494" width="11.5234375" style="31" customWidth="1"/>
    <col min="495" max="495" width="11.5234375" style="36" customWidth="1"/>
    <col min="496" max="496" width="11.5234375" style="64" customWidth="1"/>
    <col min="497" max="500" width="8.89453125" style="31"/>
    <col min="501" max="501" width="8.89453125" style="36"/>
    <col min="502" max="502" width="8.89453125" style="64"/>
    <col min="503" max="503" width="11.3125" style="31" customWidth="1"/>
    <col min="504" max="506" width="8.89453125" style="31"/>
    <col min="507" max="507" width="8.89453125" style="36"/>
    <col min="508" max="508" width="8.89453125" style="64"/>
    <col min="509" max="509" width="10.89453125" style="31" customWidth="1"/>
    <col min="510" max="513" width="8.89453125" style="31"/>
    <col min="514" max="514" width="8.89453125" style="64"/>
    <col min="515" max="515" width="0.89453125" style="64" customWidth="1"/>
    <col min="516" max="16384" width="8.89453125" style="31"/>
  </cols>
  <sheetData>
    <row r="1" spans="2:615" s="68" customFormat="1" ht="15.6" x14ac:dyDescent="0.6">
      <c r="B1" s="75"/>
      <c r="C1" s="75"/>
      <c r="D1" s="76"/>
      <c r="E1" s="76"/>
      <c r="F1" s="76"/>
      <c r="G1" s="75"/>
      <c r="H1" s="75"/>
      <c r="I1" s="75"/>
      <c r="J1" s="85"/>
      <c r="K1" s="101" t="s">
        <v>34</v>
      </c>
      <c r="L1" s="101"/>
      <c r="M1" s="101"/>
      <c r="N1" s="101"/>
      <c r="O1" s="101"/>
      <c r="P1" s="101"/>
      <c r="Q1" s="101" t="s">
        <v>35</v>
      </c>
      <c r="R1" s="101"/>
      <c r="S1" s="101"/>
      <c r="T1" s="101"/>
      <c r="U1" s="101"/>
      <c r="V1" s="101"/>
      <c r="W1" s="101" t="s">
        <v>36</v>
      </c>
      <c r="X1" s="101"/>
      <c r="Y1" s="101"/>
      <c r="Z1" s="101"/>
      <c r="AA1" s="101"/>
      <c r="AB1" s="101"/>
      <c r="AC1" s="101" t="s">
        <v>37</v>
      </c>
      <c r="AD1" s="101"/>
      <c r="AE1" s="101"/>
      <c r="AF1" s="101"/>
      <c r="AG1" s="101"/>
      <c r="AH1" s="101"/>
      <c r="AI1" s="101" t="s">
        <v>90</v>
      </c>
      <c r="AJ1" s="101"/>
      <c r="AK1" s="101"/>
      <c r="AL1" s="101"/>
      <c r="AM1" s="101"/>
      <c r="AN1" s="101"/>
      <c r="AO1" s="101" t="s">
        <v>38</v>
      </c>
      <c r="AP1" s="101"/>
      <c r="AQ1" s="101"/>
      <c r="AR1" s="101"/>
      <c r="AS1" s="101"/>
      <c r="AT1" s="101"/>
      <c r="AU1" s="101" t="s">
        <v>39</v>
      </c>
      <c r="AV1" s="101"/>
      <c r="AW1" s="101"/>
      <c r="AX1" s="101"/>
      <c r="AY1" s="101"/>
      <c r="AZ1" s="101"/>
      <c r="BA1" s="101" t="s">
        <v>40</v>
      </c>
      <c r="BB1" s="101"/>
      <c r="BC1" s="101"/>
      <c r="BD1" s="101"/>
      <c r="BE1" s="101"/>
      <c r="BF1" s="101"/>
      <c r="BG1" s="101" t="s">
        <v>41</v>
      </c>
      <c r="BH1" s="101"/>
      <c r="BI1" s="101"/>
      <c r="BJ1" s="101"/>
      <c r="BK1" s="101"/>
      <c r="BL1" s="101"/>
      <c r="BM1" s="101" t="s">
        <v>42</v>
      </c>
      <c r="BN1" s="101"/>
      <c r="BO1" s="101"/>
      <c r="BP1" s="101"/>
      <c r="BQ1" s="101"/>
      <c r="BR1" s="101"/>
      <c r="BS1" s="101" t="s">
        <v>43</v>
      </c>
      <c r="BT1" s="101"/>
      <c r="BU1" s="101"/>
      <c r="BV1" s="101"/>
      <c r="BW1" s="101"/>
      <c r="BX1" s="101"/>
      <c r="BY1" s="101" t="s">
        <v>44</v>
      </c>
      <c r="BZ1" s="101"/>
      <c r="CA1" s="101"/>
      <c r="CB1" s="101"/>
      <c r="CC1" s="101"/>
      <c r="CD1" s="101"/>
      <c r="CE1" s="101" t="s">
        <v>45</v>
      </c>
      <c r="CF1" s="101"/>
      <c r="CG1" s="101"/>
      <c r="CH1" s="101"/>
      <c r="CI1" s="101"/>
      <c r="CJ1" s="101"/>
      <c r="CK1" s="101" t="s">
        <v>46</v>
      </c>
      <c r="CL1" s="101"/>
      <c r="CM1" s="101"/>
      <c r="CN1" s="101"/>
      <c r="CO1" s="101"/>
      <c r="CP1" s="101"/>
      <c r="CQ1" s="101" t="s">
        <v>47</v>
      </c>
      <c r="CR1" s="101"/>
      <c r="CS1" s="101"/>
      <c r="CT1" s="101"/>
      <c r="CU1" s="101"/>
      <c r="CV1" s="101"/>
      <c r="CW1" s="101" t="s">
        <v>48</v>
      </c>
      <c r="CX1" s="101"/>
      <c r="CY1" s="101"/>
      <c r="CZ1" s="101"/>
      <c r="DA1" s="101"/>
      <c r="DB1" s="101"/>
      <c r="DC1" s="101" t="s">
        <v>49</v>
      </c>
      <c r="DD1" s="101"/>
      <c r="DE1" s="101"/>
      <c r="DF1" s="101"/>
      <c r="DG1" s="101"/>
      <c r="DH1" s="101"/>
      <c r="DI1" s="101" t="s">
        <v>50</v>
      </c>
      <c r="DJ1" s="101"/>
      <c r="DK1" s="101"/>
      <c r="DL1" s="101"/>
      <c r="DM1" s="101"/>
      <c r="DN1" s="101"/>
      <c r="DO1" s="101" t="s">
        <v>51</v>
      </c>
      <c r="DP1" s="101"/>
      <c r="DQ1" s="101"/>
      <c r="DR1" s="101"/>
      <c r="DS1" s="101"/>
      <c r="DT1" s="101"/>
      <c r="DU1" s="101" t="s">
        <v>52</v>
      </c>
      <c r="DV1" s="101"/>
      <c r="DW1" s="101"/>
      <c r="DX1" s="101"/>
      <c r="DY1" s="101"/>
      <c r="DZ1" s="101"/>
      <c r="EA1" s="101" t="s">
        <v>53</v>
      </c>
      <c r="EB1" s="101"/>
      <c r="EC1" s="101"/>
      <c r="ED1" s="101"/>
      <c r="EE1" s="101"/>
      <c r="EF1" s="101"/>
      <c r="EG1" s="101" t="s">
        <v>54</v>
      </c>
      <c r="EH1" s="101"/>
      <c r="EI1" s="101"/>
      <c r="EJ1" s="101"/>
      <c r="EK1" s="101"/>
      <c r="EL1" s="101"/>
      <c r="EM1" s="101" t="s">
        <v>55</v>
      </c>
      <c r="EN1" s="101"/>
      <c r="EO1" s="101"/>
      <c r="EP1" s="101"/>
      <c r="EQ1" s="101"/>
      <c r="ER1" s="101"/>
      <c r="ES1" s="101" t="s">
        <v>56</v>
      </c>
      <c r="ET1" s="101"/>
      <c r="EU1" s="101"/>
      <c r="EV1" s="101"/>
      <c r="EW1" s="101"/>
      <c r="EX1" s="101"/>
      <c r="EY1" s="101" t="s">
        <v>57</v>
      </c>
      <c r="EZ1" s="101"/>
      <c r="FA1" s="101"/>
      <c r="FB1" s="101"/>
      <c r="FC1" s="101"/>
      <c r="FD1" s="101"/>
      <c r="FE1" s="101" t="s">
        <v>58</v>
      </c>
      <c r="FF1" s="101"/>
      <c r="FG1" s="101"/>
      <c r="FH1" s="101"/>
      <c r="FI1" s="101"/>
      <c r="FJ1" s="101"/>
      <c r="FK1" s="101" t="s">
        <v>93</v>
      </c>
      <c r="FL1" s="101"/>
      <c r="FM1" s="101"/>
      <c r="FN1" s="101"/>
      <c r="FO1" s="101"/>
      <c r="FP1" s="101"/>
      <c r="FQ1" s="101" t="s">
        <v>59</v>
      </c>
      <c r="FR1" s="101"/>
      <c r="FS1" s="101"/>
      <c r="FT1" s="101"/>
      <c r="FU1" s="101"/>
      <c r="FV1" s="101"/>
      <c r="FW1" s="101" t="s">
        <v>60</v>
      </c>
      <c r="FX1" s="101"/>
      <c r="FY1" s="101"/>
      <c r="FZ1" s="101"/>
      <c r="GA1" s="101"/>
      <c r="GB1" s="101"/>
      <c r="GC1" s="101" t="s">
        <v>61</v>
      </c>
      <c r="GD1" s="101"/>
      <c r="GE1" s="101"/>
      <c r="GF1" s="101"/>
      <c r="GG1" s="101"/>
      <c r="GH1" s="101"/>
      <c r="GI1" s="101" t="s">
        <v>62</v>
      </c>
      <c r="GJ1" s="101"/>
      <c r="GK1" s="101"/>
      <c r="GL1" s="101"/>
      <c r="GM1" s="101"/>
      <c r="GN1" s="101"/>
      <c r="GO1" s="101" t="s">
        <v>1</v>
      </c>
      <c r="GP1" s="101"/>
      <c r="GQ1" s="101"/>
      <c r="GR1" s="101"/>
      <c r="GS1" s="101"/>
      <c r="GT1" s="101"/>
      <c r="GU1" s="101" t="s">
        <v>63</v>
      </c>
      <c r="GV1" s="101"/>
      <c r="GW1" s="101"/>
      <c r="GX1" s="101"/>
      <c r="GY1" s="101"/>
      <c r="GZ1" s="101"/>
      <c r="HA1" s="101" t="s">
        <v>64</v>
      </c>
      <c r="HB1" s="101"/>
      <c r="HC1" s="101"/>
      <c r="HD1" s="101"/>
      <c r="HE1" s="101"/>
      <c r="HF1" s="101"/>
      <c r="HG1" s="101" t="s">
        <v>65</v>
      </c>
      <c r="HH1" s="101"/>
      <c r="HI1" s="101"/>
      <c r="HJ1" s="101"/>
      <c r="HK1" s="101"/>
      <c r="HL1" s="101"/>
      <c r="HM1" s="101" t="s">
        <v>66</v>
      </c>
      <c r="HN1" s="101"/>
      <c r="HO1" s="101"/>
      <c r="HP1" s="101"/>
      <c r="HQ1" s="101"/>
      <c r="HR1" s="101"/>
      <c r="HS1" s="101" t="s">
        <v>67</v>
      </c>
      <c r="HT1" s="101"/>
      <c r="HU1" s="101"/>
      <c r="HV1" s="101"/>
      <c r="HW1" s="101"/>
      <c r="HX1" s="101"/>
      <c r="HY1" s="101" t="s">
        <v>68</v>
      </c>
      <c r="HZ1" s="101"/>
      <c r="IA1" s="101"/>
      <c r="IB1" s="101"/>
      <c r="IC1" s="101"/>
      <c r="ID1" s="101"/>
      <c r="IE1" s="101" t="s">
        <v>69</v>
      </c>
      <c r="IF1" s="101"/>
      <c r="IG1" s="101"/>
      <c r="IH1" s="101"/>
      <c r="II1" s="101"/>
      <c r="IJ1" s="101"/>
      <c r="IK1" s="101" t="s">
        <v>70</v>
      </c>
      <c r="IL1" s="101"/>
      <c r="IM1" s="101"/>
      <c r="IN1" s="101"/>
      <c r="IO1" s="101"/>
      <c r="IP1" s="101"/>
      <c r="IQ1" s="101" t="s">
        <v>71</v>
      </c>
      <c r="IR1" s="101"/>
      <c r="IS1" s="101"/>
      <c r="IT1" s="101"/>
      <c r="IU1" s="101"/>
      <c r="IV1" s="101"/>
      <c r="IW1" s="101" t="s">
        <v>72</v>
      </c>
      <c r="IX1" s="101"/>
      <c r="IY1" s="101"/>
      <c r="IZ1" s="101"/>
      <c r="JA1" s="101"/>
      <c r="JB1" s="101"/>
      <c r="JC1" s="101" t="s">
        <v>73</v>
      </c>
      <c r="JD1" s="101"/>
      <c r="JE1" s="101"/>
      <c r="JF1" s="101"/>
      <c r="JG1" s="101"/>
      <c r="JH1" s="101"/>
      <c r="JI1" s="101" t="s">
        <v>91</v>
      </c>
      <c r="JJ1" s="101"/>
      <c r="JK1" s="101"/>
      <c r="JL1" s="101"/>
      <c r="JM1" s="101"/>
      <c r="JN1" s="101"/>
      <c r="JO1" s="101" t="s">
        <v>74</v>
      </c>
      <c r="JP1" s="101"/>
      <c r="JQ1" s="101"/>
      <c r="JR1" s="101"/>
      <c r="JS1" s="101"/>
      <c r="JT1" s="101"/>
      <c r="JU1" s="101" t="s">
        <v>2</v>
      </c>
      <c r="JV1" s="101"/>
      <c r="JW1" s="101"/>
      <c r="JX1" s="101"/>
      <c r="JY1" s="101"/>
      <c r="JZ1" s="101"/>
      <c r="KA1" s="101" t="s">
        <v>75</v>
      </c>
      <c r="KB1" s="101"/>
      <c r="KC1" s="101"/>
      <c r="KD1" s="101"/>
      <c r="KE1" s="101"/>
      <c r="KF1" s="101"/>
      <c r="KG1" s="101" t="s">
        <v>76</v>
      </c>
      <c r="KH1" s="101"/>
      <c r="KI1" s="101"/>
      <c r="KJ1" s="101"/>
      <c r="KK1" s="101"/>
      <c r="KL1" s="101"/>
      <c r="KM1" s="101" t="s">
        <v>77</v>
      </c>
      <c r="KN1" s="101"/>
      <c r="KO1" s="101"/>
      <c r="KP1" s="101"/>
      <c r="KQ1" s="101"/>
      <c r="KR1" s="101"/>
      <c r="KS1" s="101" t="s">
        <v>78</v>
      </c>
      <c r="KT1" s="101"/>
      <c r="KU1" s="101"/>
      <c r="KV1" s="101"/>
      <c r="KW1" s="101"/>
      <c r="KX1" s="101"/>
      <c r="KY1" s="101" t="s">
        <v>3</v>
      </c>
      <c r="KZ1" s="101"/>
      <c r="LA1" s="101"/>
      <c r="LB1" s="101"/>
      <c r="LC1" s="101"/>
      <c r="LD1" s="101"/>
      <c r="LE1" s="101" t="s">
        <v>114</v>
      </c>
      <c r="LF1" s="101"/>
      <c r="LG1" s="101"/>
      <c r="LH1" s="101"/>
      <c r="LI1" s="101"/>
      <c r="LJ1" s="101"/>
      <c r="LK1" s="101" t="s">
        <v>79</v>
      </c>
      <c r="LL1" s="101"/>
      <c r="LM1" s="101"/>
      <c r="LN1" s="101"/>
      <c r="LO1" s="101"/>
      <c r="LP1" s="101"/>
      <c r="LQ1" s="101" t="s">
        <v>108</v>
      </c>
      <c r="LR1" s="101"/>
      <c r="LS1" s="101"/>
      <c r="LT1" s="101"/>
      <c r="LU1" s="101"/>
      <c r="LV1" s="101"/>
      <c r="LW1" s="101" t="s">
        <v>80</v>
      </c>
      <c r="LX1" s="101"/>
      <c r="LY1" s="101"/>
      <c r="LZ1" s="101"/>
      <c r="MA1" s="101"/>
      <c r="MB1" s="101"/>
      <c r="MC1" s="101" t="s">
        <v>81</v>
      </c>
      <c r="MD1" s="101"/>
      <c r="ME1" s="101"/>
      <c r="MF1" s="101"/>
      <c r="MG1" s="101"/>
      <c r="MH1" s="101"/>
      <c r="MI1" s="101" t="s">
        <v>82</v>
      </c>
      <c r="MJ1" s="101"/>
      <c r="MK1" s="101"/>
      <c r="ML1" s="101"/>
      <c r="MM1" s="101"/>
      <c r="MN1" s="101"/>
      <c r="MO1" s="101" t="s">
        <v>83</v>
      </c>
      <c r="MP1" s="101"/>
      <c r="MQ1" s="101"/>
      <c r="MR1" s="101"/>
      <c r="MS1" s="101"/>
      <c r="MT1" s="101"/>
      <c r="MU1" s="101" t="s">
        <v>84</v>
      </c>
      <c r="MV1" s="101"/>
      <c r="MW1" s="101"/>
      <c r="MX1" s="101"/>
      <c r="MY1" s="101"/>
      <c r="MZ1" s="101"/>
      <c r="NA1" s="101" t="s">
        <v>85</v>
      </c>
      <c r="NB1" s="101"/>
      <c r="NC1" s="101"/>
      <c r="ND1" s="101"/>
      <c r="NE1" s="101"/>
      <c r="NF1" s="101"/>
      <c r="NG1" s="101" t="s">
        <v>4</v>
      </c>
      <c r="NH1" s="101"/>
      <c r="NI1" s="101"/>
      <c r="NJ1" s="101"/>
      <c r="NK1" s="101"/>
      <c r="NL1" s="101"/>
      <c r="NM1" s="101" t="s">
        <v>5</v>
      </c>
      <c r="NN1" s="101"/>
      <c r="NO1" s="101"/>
      <c r="NP1" s="101"/>
      <c r="NQ1" s="101"/>
      <c r="NR1" s="101"/>
      <c r="NS1" s="101" t="s">
        <v>86</v>
      </c>
      <c r="NT1" s="101"/>
      <c r="NU1" s="101"/>
      <c r="NV1" s="101"/>
      <c r="NW1" s="101"/>
      <c r="NX1" s="101"/>
      <c r="NY1" s="101" t="s">
        <v>87</v>
      </c>
      <c r="NZ1" s="101"/>
      <c r="OA1" s="101"/>
      <c r="OB1" s="101"/>
      <c r="OC1" s="101"/>
      <c r="OD1" s="101"/>
      <c r="OE1" s="101" t="s">
        <v>6</v>
      </c>
      <c r="OF1" s="101"/>
      <c r="OG1" s="101"/>
      <c r="OH1" s="101"/>
      <c r="OI1" s="101"/>
      <c r="OJ1" s="101"/>
      <c r="OK1" s="101" t="s">
        <v>7</v>
      </c>
      <c r="OL1" s="101"/>
      <c r="OM1" s="101"/>
      <c r="ON1" s="101"/>
      <c r="OO1" s="101"/>
      <c r="OP1" s="101"/>
      <c r="OQ1" s="101" t="s">
        <v>88</v>
      </c>
      <c r="OR1" s="101"/>
      <c r="OS1" s="101"/>
      <c r="OT1" s="101"/>
      <c r="OU1" s="101"/>
      <c r="OV1" s="101"/>
      <c r="OW1" s="101" t="s">
        <v>8</v>
      </c>
      <c r="OX1" s="101"/>
      <c r="OY1" s="101"/>
      <c r="OZ1" s="101"/>
      <c r="PA1" s="101"/>
      <c r="PB1" s="101"/>
      <c r="PC1" s="101" t="s">
        <v>9</v>
      </c>
      <c r="PD1" s="101"/>
      <c r="PE1" s="101"/>
      <c r="PF1" s="101"/>
      <c r="PG1" s="101"/>
      <c r="PH1" s="101"/>
      <c r="PI1" s="101" t="s">
        <v>117</v>
      </c>
      <c r="PJ1" s="101"/>
      <c r="PK1" s="101"/>
      <c r="PL1" s="101"/>
      <c r="PM1" s="101"/>
      <c r="PN1" s="101"/>
      <c r="PO1" s="101" t="s">
        <v>89</v>
      </c>
      <c r="PP1" s="101"/>
      <c r="PQ1" s="101"/>
      <c r="PR1" s="101"/>
      <c r="PS1" s="101"/>
      <c r="PT1" s="101"/>
      <c r="PU1" s="101" t="s">
        <v>92</v>
      </c>
      <c r="PV1" s="101"/>
      <c r="PW1" s="101"/>
      <c r="PX1" s="101"/>
      <c r="PY1" s="101"/>
      <c r="PZ1" s="101"/>
      <c r="QA1" s="101" t="s">
        <v>109</v>
      </c>
      <c r="QB1" s="101"/>
      <c r="QC1" s="101"/>
      <c r="QD1" s="101"/>
      <c r="QE1" s="101"/>
      <c r="QF1" s="101"/>
      <c r="QG1" s="101" t="s">
        <v>110</v>
      </c>
      <c r="QH1" s="101"/>
      <c r="QI1" s="101"/>
      <c r="QJ1" s="101"/>
      <c r="QK1" s="101"/>
      <c r="QL1" s="101"/>
      <c r="QM1" s="101" t="s">
        <v>111</v>
      </c>
      <c r="QN1" s="101"/>
      <c r="QO1" s="101"/>
      <c r="QP1" s="101"/>
      <c r="QQ1" s="101"/>
      <c r="QR1" s="101"/>
      <c r="QS1" s="101" t="s">
        <v>115</v>
      </c>
      <c r="QT1" s="101"/>
      <c r="QU1" s="101"/>
      <c r="QV1" s="101"/>
      <c r="QW1" s="101"/>
      <c r="QX1" s="101"/>
      <c r="QY1" s="101" t="s">
        <v>112</v>
      </c>
      <c r="QZ1" s="101"/>
      <c r="RA1" s="101"/>
      <c r="RB1" s="101"/>
      <c r="RC1" s="101"/>
      <c r="RD1" s="101"/>
      <c r="RE1" s="101" t="s">
        <v>94</v>
      </c>
      <c r="RF1" s="101"/>
      <c r="RG1" s="101"/>
      <c r="RH1" s="101"/>
      <c r="RI1" s="101"/>
      <c r="RJ1" s="101"/>
      <c r="RK1" s="101" t="s">
        <v>95</v>
      </c>
      <c r="RL1" s="101"/>
      <c r="RM1" s="101"/>
      <c r="RN1" s="101"/>
      <c r="RO1" s="101"/>
      <c r="RP1" s="101"/>
      <c r="RQ1" s="101" t="s">
        <v>116</v>
      </c>
      <c r="RR1" s="101"/>
      <c r="RS1" s="101"/>
      <c r="RT1" s="101"/>
      <c r="RU1" s="101"/>
      <c r="RV1" s="101"/>
      <c r="RW1" s="101" t="s">
        <v>113</v>
      </c>
      <c r="RX1" s="101"/>
      <c r="RY1" s="101"/>
      <c r="RZ1" s="101"/>
      <c r="SA1" s="101"/>
      <c r="SB1" s="101"/>
      <c r="SC1" s="101" t="s">
        <v>96</v>
      </c>
      <c r="SD1" s="101"/>
      <c r="SE1" s="101"/>
      <c r="SF1" s="101"/>
      <c r="SG1" s="101"/>
      <c r="SH1" s="101"/>
      <c r="SI1" s="101" t="s">
        <v>97</v>
      </c>
      <c r="SJ1" s="101"/>
      <c r="SK1" s="101"/>
      <c r="SL1" s="101"/>
      <c r="SM1" s="101"/>
      <c r="SN1" s="101"/>
      <c r="SO1" s="101" t="s">
        <v>102</v>
      </c>
      <c r="SP1" s="101"/>
      <c r="SQ1" s="101"/>
      <c r="SR1" s="101"/>
      <c r="SS1" s="101"/>
      <c r="ST1" s="101"/>
      <c r="SU1" s="101"/>
      <c r="SV1" s="101"/>
      <c r="SW1" s="101"/>
      <c r="SX1" s="101"/>
      <c r="SY1" s="101"/>
      <c r="SZ1" s="101"/>
      <c r="TA1" s="101"/>
      <c r="TB1" s="101"/>
      <c r="TC1" s="101"/>
      <c r="TD1" s="101"/>
      <c r="TE1" s="101"/>
      <c r="TF1" s="101"/>
      <c r="TG1" s="101"/>
      <c r="TH1" s="101"/>
      <c r="TI1" s="101"/>
      <c r="TJ1" s="101"/>
      <c r="TK1" s="101"/>
      <c r="TL1" s="101"/>
      <c r="TM1" s="101"/>
      <c r="TN1" s="101"/>
      <c r="TO1" s="101"/>
      <c r="TP1" s="101"/>
      <c r="TQ1" s="101"/>
      <c r="TR1" s="101"/>
      <c r="TS1" s="101"/>
      <c r="TT1" s="101"/>
      <c r="TU1" s="101"/>
      <c r="TV1" s="101"/>
      <c r="TW1" s="101"/>
      <c r="TX1" s="101"/>
      <c r="TY1" s="101"/>
      <c r="TZ1" s="101"/>
      <c r="UA1" s="101"/>
      <c r="UB1" s="101"/>
      <c r="UC1" s="101"/>
      <c r="UD1" s="101"/>
      <c r="UE1" s="101"/>
      <c r="UF1" s="101"/>
      <c r="UG1" s="101"/>
      <c r="UH1" s="101"/>
      <c r="UI1" s="101"/>
      <c r="UJ1" s="101"/>
      <c r="UK1" s="101"/>
      <c r="UL1" s="101"/>
      <c r="UM1" s="101"/>
      <c r="UN1" s="101"/>
      <c r="UO1" s="101"/>
      <c r="UP1" s="101"/>
      <c r="UQ1" s="101"/>
      <c r="UR1" s="101"/>
      <c r="US1" s="101"/>
      <c r="UT1" s="101"/>
      <c r="UU1" s="101"/>
      <c r="UV1" s="101"/>
      <c r="UW1" s="101"/>
      <c r="UX1" s="101"/>
      <c r="UY1" s="101"/>
      <c r="UZ1" s="101"/>
      <c r="VA1" s="101"/>
      <c r="VB1" s="101"/>
      <c r="VC1" s="101"/>
      <c r="VD1" s="101"/>
      <c r="VE1" s="101"/>
      <c r="VF1" s="101"/>
      <c r="VG1" s="101"/>
      <c r="VH1" s="101"/>
      <c r="VI1" s="101"/>
      <c r="VJ1" s="101"/>
      <c r="VK1" s="101"/>
      <c r="VL1" s="101"/>
      <c r="VM1" s="101"/>
      <c r="VN1" s="101"/>
      <c r="VO1" s="101"/>
      <c r="VP1" s="101"/>
      <c r="VQ1" s="101"/>
      <c r="VR1" s="101"/>
      <c r="VS1" s="101"/>
      <c r="VT1" s="101"/>
      <c r="VU1" s="101"/>
      <c r="VV1" s="101"/>
      <c r="VW1" s="101"/>
      <c r="VX1" s="101"/>
      <c r="VY1" s="101"/>
      <c r="VZ1" s="101"/>
      <c r="WA1" s="101"/>
      <c r="WB1" s="101"/>
      <c r="WC1" s="101"/>
      <c r="WD1" s="101"/>
      <c r="WE1" s="101"/>
      <c r="WF1" s="101"/>
      <c r="WG1" s="101"/>
      <c r="WH1" s="101"/>
      <c r="WI1" s="101"/>
      <c r="WJ1" s="101"/>
      <c r="WK1" s="101"/>
      <c r="WL1" s="101"/>
      <c r="WM1" s="101"/>
      <c r="WN1" s="101"/>
      <c r="WO1" s="101"/>
      <c r="WP1" s="101"/>
      <c r="WQ1" s="101"/>
    </row>
    <row r="2" spans="2:615" s="32" customFormat="1" ht="70.2" customHeight="1" x14ac:dyDescent="0.55000000000000004">
      <c r="B2" s="83" t="s">
        <v>0</v>
      </c>
      <c r="C2" s="83" t="s">
        <v>118</v>
      </c>
      <c r="D2" s="84" t="s">
        <v>11</v>
      </c>
      <c r="E2" s="84" t="s">
        <v>12</v>
      </c>
      <c r="F2" s="84" t="s">
        <v>14</v>
      </c>
      <c r="G2" s="83" t="s">
        <v>27</v>
      </c>
      <c r="H2" s="83" t="s">
        <v>26</v>
      </c>
      <c r="I2" s="83" t="s">
        <v>13</v>
      </c>
      <c r="J2" s="86" t="s">
        <v>23</v>
      </c>
      <c r="K2" s="32" t="s">
        <v>32</v>
      </c>
      <c r="L2" s="32" t="s">
        <v>33</v>
      </c>
      <c r="M2" s="32" t="s">
        <v>28</v>
      </c>
      <c r="N2" s="32" t="s">
        <v>29</v>
      </c>
      <c r="O2" s="61" t="s">
        <v>30</v>
      </c>
      <c r="P2" s="32" t="s">
        <v>31</v>
      </c>
      <c r="Q2" s="32" t="s">
        <v>32</v>
      </c>
      <c r="R2" s="32" t="s">
        <v>33</v>
      </c>
      <c r="S2" s="32" t="s">
        <v>28</v>
      </c>
      <c r="T2" s="32" t="s">
        <v>29</v>
      </c>
      <c r="U2" s="33" t="s">
        <v>30</v>
      </c>
      <c r="V2" s="63" t="s">
        <v>31</v>
      </c>
      <c r="W2" s="32" t="s">
        <v>32</v>
      </c>
      <c r="X2" s="32" t="s">
        <v>33</v>
      </c>
      <c r="Y2" s="32" t="s">
        <v>28</v>
      </c>
      <c r="Z2" s="32" t="s">
        <v>29</v>
      </c>
      <c r="AA2" s="34" t="s">
        <v>30</v>
      </c>
      <c r="AB2" s="63" t="s">
        <v>31</v>
      </c>
      <c r="AC2" s="32" t="s">
        <v>32</v>
      </c>
      <c r="AD2" s="32" t="s">
        <v>33</v>
      </c>
      <c r="AE2" s="32" t="s">
        <v>28</v>
      </c>
      <c r="AF2" s="32" t="s">
        <v>29</v>
      </c>
      <c r="AG2" s="33" t="s">
        <v>30</v>
      </c>
      <c r="AH2" s="63" t="s">
        <v>31</v>
      </c>
      <c r="AI2" s="32" t="s">
        <v>32</v>
      </c>
      <c r="AJ2" s="32" t="s">
        <v>33</v>
      </c>
      <c r="AK2" s="32" t="s">
        <v>28</v>
      </c>
      <c r="AL2" s="32" t="s">
        <v>29</v>
      </c>
      <c r="AM2" s="28" t="s">
        <v>30</v>
      </c>
      <c r="AN2" s="63" t="s">
        <v>31</v>
      </c>
      <c r="AO2" s="32" t="s">
        <v>32</v>
      </c>
      <c r="AP2" s="32" t="s">
        <v>33</v>
      </c>
      <c r="AQ2" s="32" t="s">
        <v>28</v>
      </c>
      <c r="AR2" s="32" t="s">
        <v>29</v>
      </c>
      <c r="AS2" s="35" t="s">
        <v>30</v>
      </c>
      <c r="AT2" s="63" t="s">
        <v>31</v>
      </c>
      <c r="AU2" s="32" t="s">
        <v>32</v>
      </c>
      <c r="AV2" s="32" t="s">
        <v>33</v>
      </c>
      <c r="AW2" s="32" t="s">
        <v>28</v>
      </c>
      <c r="AX2" s="32" t="s">
        <v>29</v>
      </c>
      <c r="AY2" s="33" t="s">
        <v>30</v>
      </c>
      <c r="AZ2" s="63" t="s">
        <v>31</v>
      </c>
      <c r="BA2" s="32" t="s">
        <v>32</v>
      </c>
      <c r="BB2" s="32" t="s">
        <v>33</v>
      </c>
      <c r="BC2" s="32" t="s">
        <v>28</v>
      </c>
      <c r="BD2" s="32" t="s">
        <v>29</v>
      </c>
      <c r="BE2" s="33" t="s">
        <v>30</v>
      </c>
      <c r="BF2" s="63" t="s">
        <v>31</v>
      </c>
      <c r="BG2" s="32" t="s">
        <v>32</v>
      </c>
      <c r="BH2" s="32" t="s">
        <v>33</v>
      </c>
      <c r="BI2" s="32" t="s">
        <v>28</v>
      </c>
      <c r="BJ2" s="32" t="s">
        <v>29</v>
      </c>
      <c r="BK2" s="33" t="s">
        <v>30</v>
      </c>
      <c r="BL2" s="63" t="s">
        <v>31</v>
      </c>
      <c r="BM2" s="32" t="s">
        <v>32</v>
      </c>
      <c r="BN2" s="32" t="s">
        <v>33</v>
      </c>
      <c r="BO2" s="32" t="s">
        <v>28</v>
      </c>
      <c r="BP2" s="32" t="s">
        <v>29</v>
      </c>
      <c r="BQ2" s="28" t="s">
        <v>30</v>
      </c>
      <c r="BR2" s="63" t="s">
        <v>31</v>
      </c>
      <c r="BS2" s="32" t="s">
        <v>32</v>
      </c>
      <c r="BT2" s="32" t="s">
        <v>33</v>
      </c>
      <c r="BU2" s="32" t="s">
        <v>28</v>
      </c>
      <c r="BV2" s="32" t="s">
        <v>29</v>
      </c>
      <c r="BW2" s="28" t="s">
        <v>30</v>
      </c>
      <c r="BX2" s="63" t="s">
        <v>31</v>
      </c>
      <c r="BY2" s="32" t="s">
        <v>32</v>
      </c>
      <c r="BZ2" s="32" t="s">
        <v>33</v>
      </c>
      <c r="CA2" s="32" t="s">
        <v>28</v>
      </c>
      <c r="CB2" s="32" t="s">
        <v>29</v>
      </c>
      <c r="CC2" s="28" t="s">
        <v>30</v>
      </c>
      <c r="CD2" s="63" t="s">
        <v>31</v>
      </c>
      <c r="CE2" s="32" t="s">
        <v>32</v>
      </c>
      <c r="CF2" s="32" t="s">
        <v>33</v>
      </c>
      <c r="CG2" s="32" t="s">
        <v>28</v>
      </c>
      <c r="CH2" s="32" t="s">
        <v>29</v>
      </c>
      <c r="CI2" s="33" t="s">
        <v>30</v>
      </c>
      <c r="CJ2" s="63" t="s">
        <v>31</v>
      </c>
      <c r="CK2" s="32" t="s">
        <v>32</v>
      </c>
      <c r="CL2" s="32" t="s">
        <v>33</v>
      </c>
      <c r="CM2" s="32" t="s">
        <v>28</v>
      </c>
      <c r="CN2" s="32" t="s">
        <v>29</v>
      </c>
      <c r="CO2" s="33" t="s">
        <v>30</v>
      </c>
      <c r="CP2" s="63" t="s">
        <v>31</v>
      </c>
      <c r="CQ2" s="32" t="s">
        <v>32</v>
      </c>
      <c r="CR2" s="32" t="s">
        <v>33</v>
      </c>
      <c r="CS2" s="32" t="s">
        <v>28</v>
      </c>
      <c r="CT2" s="32" t="s">
        <v>29</v>
      </c>
      <c r="CU2" s="33" t="s">
        <v>30</v>
      </c>
      <c r="CV2" s="63" t="s">
        <v>31</v>
      </c>
      <c r="CW2" s="32" t="s">
        <v>32</v>
      </c>
      <c r="CX2" s="32" t="s">
        <v>33</v>
      </c>
      <c r="CY2" s="32" t="s">
        <v>28</v>
      </c>
      <c r="CZ2" s="32" t="s">
        <v>29</v>
      </c>
      <c r="DA2" s="61" t="s">
        <v>30</v>
      </c>
      <c r="DB2" s="32" t="s">
        <v>31</v>
      </c>
      <c r="DC2" s="32" t="s">
        <v>32</v>
      </c>
      <c r="DD2" s="32" t="s">
        <v>33</v>
      </c>
      <c r="DE2" s="32" t="s">
        <v>28</v>
      </c>
      <c r="DF2" s="32" t="s">
        <v>29</v>
      </c>
      <c r="DG2" s="28" t="s">
        <v>30</v>
      </c>
      <c r="DH2" s="63" t="s">
        <v>31</v>
      </c>
      <c r="DI2" s="32" t="s">
        <v>32</v>
      </c>
      <c r="DJ2" s="32" t="s">
        <v>33</v>
      </c>
      <c r="DK2" s="32" t="s">
        <v>28</v>
      </c>
      <c r="DL2" s="32" t="s">
        <v>29</v>
      </c>
      <c r="DM2" s="28" t="s">
        <v>30</v>
      </c>
      <c r="DN2" s="63" t="s">
        <v>31</v>
      </c>
      <c r="DO2" s="32" t="s">
        <v>32</v>
      </c>
      <c r="DP2" s="32" t="s">
        <v>33</v>
      </c>
      <c r="DQ2" s="32" t="s">
        <v>28</v>
      </c>
      <c r="DR2" s="32" t="s">
        <v>29</v>
      </c>
      <c r="DS2" s="28" t="s">
        <v>30</v>
      </c>
      <c r="DT2" s="63" t="s">
        <v>31</v>
      </c>
      <c r="DU2" s="32" t="s">
        <v>32</v>
      </c>
      <c r="DV2" s="32" t="s">
        <v>33</v>
      </c>
      <c r="DW2" s="32" t="s">
        <v>28</v>
      </c>
      <c r="DX2" s="32" t="s">
        <v>29</v>
      </c>
      <c r="DY2" s="28" t="s">
        <v>30</v>
      </c>
      <c r="DZ2" s="63" t="s">
        <v>31</v>
      </c>
      <c r="EA2" s="32" t="s">
        <v>32</v>
      </c>
      <c r="EB2" s="32" t="s">
        <v>33</v>
      </c>
      <c r="EC2" s="32" t="s">
        <v>28</v>
      </c>
      <c r="ED2" s="32" t="s">
        <v>29</v>
      </c>
      <c r="EE2" s="28" t="s">
        <v>30</v>
      </c>
      <c r="EF2" s="63" t="s">
        <v>31</v>
      </c>
      <c r="EG2" s="32" t="s">
        <v>32</v>
      </c>
      <c r="EH2" s="32" t="s">
        <v>33</v>
      </c>
      <c r="EI2" s="32" t="s">
        <v>28</v>
      </c>
      <c r="EJ2" s="32" t="s">
        <v>29</v>
      </c>
      <c r="EK2" s="33" t="s">
        <v>30</v>
      </c>
      <c r="EL2" s="63" t="s">
        <v>31</v>
      </c>
      <c r="EM2" s="32" t="s">
        <v>32</v>
      </c>
      <c r="EN2" s="32" t="s">
        <v>33</v>
      </c>
      <c r="EO2" s="32" t="s">
        <v>28</v>
      </c>
      <c r="EP2" s="32" t="s">
        <v>29</v>
      </c>
      <c r="EQ2" s="33" t="s">
        <v>30</v>
      </c>
      <c r="ER2" s="63" t="s">
        <v>31</v>
      </c>
      <c r="ES2" s="32" t="s">
        <v>32</v>
      </c>
      <c r="ET2" s="32" t="s">
        <v>33</v>
      </c>
      <c r="EU2" s="32" t="s">
        <v>28</v>
      </c>
      <c r="EV2" s="32" t="s">
        <v>29</v>
      </c>
      <c r="EW2" s="28" t="s">
        <v>30</v>
      </c>
      <c r="EX2" s="63" t="s">
        <v>31</v>
      </c>
      <c r="EY2" s="32" t="s">
        <v>32</v>
      </c>
      <c r="EZ2" s="32" t="s">
        <v>33</v>
      </c>
      <c r="FA2" s="32" t="s">
        <v>28</v>
      </c>
      <c r="FB2" s="32" t="s">
        <v>29</v>
      </c>
      <c r="FC2" s="27" t="s">
        <v>30</v>
      </c>
      <c r="FD2" s="63" t="s">
        <v>31</v>
      </c>
      <c r="FE2" s="32" t="s">
        <v>32</v>
      </c>
      <c r="FF2" s="32" t="s">
        <v>33</v>
      </c>
      <c r="FG2" s="32" t="s">
        <v>28</v>
      </c>
      <c r="FH2" s="32" t="s">
        <v>29</v>
      </c>
      <c r="FI2" s="33" t="s">
        <v>30</v>
      </c>
      <c r="FJ2" s="63" t="s">
        <v>31</v>
      </c>
      <c r="FK2" s="32" t="s">
        <v>32</v>
      </c>
      <c r="FL2" s="32" t="s">
        <v>33</v>
      </c>
      <c r="FM2" s="32" t="s">
        <v>28</v>
      </c>
      <c r="FN2" s="32" t="s">
        <v>29</v>
      </c>
      <c r="FO2" s="33" t="s">
        <v>30</v>
      </c>
      <c r="FP2" s="63" t="s">
        <v>31</v>
      </c>
      <c r="FQ2" s="32" t="s">
        <v>32</v>
      </c>
      <c r="FR2" s="32" t="s">
        <v>33</v>
      </c>
      <c r="FS2" s="32" t="s">
        <v>28</v>
      </c>
      <c r="FT2" s="32" t="s">
        <v>29</v>
      </c>
      <c r="FU2" s="33" t="s">
        <v>30</v>
      </c>
      <c r="FV2" s="63" t="s">
        <v>31</v>
      </c>
      <c r="FW2" s="32" t="s">
        <v>32</v>
      </c>
      <c r="FX2" s="32" t="s">
        <v>33</v>
      </c>
      <c r="FY2" s="32" t="s">
        <v>28</v>
      </c>
      <c r="FZ2" s="32" t="s">
        <v>29</v>
      </c>
      <c r="GA2" s="33" t="s">
        <v>30</v>
      </c>
      <c r="GB2" s="63" t="s">
        <v>31</v>
      </c>
      <c r="GC2" s="32" t="s">
        <v>32</v>
      </c>
      <c r="GD2" s="32" t="s">
        <v>33</v>
      </c>
      <c r="GE2" s="32" t="s">
        <v>28</v>
      </c>
      <c r="GF2" s="32" t="s">
        <v>29</v>
      </c>
      <c r="GG2" s="33" t="s">
        <v>30</v>
      </c>
      <c r="GH2" s="63" t="s">
        <v>31</v>
      </c>
      <c r="GI2" s="32" t="s">
        <v>32</v>
      </c>
      <c r="GJ2" s="32" t="s">
        <v>33</v>
      </c>
      <c r="GK2" s="32" t="s">
        <v>28</v>
      </c>
      <c r="GL2" s="32" t="s">
        <v>29</v>
      </c>
      <c r="GM2" s="33" t="s">
        <v>30</v>
      </c>
      <c r="GN2" s="63" t="s">
        <v>31</v>
      </c>
      <c r="GO2" s="32" t="s">
        <v>32</v>
      </c>
      <c r="GP2" s="32" t="s">
        <v>33</v>
      </c>
      <c r="GQ2" s="32" t="s">
        <v>28</v>
      </c>
      <c r="GR2" s="32" t="s">
        <v>29</v>
      </c>
      <c r="GS2" s="33" t="s">
        <v>30</v>
      </c>
      <c r="GT2" s="63" t="s">
        <v>31</v>
      </c>
      <c r="GU2" s="32" t="s">
        <v>32</v>
      </c>
      <c r="GV2" s="32" t="s">
        <v>33</v>
      </c>
      <c r="GW2" s="32" t="s">
        <v>28</v>
      </c>
      <c r="GX2" s="32" t="s">
        <v>29</v>
      </c>
      <c r="GY2" s="33" t="s">
        <v>30</v>
      </c>
      <c r="GZ2" s="63" t="s">
        <v>31</v>
      </c>
      <c r="HA2" s="32" t="s">
        <v>32</v>
      </c>
      <c r="HB2" s="32" t="s">
        <v>33</v>
      </c>
      <c r="HC2" s="32" t="s">
        <v>28</v>
      </c>
      <c r="HD2" s="32" t="s">
        <v>29</v>
      </c>
      <c r="HE2" s="33" t="s">
        <v>30</v>
      </c>
      <c r="HF2" s="63" t="s">
        <v>31</v>
      </c>
      <c r="HG2" s="32" t="s">
        <v>32</v>
      </c>
      <c r="HH2" s="32" t="s">
        <v>33</v>
      </c>
      <c r="HI2" s="32" t="s">
        <v>28</v>
      </c>
      <c r="HJ2" s="32" t="s">
        <v>29</v>
      </c>
      <c r="HK2" s="33" t="s">
        <v>30</v>
      </c>
      <c r="HL2" s="63" t="s">
        <v>31</v>
      </c>
      <c r="HM2" s="32" t="s">
        <v>32</v>
      </c>
      <c r="HN2" s="32" t="s">
        <v>33</v>
      </c>
      <c r="HO2" s="32" t="s">
        <v>28</v>
      </c>
      <c r="HP2" s="32" t="s">
        <v>29</v>
      </c>
      <c r="HQ2" s="28" t="s">
        <v>30</v>
      </c>
      <c r="HR2" s="63" t="s">
        <v>31</v>
      </c>
      <c r="HS2" s="32" t="s">
        <v>32</v>
      </c>
      <c r="HT2" s="32" t="s">
        <v>33</v>
      </c>
      <c r="HU2" s="32" t="s">
        <v>28</v>
      </c>
      <c r="HV2" s="32" t="s">
        <v>29</v>
      </c>
      <c r="HW2" s="33" t="s">
        <v>30</v>
      </c>
      <c r="HX2" s="63" t="s">
        <v>31</v>
      </c>
      <c r="HY2" s="32" t="s">
        <v>32</v>
      </c>
      <c r="HZ2" s="32" t="s">
        <v>33</v>
      </c>
      <c r="IA2" s="32" t="s">
        <v>28</v>
      </c>
      <c r="IB2" s="32" t="s">
        <v>29</v>
      </c>
      <c r="IC2" s="33" t="s">
        <v>30</v>
      </c>
      <c r="ID2" s="63" t="s">
        <v>31</v>
      </c>
      <c r="IE2" s="32" t="s">
        <v>32</v>
      </c>
      <c r="IF2" s="32" t="s">
        <v>33</v>
      </c>
      <c r="IG2" s="32" t="s">
        <v>28</v>
      </c>
      <c r="IH2" s="32" t="s">
        <v>29</v>
      </c>
      <c r="II2" s="28" t="s">
        <v>30</v>
      </c>
      <c r="IJ2" s="63" t="s">
        <v>31</v>
      </c>
      <c r="IK2" s="32" t="s">
        <v>32</v>
      </c>
      <c r="IL2" s="32" t="s">
        <v>33</v>
      </c>
      <c r="IM2" s="32" t="s">
        <v>28</v>
      </c>
      <c r="IN2" s="32" t="s">
        <v>29</v>
      </c>
      <c r="IO2" s="33" t="s">
        <v>30</v>
      </c>
      <c r="IP2" s="63" t="s">
        <v>31</v>
      </c>
      <c r="IQ2" s="32" t="s">
        <v>32</v>
      </c>
      <c r="IR2" s="32" t="s">
        <v>33</v>
      </c>
      <c r="IS2" s="32" t="s">
        <v>28</v>
      </c>
      <c r="IT2" s="32" t="s">
        <v>29</v>
      </c>
      <c r="IU2" s="33" t="s">
        <v>30</v>
      </c>
      <c r="IV2" s="63" t="s">
        <v>31</v>
      </c>
      <c r="IW2" s="32" t="s">
        <v>32</v>
      </c>
      <c r="IX2" s="32" t="s">
        <v>33</v>
      </c>
      <c r="IY2" s="32" t="s">
        <v>28</v>
      </c>
      <c r="IZ2" s="32" t="s">
        <v>29</v>
      </c>
      <c r="JA2" s="33" t="s">
        <v>30</v>
      </c>
      <c r="JB2" s="63" t="s">
        <v>31</v>
      </c>
      <c r="JC2" s="69" t="s">
        <v>32</v>
      </c>
      <c r="JD2" s="20" t="s">
        <v>33</v>
      </c>
      <c r="JE2" s="20" t="s">
        <v>28</v>
      </c>
      <c r="JF2" s="20" t="s">
        <v>29</v>
      </c>
      <c r="JG2" s="21" t="s">
        <v>30</v>
      </c>
      <c r="JH2" s="71" t="s">
        <v>31</v>
      </c>
      <c r="JI2" s="69" t="s">
        <v>32</v>
      </c>
      <c r="JJ2" s="20" t="s">
        <v>33</v>
      </c>
      <c r="JK2" s="20" t="s">
        <v>28</v>
      </c>
      <c r="JL2" s="20" t="s">
        <v>29</v>
      </c>
      <c r="JM2" s="21" t="s">
        <v>30</v>
      </c>
      <c r="JN2" s="71" t="s">
        <v>31</v>
      </c>
      <c r="JO2" s="69" t="s">
        <v>32</v>
      </c>
      <c r="JP2" s="20" t="s">
        <v>33</v>
      </c>
      <c r="JQ2" s="20" t="s">
        <v>28</v>
      </c>
      <c r="JR2" s="20" t="s">
        <v>29</v>
      </c>
      <c r="JS2" s="21" t="s">
        <v>30</v>
      </c>
      <c r="JT2" s="71" t="s">
        <v>31</v>
      </c>
      <c r="JU2" s="69" t="s">
        <v>32</v>
      </c>
      <c r="JV2" s="20" t="s">
        <v>33</v>
      </c>
      <c r="JW2" s="20" t="s">
        <v>28</v>
      </c>
      <c r="JX2" s="20" t="s">
        <v>29</v>
      </c>
      <c r="JY2" s="21" t="s">
        <v>30</v>
      </c>
      <c r="JZ2" s="71" t="s">
        <v>31</v>
      </c>
      <c r="KA2" s="69" t="s">
        <v>32</v>
      </c>
      <c r="KB2" s="20" t="s">
        <v>33</v>
      </c>
      <c r="KC2" s="20" t="s">
        <v>28</v>
      </c>
      <c r="KD2" s="20" t="s">
        <v>29</v>
      </c>
      <c r="KE2" s="21" t="s">
        <v>30</v>
      </c>
      <c r="KF2" s="71" t="s">
        <v>31</v>
      </c>
      <c r="KG2" s="69" t="s">
        <v>32</v>
      </c>
      <c r="KH2" s="20" t="s">
        <v>33</v>
      </c>
      <c r="KI2" s="20" t="s">
        <v>28</v>
      </c>
      <c r="KJ2" s="20" t="s">
        <v>29</v>
      </c>
      <c r="KK2" s="21" t="s">
        <v>30</v>
      </c>
      <c r="KL2" s="71" t="s">
        <v>31</v>
      </c>
      <c r="KM2" s="69" t="s">
        <v>32</v>
      </c>
      <c r="KN2" s="20" t="s">
        <v>33</v>
      </c>
      <c r="KO2" s="20" t="s">
        <v>28</v>
      </c>
      <c r="KP2" s="20" t="s">
        <v>29</v>
      </c>
      <c r="KQ2" s="21" t="s">
        <v>30</v>
      </c>
      <c r="KR2" s="71" t="s">
        <v>31</v>
      </c>
      <c r="KS2" s="69" t="s">
        <v>32</v>
      </c>
      <c r="KT2" s="20" t="s">
        <v>33</v>
      </c>
      <c r="KU2" s="20" t="s">
        <v>28</v>
      </c>
      <c r="KV2" s="20" t="s">
        <v>29</v>
      </c>
      <c r="KW2" s="21" t="s">
        <v>30</v>
      </c>
      <c r="KX2" s="71" t="s">
        <v>31</v>
      </c>
      <c r="KY2" s="69" t="s">
        <v>32</v>
      </c>
      <c r="KZ2" s="20" t="s">
        <v>33</v>
      </c>
      <c r="LA2" s="20" t="s">
        <v>28</v>
      </c>
      <c r="LB2" s="20" t="s">
        <v>29</v>
      </c>
      <c r="LC2" s="21" t="s">
        <v>30</v>
      </c>
      <c r="LD2" s="71" t="s">
        <v>31</v>
      </c>
      <c r="LE2" s="69" t="s">
        <v>32</v>
      </c>
      <c r="LF2" s="20" t="s">
        <v>33</v>
      </c>
      <c r="LG2" s="20" t="s">
        <v>28</v>
      </c>
      <c r="LH2" s="20" t="s">
        <v>29</v>
      </c>
      <c r="LI2" s="21" t="s">
        <v>30</v>
      </c>
      <c r="LJ2" s="71" t="s">
        <v>31</v>
      </c>
      <c r="LK2" s="27" t="s">
        <v>32</v>
      </c>
      <c r="LL2" s="27" t="s">
        <v>33</v>
      </c>
      <c r="LM2" s="27" t="s">
        <v>28</v>
      </c>
      <c r="LN2" s="27" t="s">
        <v>29</v>
      </c>
      <c r="LO2" s="28" t="s">
        <v>30</v>
      </c>
      <c r="LP2" s="65" t="s">
        <v>31</v>
      </c>
      <c r="LQ2" s="27" t="s">
        <v>32</v>
      </c>
      <c r="LR2" s="27" t="s">
        <v>33</v>
      </c>
      <c r="LS2" s="27" t="s">
        <v>28</v>
      </c>
      <c r="LT2" s="27" t="s">
        <v>29</v>
      </c>
      <c r="LU2" s="28" t="s">
        <v>30</v>
      </c>
      <c r="LV2" s="65" t="s">
        <v>31</v>
      </c>
      <c r="LW2" s="32" t="s">
        <v>32</v>
      </c>
      <c r="LX2" s="32" t="s">
        <v>33</v>
      </c>
      <c r="LY2" s="32" t="s">
        <v>28</v>
      </c>
      <c r="LZ2" s="32" t="s">
        <v>29</v>
      </c>
      <c r="MA2" s="33" t="s">
        <v>30</v>
      </c>
      <c r="MB2" s="63" t="s">
        <v>31</v>
      </c>
      <c r="MC2" s="32" t="s">
        <v>32</v>
      </c>
      <c r="MD2" s="32" t="s">
        <v>33</v>
      </c>
      <c r="ME2" s="32" t="s">
        <v>28</v>
      </c>
      <c r="MF2" s="32" t="s">
        <v>29</v>
      </c>
      <c r="MG2" s="33" t="s">
        <v>30</v>
      </c>
      <c r="MH2" s="63" t="s">
        <v>31</v>
      </c>
      <c r="MI2" s="32" t="s">
        <v>32</v>
      </c>
      <c r="MJ2" s="32" t="s">
        <v>33</v>
      </c>
      <c r="MK2" s="32" t="s">
        <v>28</v>
      </c>
      <c r="ML2" s="32" t="s">
        <v>29</v>
      </c>
      <c r="MM2" s="33" t="s">
        <v>30</v>
      </c>
      <c r="MN2" s="63" t="s">
        <v>31</v>
      </c>
      <c r="MO2" s="32" t="s">
        <v>32</v>
      </c>
      <c r="MP2" s="32" t="s">
        <v>33</v>
      </c>
      <c r="MQ2" s="32" t="s">
        <v>28</v>
      </c>
      <c r="MR2" s="32" t="s">
        <v>29</v>
      </c>
      <c r="MS2" s="33" t="s">
        <v>30</v>
      </c>
      <c r="MT2" s="63" t="s">
        <v>31</v>
      </c>
      <c r="MU2" s="32" t="s">
        <v>32</v>
      </c>
      <c r="MV2" s="32" t="s">
        <v>33</v>
      </c>
      <c r="MW2" s="32" t="s">
        <v>28</v>
      </c>
      <c r="MX2" s="32" t="s">
        <v>29</v>
      </c>
      <c r="MY2" s="33" t="s">
        <v>30</v>
      </c>
      <c r="MZ2" s="63" t="s">
        <v>31</v>
      </c>
      <c r="NA2" s="32" t="s">
        <v>32</v>
      </c>
      <c r="NB2" s="32" t="s">
        <v>33</v>
      </c>
      <c r="NC2" s="32" t="s">
        <v>28</v>
      </c>
      <c r="ND2" s="32" t="s">
        <v>29</v>
      </c>
      <c r="NE2" s="33" t="s">
        <v>30</v>
      </c>
      <c r="NF2" s="63" t="s">
        <v>31</v>
      </c>
      <c r="NG2" s="32" t="s">
        <v>32</v>
      </c>
      <c r="NH2" s="32" t="s">
        <v>33</v>
      </c>
      <c r="NI2" s="32" t="s">
        <v>28</v>
      </c>
      <c r="NJ2" s="32" t="s">
        <v>29</v>
      </c>
      <c r="NK2" s="33" t="s">
        <v>30</v>
      </c>
      <c r="NL2" s="63" t="s">
        <v>31</v>
      </c>
      <c r="NM2" s="32" t="s">
        <v>32</v>
      </c>
      <c r="NN2" s="32" t="s">
        <v>33</v>
      </c>
      <c r="NO2" s="32" t="s">
        <v>28</v>
      </c>
      <c r="NP2" s="32" t="s">
        <v>29</v>
      </c>
      <c r="NQ2" s="33" t="s">
        <v>30</v>
      </c>
      <c r="NR2" s="63" t="s">
        <v>31</v>
      </c>
      <c r="NS2" s="32" t="s">
        <v>32</v>
      </c>
      <c r="NT2" s="32" t="s">
        <v>33</v>
      </c>
      <c r="NU2" s="32" t="s">
        <v>28</v>
      </c>
      <c r="NV2" s="32" t="s">
        <v>29</v>
      </c>
      <c r="NW2" s="33" t="s">
        <v>30</v>
      </c>
      <c r="NX2" s="63" t="s">
        <v>31</v>
      </c>
      <c r="NY2" s="32" t="s">
        <v>32</v>
      </c>
      <c r="NZ2" s="32" t="s">
        <v>33</v>
      </c>
      <c r="OA2" s="32" t="s">
        <v>28</v>
      </c>
      <c r="OB2" s="32" t="s">
        <v>29</v>
      </c>
      <c r="OC2" s="33" t="s">
        <v>30</v>
      </c>
      <c r="OD2" s="63" t="s">
        <v>31</v>
      </c>
      <c r="OE2" s="32" t="s">
        <v>32</v>
      </c>
      <c r="OF2" s="32" t="s">
        <v>33</v>
      </c>
      <c r="OG2" s="32" t="s">
        <v>28</v>
      </c>
      <c r="OH2" s="32" t="s">
        <v>29</v>
      </c>
      <c r="OI2" s="33" t="s">
        <v>30</v>
      </c>
      <c r="OJ2" s="63" t="s">
        <v>31</v>
      </c>
      <c r="OK2" s="32" t="s">
        <v>32</v>
      </c>
      <c r="OL2" s="32" t="s">
        <v>33</v>
      </c>
      <c r="OM2" s="32" t="s">
        <v>28</v>
      </c>
      <c r="ON2" s="32" t="s">
        <v>29</v>
      </c>
      <c r="OO2" s="33" t="s">
        <v>30</v>
      </c>
      <c r="OP2" s="63" t="s">
        <v>31</v>
      </c>
      <c r="OQ2" s="32" t="s">
        <v>32</v>
      </c>
      <c r="OR2" s="32" t="s">
        <v>33</v>
      </c>
      <c r="OS2" s="32" t="s">
        <v>28</v>
      </c>
      <c r="OT2" s="32" t="s">
        <v>29</v>
      </c>
      <c r="OU2" s="33" t="s">
        <v>30</v>
      </c>
      <c r="OV2" s="63" t="s">
        <v>31</v>
      </c>
      <c r="OW2" s="32" t="s">
        <v>32</v>
      </c>
      <c r="OX2" s="32" t="s">
        <v>33</v>
      </c>
      <c r="OY2" s="32" t="s">
        <v>28</v>
      </c>
      <c r="OZ2" s="32" t="s">
        <v>29</v>
      </c>
      <c r="PA2" s="33" t="s">
        <v>30</v>
      </c>
      <c r="PB2" s="63" t="s">
        <v>31</v>
      </c>
      <c r="PC2" s="32" t="s">
        <v>32</v>
      </c>
      <c r="PD2" s="32" t="s">
        <v>33</v>
      </c>
      <c r="PE2" s="32" t="s">
        <v>28</v>
      </c>
      <c r="PF2" s="32" t="s">
        <v>29</v>
      </c>
      <c r="PG2" s="33" t="s">
        <v>30</v>
      </c>
      <c r="PH2" s="63" t="s">
        <v>31</v>
      </c>
      <c r="PI2" s="32" t="s">
        <v>32</v>
      </c>
      <c r="PJ2" s="32" t="s">
        <v>33</v>
      </c>
      <c r="PK2" s="32" t="s">
        <v>28</v>
      </c>
      <c r="PL2" s="32" t="s">
        <v>29</v>
      </c>
      <c r="PM2" s="33" t="s">
        <v>30</v>
      </c>
      <c r="PN2" s="63" t="s">
        <v>31</v>
      </c>
      <c r="PO2" s="32" t="s">
        <v>32</v>
      </c>
      <c r="PP2" s="32" t="s">
        <v>33</v>
      </c>
      <c r="PQ2" s="32" t="s">
        <v>28</v>
      </c>
      <c r="PR2" s="32" t="s">
        <v>29</v>
      </c>
      <c r="PS2" s="33" t="s">
        <v>30</v>
      </c>
      <c r="PT2" s="63" t="s">
        <v>31</v>
      </c>
      <c r="PU2" s="32" t="s">
        <v>32</v>
      </c>
      <c r="PV2" s="32" t="s">
        <v>33</v>
      </c>
      <c r="PW2" s="32" t="s">
        <v>28</v>
      </c>
      <c r="PX2" s="32" t="s">
        <v>29</v>
      </c>
      <c r="PY2" s="33" t="s">
        <v>30</v>
      </c>
      <c r="PZ2" s="63" t="s">
        <v>31</v>
      </c>
      <c r="QA2" s="32" t="s">
        <v>32</v>
      </c>
      <c r="QB2" s="32" t="s">
        <v>33</v>
      </c>
      <c r="QC2" s="32" t="s">
        <v>28</v>
      </c>
      <c r="QD2" s="32" t="s">
        <v>29</v>
      </c>
      <c r="QE2" s="33" t="s">
        <v>30</v>
      </c>
      <c r="QF2" s="63" t="s">
        <v>31</v>
      </c>
      <c r="QG2" s="32" t="s">
        <v>32</v>
      </c>
      <c r="QH2" s="32" t="s">
        <v>33</v>
      </c>
      <c r="QI2" s="32" t="s">
        <v>28</v>
      </c>
      <c r="QJ2" s="32" t="s">
        <v>29</v>
      </c>
      <c r="QK2" s="33" t="s">
        <v>30</v>
      </c>
      <c r="QL2" s="63" t="s">
        <v>31</v>
      </c>
      <c r="QM2" s="32" t="s">
        <v>32</v>
      </c>
      <c r="QN2" s="32" t="s">
        <v>33</v>
      </c>
      <c r="QO2" s="32" t="s">
        <v>28</v>
      </c>
      <c r="QP2" s="32" t="s">
        <v>29</v>
      </c>
      <c r="QQ2" s="33" t="s">
        <v>30</v>
      </c>
      <c r="QR2" s="63" t="s">
        <v>31</v>
      </c>
      <c r="QS2" s="32" t="s">
        <v>32</v>
      </c>
      <c r="QT2" s="32" t="s">
        <v>33</v>
      </c>
      <c r="QU2" s="32" t="s">
        <v>28</v>
      </c>
      <c r="QV2" s="32" t="s">
        <v>29</v>
      </c>
      <c r="QW2" s="33" t="s">
        <v>30</v>
      </c>
      <c r="QX2" s="63" t="s">
        <v>31</v>
      </c>
      <c r="QY2" s="32" t="s">
        <v>32</v>
      </c>
      <c r="QZ2" s="32" t="s">
        <v>33</v>
      </c>
      <c r="RA2" s="32" t="s">
        <v>28</v>
      </c>
      <c r="RB2" s="32" t="s">
        <v>29</v>
      </c>
      <c r="RC2" s="33" t="s">
        <v>30</v>
      </c>
      <c r="RD2" s="63" t="s">
        <v>31</v>
      </c>
      <c r="RE2" s="32" t="s">
        <v>32</v>
      </c>
      <c r="RF2" s="32" t="s">
        <v>33</v>
      </c>
      <c r="RG2" s="32" t="s">
        <v>28</v>
      </c>
      <c r="RH2" s="32" t="s">
        <v>29</v>
      </c>
      <c r="RI2" s="33" t="s">
        <v>30</v>
      </c>
      <c r="RJ2" s="63" t="s">
        <v>31</v>
      </c>
      <c r="RK2" s="32" t="s">
        <v>32</v>
      </c>
      <c r="RL2" s="32" t="s">
        <v>33</v>
      </c>
      <c r="RM2" s="32" t="s">
        <v>28</v>
      </c>
      <c r="RN2" s="32" t="s">
        <v>29</v>
      </c>
      <c r="RO2" s="33" t="s">
        <v>30</v>
      </c>
      <c r="RP2" s="63" t="s">
        <v>31</v>
      </c>
      <c r="RQ2" s="32" t="s">
        <v>32</v>
      </c>
      <c r="RR2" s="32" t="s">
        <v>33</v>
      </c>
      <c r="RS2" s="32" t="s">
        <v>28</v>
      </c>
      <c r="RT2" s="32" t="s">
        <v>29</v>
      </c>
      <c r="RU2" s="33" t="s">
        <v>30</v>
      </c>
      <c r="RV2" s="63" t="s">
        <v>31</v>
      </c>
      <c r="RW2" s="32" t="s">
        <v>32</v>
      </c>
      <c r="RX2" s="32" t="s">
        <v>33</v>
      </c>
      <c r="RY2" s="32" t="s">
        <v>28</v>
      </c>
      <c r="RZ2" s="32" t="s">
        <v>29</v>
      </c>
      <c r="SA2" s="33" t="s">
        <v>30</v>
      </c>
      <c r="SB2" s="63" t="s">
        <v>31</v>
      </c>
      <c r="SC2" s="32" t="s">
        <v>32</v>
      </c>
      <c r="SD2" s="32" t="s">
        <v>33</v>
      </c>
      <c r="SE2" s="32" t="s">
        <v>28</v>
      </c>
      <c r="SF2" s="32" t="s">
        <v>29</v>
      </c>
      <c r="SG2" s="33" t="s">
        <v>30</v>
      </c>
      <c r="SH2" s="63" t="s">
        <v>31</v>
      </c>
      <c r="SI2" s="32" t="s">
        <v>32</v>
      </c>
      <c r="SJ2" s="32" t="s">
        <v>33</v>
      </c>
      <c r="SK2" s="32" t="s">
        <v>28</v>
      </c>
      <c r="SL2" s="32" t="s">
        <v>29</v>
      </c>
      <c r="SM2" s="33" t="s">
        <v>30</v>
      </c>
      <c r="SN2" s="63" t="s">
        <v>31</v>
      </c>
      <c r="SO2" s="32" t="s">
        <v>32</v>
      </c>
      <c r="SP2" s="32" t="s">
        <v>33</v>
      </c>
      <c r="SQ2" s="32" t="s">
        <v>28</v>
      </c>
      <c r="SR2" s="32" t="s">
        <v>29</v>
      </c>
      <c r="SS2" s="33" t="s">
        <v>30</v>
      </c>
      <c r="ST2" s="63" t="s">
        <v>31</v>
      </c>
      <c r="SU2" s="63"/>
    </row>
    <row r="3" spans="2:615" s="32" customFormat="1" ht="16.2" customHeight="1" x14ac:dyDescent="0.55000000000000004">
      <c r="B3" s="77"/>
      <c r="C3" s="77"/>
      <c r="D3" s="78">
        <f>SUM(M3,S3,Y3,AE3,AK3,AQ3,AW3,BC3,BI3,BO3,BU3,CA3,CG3,CM3,CS3,CY3,DE3,DK3,DQ3,DW3,EC3,EI3,EO3,EU3,FA3,FG3,FM3,FS3,FY3,GE3,GK3,GQ3,GW3,HC3,HI3,HO3,HU3,IA3,IG3,IM3,IS3,IY3,JE3,JK3,JQ3,JW3,KC3,KI3,KO3,KU3,LA3,LG3,LM3,LS3,LY3,ME3,MK3,MQ3,MW3,NC3,NI3,NO3,NU3,OA3,OG3,OM3,OS3,OY3,PE3,PK3,PQ3,PW3,QC3,QI3,QO3,QU3,RA3,RG3,RM3,RS3,RY3,SE3,SK3,SQ3)</f>
        <v>103.813</v>
      </c>
      <c r="E3" s="78"/>
      <c r="F3" s="78"/>
      <c r="G3" s="79"/>
      <c r="H3" s="79"/>
      <c r="I3" s="79"/>
      <c r="J3" s="87"/>
      <c r="L3" s="32">
        <v>1</v>
      </c>
      <c r="M3" s="32">
        <v>23</v>
      </c>
      <c r="O3" s="61"/>
      <c r="U3" s="33"/>
      <c r="V3" s="63"/>
      <c r="X3" s="32">
        <v>1</v>
      </c>
      <c r="Y3" s="32">
        <v>15</v>
      </c>
      <c r="AA3" s="34"/>
      <c r="AB3" s="63"/>
      <c r="AG3" s="33"/>
      <c r="AH3" s="63"/>
      <c r="AM3" s="28"/>
      <c r="AN3" s="63"/>
      <c r="AS3" s="35"/>
      <c r="AT3" s="63"/>
      <c r="AY3" s="33"/>
      <c r="AZ3" s="63"/>
      <c r="BE3" s="33"/>
      <c r="BF3" s="63"/>
      <c r="BK3" s="33"/>
      <c r="BL3" s="63"/>
      <c r="BQ3" s="28"/>
      <c r="BR3" s="63"/>
      <c r="BW3" s="28"/>
      <c r="BX3" s="63"/>
      <c r="CC3" s="28"/>
      <c r="CD3" s="63"/>
      <c r="CI3" s="33"/>
      <c r="CJ3" s="63"/>
      <c r="CO3" s="33"/>
      <c r="CP3" s="63"/>
      <c r="CU3" s="33"/>
      <c r="CV3" s="63"/>
      <c r="DA3" s="61"/>
      <c r="DG3" s="28"/>
      <c r="DH3" s="63"/>
      <c r="DJ3" s="32">
        <v>1</v>
      </c>
      <c r="DM3" s="28"/>
      <c r="DN3" s="63"/>
      <c r="DS3" s="28"/>
      <c r="DT3" s="63"/>
      <c r="DY3" s="28"/>
      <c r="DZ3" s="63"/>
      <c r="EE3" s="28"/>
      <c r="EF3" s="63"/>
      <c r="EK3" s="33"/>
      <c r="EL3" s="63"/>
      <c r="EQ3" s="33"/>
      <c r="ER3" s="63"/>
      <c r="EW3" s="28"/>
      <c r="EX3" s="63"/>
      <c r="FC3" s="27"/>
      <c r="FD3" s="63"/>
      <c r="FI3" s="33"/>
      <c r="FJ3" s="63"/>
      <c r="FO3" s="33"/>
      <c r="FP3" s="63"/>
      <c r="FU3" s="33"/>
      <c r="FV3" s="63"/>
      <c r="GA3" s="33"/>
      <c r="GB3" s="63"/>
      <c r="GG3" s="33"/>
      <c r="GH3" s="63"/>
      <c r="GM3" s="33"/>
      <c r="GN3" s="63"/>
      <c r="GS3" s="33"/>
      <c r="GT3" s="63"/>
      <c r="GY3" s="33"/>
      <c r="GZ3" s="63"/>
      <c r="HE3" s="33"/>
      <c r="HF3" s="63"/>
      <c r="HK3" s="33"/>
      <c r="HL3" s="63"/>
      <c r="HQ3" s="28"/>
      <c r="HR3" s="63"/>
      <c r="HW3" s="33"/>
      <c r="HX3" s="63"/>
      <c r="IC3" s="33"/>
      <c r="ID3" s="63"/>
      <c r="II3" s="28"/>
      <c r="IJ3" s="63"/>
      <c r="IO3" s="33"/>
      <c r="IP3" s="63"/>
      <c r="IU3" s="33"/>
      <c r="IV3" s="63"/>
      <c r="JA3" s="33"/>
      <c r="JB3" s="63"/>
      <c r="JC3" s="69">
        <v>0</v>
      </c>
      <c r="JD3" s="20">
        <v>1</v>
      </c>
      <c r="JE3" s="22">
        <v>10</v>
      </c>
      <c r="JF3" s="20"/>
      <c r="JG3" s="21"/>
      <c r="JH3" s="71"/>
      <c r="JI3" s="69">
        <v>0</v>
      </c>
      <c r="JJ3" s="20">
        <v>1</v>
      </c>
      <c r="JK3" s="20">
        <v>9.6</v>
      </c>
      <c r="JL3" s="20"/>
      <c r="JM3" s="21"/>
      <c r="JN3" s="71"/>
      <c r="JO3" s="69"/>
      <c r="JP3" s="20">
        <v>1</v>
      </c>
      <c r="JQ3" s="20"/>
      <c r="JR3" s="20"/>
      <c r="JS3" s="21"/>
      <c r="JT3" s="71"/>
      <c r="JU3" s="69"/>
      <c r="JV3" s="20"/>
      <c r="JW3" s="20"/>
      <c r="JX3" s="20"/>
      <c r="JY3" s="21"/>
      <c r="JZ3" s="71"/>
      <c r="KA3" s="69"/>
      <c r="KB3" s="20"/>
      <c r="KC3" s="20"/>
      <c r="KD3" s="20"/>
      <c r="KE3" s="21"/>
      <c r="KF3" s="71"/>
      <c r="KG3" s="69"/>
      <c r="KH3" s="20"/>
      <c r="KI3" s="20"/>
      <c r="KJ3" s="20"/>
      <c r="KK3" s="21"/>
      <c r="KL3" s="71"/>
      <c r="KM3" s="69"/>
      <c r="KN3" s="20"/>
      <c r="KO3" s="20"/>
      <c r="KP3" s="20"/>
      <c r="KQ3" s="21"/>
      <c r="KR3" s="71"/>
      <c r="KS3" s="69"/>
      <c r="KT3" s="20"/>
      <c r="KU3" s="20"/>
      <c r="KV3" s="20"/>
      <c r="KW3" s="21"/>
      <c r="KX3" s="71"/>
      <c r="KY3" s="69"/>
      <c r="KZ3" s="20"/>
      <c r="LA3" s="20"/>
      <c r="LB3" s="20"/>
      <c r="LC3" s="21"/>
      <c r="LD3" s="71"/>
      <c r="LE3" s="69"/>
      <c r="LF3" s="20"/>
      <c r="LG3" s="20"/>
      <c r="LH3" s="20"/>
      <c r="LI3" s="21"/>
      <c r="LJ3" s="71"/>
      <c r="LK3" s="27"/>
      <c r="LL3" s="27"/>
      <c r="LM3" s="27"/>
      <c r="LN3" s="27"/>
      <c r="LO3" s="28"/>
      <c r="LP3" s="65"/>
      <c r="LQ3" s="27"/>
      <c r="LR3" s="27">
        <v>1</v>
      </c>
      <c r="LS3" s="27">
        <v>2.5</v>
      </c>
      <c r="LT3" s="27"/>
      <c r="LU3" s="28"/>
      <c r="LV3" s="65"/>
      <c r="MA3" s="33"/>
      <c r="MB3" s="63"/>
      <c r="MG3" s="33"/>
      <c r="MH3" s="63"/>
      <c r="MM3" s="33"/>
      <c r="MN3" s="63"/>
      <c r="MS3" s="33"/>
      <c r="MT3" s="63"/>
      <c r="MY3" s="33"/>
      <c r="MZ3" s="63"/>
      <c r="NE3" s="33"/>
      <c r="NF3" s="63"/>
      <c r="NK3" s="33"/>
      <c r="NL3" s="63"/>
      <c r="NQ3" s="33"/>
      <c r="NR3" s="63"/>
      <c r="NW3" s="33"/>
      <c r="NX3" s="63"/>
      <c r="OC3" s="33"/>
      <c r="OD3" s="63"/>
      <c r="OI3" s="33"/>
      <c r="OJ3" s="63"/>
      <c r="OO3" s="33"/>
      <c r="OP3" s="63"/>
      <c r="OU3" s="33"/>
      <c r="OV3" s="63"/>
      <c r="PA3" s="33"/>
      <c r="PB3" s="63"/>
      <c r="PG3" s="33"/>
      <c r="PH3" s="63"/>
      <c r="PM3" s="33"/>
      <c r="PN3" s="63"/>
      <c r="PS3" s="33"/>
      <c r="PT3" s="63"/>
      <c r="PY3" s="33"/>
      <c r="PZ3" s="63"/>
      <c r="QE3" s="33"/>
      <c r="QF3" s="63"/>
      <c r="QH3" s="31">
        <v>1</v>
      </c>
      <c r="QI3" s="31">
        <v>13.712999999999999</v>
      </c>
      <c r="QK3" s="33"/>
      <c r="QL3" s="63"/>
      <c r="QM3" s="31"/>
      <c r="QN3" s="31"/>
      <c r="QO3" s="31"/>
      <c r="QP3" s="31"/>
      <c r="QQ3" s="36"/>
      <c r="QR3" s="64"/>
      <c r="QS3" s="31"/>
      <c r="QT3" s="31"/>
      <c r="QU3" s="31"/>
      <c r="QV3" s="31"/>
      <c r="QW3" s="36"/>
      <c r="QX3" s="64"/>
      <c r="QY3" s="31"/>
      <c r="QZ3" s="31"/>
      <c r="RA3" s="31"/>
      <c r="RB3" s="31"/>
      <c r="RC3" s="36"/>
      <c r="RD3" s="64"/>
      <c r="RE3" s="31"/>
      <c r="RF3" s="31"/>
      <c r="RG3" s="31"/>
      <c r="RH3" s="31"/>
      <c r="RI3" s="36"/>
      <c r="RJ3" s="64"/>
      <c r="RK3" s="31"/>
      <c r="RL3" s="31"/>
      <c r="RM3" s="31"/>
      <c r="RN3" s="31"/>
      <c r="RO3" s="36"/>
      <c r="RP3" s="64"/>
      <c r="RQ3" s="31"/>
      <c r="RR3" s="31"/>
      <c r="RS3" s="31"/>
      <c r="RT3" s="31"/>
      <c r="RU3" s="36"/>
      <c r="RV3" s="64"/>
      <c r="RW3" s="31"/>
      <c r="RX3" s="31"/>
      <c r="RY3" s="31"/>
      <c r="RZ3" s="31"/>
      <c r="SA3" s="36"/>
      <c r="SB3" s="64"/>
      <c r="SC3" s="31">
        <v>0</v>
      </c>
      <c r="SD3" s="31">
        <v>1</v>
      </c>
      <c r="SE3" s="31">
        <v>20</v>
      </c>
      <c r="SF3" s="31"/>
      <c r="SG3" s="36"/>
      <c r="SH3" s="64"/>
      <c r="SI3" s="31"/>
      <c r="SJ3" s="31">
        <v>1</v>
      </c>
      <c r="SK3" s="31"/>
      <c r="SL3" s="31"/>
      <c r="SM3" s="36"/>
      <c r="SN3" s="64"/>
      <c r="SP3" s="32">
        <v>1</v>
      </c>
      <c r="SQ3" s="32">
        <v>10</v>
      </c>
      <c r="ST3" s="63"/>
      <c r="SU3" s="63"/>
    </row>
    <row r="4" spans="2:615" s="32" customFormat="1" ht="16.2" customHeight="1" x14ac:dyDescent="0.55000000000000004">
      <c r="B4" s="80">
        <v>183101</v>
      </c>
      <c r="C4" s="77"/>
      <c r="D4" s="78"/>
      <c r="E4" s="78">
        <f>SUM(O4,U4,AA4,AG4,AM4,AS4,AY4,BE4,BK4,BQ4,BW4,CC4,CI4,CO4,CU4,DA4,DG4,DM4,DS4,DY4,EE4,EK4,EQ4,EW4,FC4,FI4,FO4,FU4,GA4,GG4,GM4,GS4,GY4,HE4,HK4,HQ4,HW4,IC4,II4,IO4,IU4,JA4,JG4,JM4,JS4,JY4,KE4,KK4,KQ4,KW4,LC4,LI4,LO4,LT4,MA4,MG4,MM4,MS4,MY4,NE4,NK4,NQ4,NW4,OC4,OI4,OO4,OU4,PA4,PG4,PM4,PS4,PY4,QE4,QK4,QQ4,QW4,RC4,RI4,RO4,RU4,SA4,SG4,SM4,SS4)</f>
        <v>6845.5662499999999</v>
      </c>
      <c r="F4" s="78">
        <f>G4</f>
        <v>65.941319969560652</v>
      </c>
      <c r="G4" s="78">
        <f>E4/D$3</f>
        <v>65.941319969560652</v>
      </c>
      <c r="H4" s="78"/>
      <c r="I4" s="78"/>
      <c r="J4" s="88"/>
      <c r="N4" s="3">
        <v>22.5625</v>
      </c>
      <c r="O4" s="62">
        <f>M$3*N4</f>
        <v>518.9375</v>
      </c>
      <c r="U4" s="33"/>
      <c r="V4" s="63"/>
      <c r="Z4" s="6">
        <v>69</v>
      </c>
      <c r="AA4" s="37">
        <f>Y$3*Z4</f>
        <v>1035</v>
      </c>
      <c r="AB4" s="63"/>
      <c r="AG4" s="33"/>
      <c r="AH4" s="63"/>
      <c r="AM4" s="28"/>
      <c r="AN4" s="63"/>
      <c r="AS4" s="35"/>
      <c r="AT4" s="63"/>
      <c r="AY4" s="33"/>
      <c r="AZ4" s="63"/>
      <c r="BE4" s="33"/>
      <c r="BF4" s="63"/>
      <c r="BK4" s="33"/>
      <c r="BL4" s="63"/>
      <c r="BQ4" s="28"/>
      <c r="BR4" s="63"/>
      <c r="BW4" s="28"/>
      <c r="BX4" s="63"/>
      <c r="CC4" s="28"/>
      <c r="CD4" s="63"/>
      <c r="CI4" s="33"/>
      <c r="CJ4" s="63"/>
      <c r="CO4" s="33"/>
      <c r="CP4" s="63"/>
      <c r="CU4" s="33"/>
      <c r="CV4" s="63"/>
      <c r="DA4" s="61"/>
      <c r="DG4" s="28"/>
      <c r="DH4" s="63"/>
      <c r="DM4" s="30"/>
      <c r="DN4" s="63"/>
      <c r="DS4" s="28"/>
      <c r="DT4" s="63"/>
      <c r="DY4" s="28"/>
      <c r="DZ4" s="63"/>
      <c r="EE4" s="28"/>
      <c r="EF4" s="63"/>
      <c r="EK4" s="33"/>
      <c r="EL4" s="63"/>
      <c r="EQ4" s="33"/>
      <c r="ER4" s="63"/>
      <c r="EW4" s="30"/>
      <c r="EX4" s="63"/>
      <c r="FC4" s="27"/>
      <c r="FD4" s="63"/>
      <c r="FI4" s="33"/>
      <c r="FJ4" s="63"/>
      <c r="FO4" s="33"/>
      <c r="FP4" s="63"/>
      <c r="FU4" s="33"/>
      <c r="FV4" s="63"/>
      <c r="GA4" s="33"/>
      <c r="GB4" s="63"/>
      <c r="GG4" s="33"/>
      <c r="GH4" s="63"/>
      <c r="GM4" s="33"/>
      <c r="GN4" s="63"/>
      <c r="GS4" s="33"/>
      <c r="GT4" s="63"/>
      <c r="GY4" s="33"/>
      <c r="GZ4" s="63"/>
      <c r="HE4" s="33"/>
      <c r="HF4" s="63"/>
      <c r="HK4" s="33"/>
      <c r="HL4" s="63"/>
      <c r="HQ4" s="28"/>
      <c r="HR4" s="63"/>
      <c r="HW4" s="33"/>
      <c r="HX4" s="63"/>
      <c r="IC4" s="33"/>
      <c r="ID4" s="63"/>
      <c r="II4" s="28"/>
      <c r="IJ4" s="63"/>
      <c r="IO4" s="33"/>
      <c r="IP4" s="63"/>
      <c r="IU4" s="33"/>
      <c r="IV4" s="63"/>
      <c r="JA4" s="33"/>
      <c r="JB4" s="63"/>
      <c r="JC4" s="69"/>
      <c r="JD4" s="20"/>
      <c r="JE4" s="20"/>
      <c r="JF4" s="17">
        <v>139.25</v>
      </c>
      <c r="JG4" s="23">
        <f>JE$3*JF4</f>
        <v>1392.5</v>
      </c>
      <c r="JH4" s="71"/>
      <c r="JI4" s="69"/>
      <c r="JJ4" s="20"/>
      <c r="JK4" s="20"/>
      <c r="JL4" s="20">
        <v>61</v>
      </c>
      <c r="JM4" s="23">
        <f>JK$3*JL4</f>
        <v>585.6</v>
      </c>
      <c r="JN4" s="71"/>
      <c r="JO4" s="69"/>
      <c r="JP4" s="20"/>
      <c r="JQ4" s="20"/>
      <c r="JR4" s="20"/>
      <c r="JS4" s="23"/>
      <c r="JT4" s="71"/>
      <c r="JU4" s="69"/>
      <c r="JV4" s="20"/>
      <c r="JW4" s="20"/>
      <c r="JX4" s="20"/>
      <c r="JY4" s="23"/>
      <c r="JZ4" s="71"/>
      <c r="KA4" s="69"/>
      <c r="KB4" s="20"/>
      <c r="KC4" s="20"/>
      <c r="KD4" s="20"/>
      <c r="KE4" s="23"/>
      <c r="KF4" s="71"/>
      <c r="KG4" s="69"/>
      <c r="KH4" s="20"/>
      <c r="KI4" s="20"/>
      <c r="KJ4" s="20"/>
      <c r="KK4" s="21"/>
      <c r="KL4" s="71"/>
      <c r="KM4" s="69"/>
      <c r="KN4" s="20"/>
      <c r="KO4" s="20"/>
      <c r="KP4" s="20"/>
      <c r="KQ4" s="21"/>
      <c r="KR4" s="71"/>
      <c r="KS4" s="69"/>
      <c r="KT4" s="20"/>
      <c r="KU4" s="20"/>
      <c r="KV4" s="20"/>
      <c r="KW4" s="21"/>
      <c r="KX4" s="71"/>
      <c r="KY4" s="69"/>
      <c r="KZ4" s="20"/>
      <c r="LA4" s="20"/>
      <c r="LB4" s="20"/>
      <c r="LC4" s="21"/>
      <c r="LD4" s="71"/>
      <c r="LE4" s="69"/>
      <c r="LF4" s="20"/>
      <c r="LG4" s="20"/>
      <c r="LH4" s="20"/>
      <c r="LI4" s="21"/>
      <c r="LJ4" s="71"/>
      <c r="LK4" s="27"/>
      <c r="LL4" s="27"/>
      <c r="LM4" s="27"/>
      <c r="LN4" s="27"/>
      <c r="LO4" s="28"/>
      <c r="LP4" s="65"/>
      <c r="LQ4" s="27"/>
      <c r="LR4" s="27"/>
      <c r="LS4" s="27"/>
      <c r="LT4" s="27">
        <v>126.5</v>
      </c>
      <c r="LU4" s="30">
        <f>LS$3*LT4</f>
        <v>316.25</v>
      </c>
      <c r="LV4" s="65"/>
      <c r="MA4" s="36"/>
      <c r="MB4" s="63"/>
      <c r="MG4" s="33"/>
      <c r="MH4" s="63"/>
      <c r="MM4" s="33"/>
      <c r="MN4" s="63"/>
      <c r="MS4" s="33"/>
      <c r="MT4" s="63"/>
      <c r="MY4" s="33"/>
      <c r="MZ4" s="63"/>
      <c r="NE4" s="33"/>
      <c r="NF4" s="63"/>
      <c r="NK4" s="33"/>
      <c r="NL4" s="63"/>
      <c r="NQ4" s="33"/>
      <c r="NR4" s="63"/>
      <c r="NW4" s="33"/>
      <c r="NX4" s="63"/>
      <c r="OC4" s="33"/>
      <c r="OD4" s="63"/>
      <c r="OI4" s="33"/>
      <c r="OJ4" s="63"/>
      <c r="OO4" s="33"/>
      <c r="OP4" s="63"/>
      <c r="OU4" s="33"/>
      <c r="OV4" s="63"/>
      <c r="PA4" s="33"/>
      <c r="PB4" s="63"/>
      <c r="PG4" s="33"/>
      <c r="PH4" s="63"/>
      <c r="PM4" s="33"/>
      <c r="PN4" s="63"/>
      <c r="PS4" s="33"/>
      <c r="PT4" s="63"/>
      <c r="PY4" s="33"/>
      <c r="PZ4" s="63"/>
      <c r="QE4" s="36"/>
      <c r="QF4" s="63"/>
      <c r="QJ4" s="31">
        <v>88.75</v>
      </c>
      <c r="QK4" s="36">
        <f>QI$3*QJ4</f>
        <v>1217.0287499999999</v>
      </c>
      <c r="QL4" s="63"/>
      <c r="QM4" s="5"/>
      <c r="QN4" s="31"/>
      <c r="QO4" s="5"/>
      <c r="QP4" s="31"/>
      <c r="QQ4" s="36"/>
      <c r="QR4" s="64"/>
      <c r="QS4" s="31"/>
      <c r="QT4" s="31"/>
      <c r="QU4" s="31"/>
      <c r="QV4" s="31"/>
      <c r="QW4" s="36"/>
      <c r="QX4" s="64"/>
      <c r="QY4" s="31"/>
      <c r="QZ4" s="31"/>
      <c r="RA4" s="31"/>
      <c r="RB4" s="31"/>
      <c r="RC4" s="36"/>
      <c r="RD4" s="64"/>
      <c r="RE4" s="31"/>
      <c r="RF4" s="31"/>
      <c r="RG4" s="31"/>
      <c r="RH4" s="31"/>
      <c r="RI4" s="36"/>
      <c r="RJ4" s="64"/>
      <c r="RK4" s="31"/>
      <c r="RL4" s="31"/>
      <c r="RM4" s="31"/>
      <c r="RN4" s="31"/>
      <c r="RO4" s="36"/>
      <c r="RP4" s="64"/>
      <c r="RQ4" s="31"/>
      <c r="RR4" s="31"/>
      <c r="RS4" s="31"/>
      <c r="RT4" s="31"/>
      <c r="RU4" s="36"/>
      <c r="RV4" s="64"/>
      <c r="RW4" s="31"/>
      <c r="RX4" s="31"/>
      <c r="RY4" s="31"/>
      <c r="RZ4" s="31"/>
      <c r="SA4" s="36"/>
      <c r="SB4" s="64"/>
      <c r="SC4" s="31"/>
      <c r="SD4" s="31"/>
      <c r="SE4" s="31"/>
      <c r="SF4" s="31">
        <v>51.5</v>
      </c>
      <c r="SG4" s="36">
        <f>SE$3*SF4</f>
        <v>1030</v>
      </c>
      <c r="SH4" s="63"/>
      <c r="SI4" s="31"/>
      <c r="SJ4" s="31"/>
      <c r="SK4" s="31"/>
      <c r="SL4" s="31"/>
      <c r="SM4" s="36"/>
      <c r="SN4" s="63"/>
      <c r="SR4" s="32">
        <v>94</v>
      </c>
      <c r="SS4" s="36">
        <f>SQ$3*SR4</f>
        <v>940</v>
      </c>
      <c r="ST4" s="63"/>
      <c r="SU4" s="63"/>
    </row>
    <row r="5" spans="2:615" s="32" customFormat="1" ht="16.2" customHeight="1" x14ac:dyDescent="0.55000000000000004">
      <c r="B5" s="80">
        <v>183102</v>
      </c>
      <c r="C5" s="77"/>
      <c r="D5" s="78"/>
      <c r="E5" s="78">
        <f t="shared" ref="E5:E68" si="0">SUM(O5,U5,AA5,AG5,AM5,AS5,AY5,BE5,BK5,BQ5,BW5,CC5,CI5,CO5,CU5,DA5,DG5,DM5,DS5,DY5,EE5,EK5,EQ5,EW5,FC5,FI5,FO5,FU5,GA5,GG5,GM5,GS5,GY5,HE5,HK5,HQ5,HW5,IC5,II5,IO5,IU5,JA5,JG5,JM5,JS5,JY5,KE5,KK5,KQ5,KW5,LC5,LI5,LO5,LT5,MA5,MG5,MM5,MS5,MY5,NE5,NK5,NQ5,NW5,OC5,OI5,OO5,OU5,PA5,PG5,PM5,PS5,PY5,QE5,QK5,QQ5,QW5,RC5,RI5,RO5,RU5,SA5,SG5,SM5,SS5)</f>
        <v>6985.4690000000001</v>
      </c>
      <c r="F5" s="78">
        <f t="shared" ref="F5:F15" si="1">G5</f>
        <v>67.288961883386477</v>
      </c>
      <c r="G5" s="78">
        <f t="shared" ref="G5:G15" si="2">E5/D$3</f>
        <v>67.288961883386477</v>
      </c>
      <c r="H5" s="78"/>
      <c r="I5" s="78"/>
      <c r="J5" s="88"/>
      <c r="N5" s="3">
        <v>22.625</v>
      </c>
      <c r="O5" s="62">
        <f t="shared" ref="O5:O15" si="3">M$3*N5</f>
        <v>520.375</v>
      </c>
      <c r="U5" s="33"/>
      <c r="V5" s="63"/>
      <c r="Z5" s="6">
        <v>71</v>
      </c>
      <c r="AA5" s="37">
        <f t="shared" ref="AA5:AA15" si="4">Y$3*Z5</f>
        <v>1065</v>
      </c>
      <c r="AB5" s="63"/>
      <c r="AG5" s="33"/>
      <c r="AH5" s="63"/>
      <c r="AM5" s="28"/>
      <c r="AN5" s="63"/>
      <c r="AS5" s="35"/>
      <c r="AT5" s="63"/>
      <c r="AY5" s="33"/>
      <c r="AZ5" s="63"/>
      <c r="BE5" s="33"/>
      <c r="BF5" s="63"/>
      <c r="BK5" s="33"/>
      <c r="BL5" s="63"/>
      <c r="BQ5" s="28"/>
      <c r="BR5" s="63"/>
      <c r="BW5" s="28"/>
      <c r="BX5" s="63"/>
      <c r="CC5" s="28"/>
      <c r="CD5" s="63"/>
      <c r="CI5" s="33"/>
      <c r="CJ5" s="63"/>
      <c r="CO5" s="33"/>
      <c r="CP5" s="63"/>
      <c r="CU5" s="33"/>
      <c r="CV5" s="63"/>
      <c r="DA5" s="61"/>
      <c r="DG5" s="28"/>
      <c r="DH5" s="63"/>
      <c r="DM5" s="30"/>
      <c r="DN5" s="63"/>
      <c r="DS5" s="28"/>
      <c r="DT5" s="63"/>
      <c r="DY5" s="28"/>
      <c r="DZ5" s="63"/>
      <c r="EE5" s="28"/>
      <c r="EF5" s="63"/>
      <c r="EK5" s="33"/>
      <c r="EL5" s="63"/>
      <c r="EQ5" s="33"/>
      <c r="ER5" s="63"/>
      <c r="EW5" s="30"/>
      <c r="EX5" s="63"/>
      <c r="FC5" s="27"/>
      <c r="FD5" s="63"/>
      <c r="FI5" s="33"/>
      <c r="FJ5" s="63"/>
      <c r="FO5" s="33"/>
      <c r="FP5" s="63"/>
      <c r="FU5" s="33"/>
      <c r="FV5" s="63"/>
      <c r="GA5" s="33"/>
      <c r="GB5" s="63"/>
      <c r="GG5" s="33"/>
      <c r="GH5" s="63"/>
      <c r="GM5" s="33"/>
      <c r="GN5" s="63"/>
      <c r="GS5" s="33"/>
      <c r="GT5" s="63"/>
      <c r="GY5" s="33"/>
      <c r="GZ5" s="63"/>
      <c r="HE5" s="33"/>
      <c r="HF5" s="63"/>
      <c r="HK5" s="33"/>
      <c r="HL5" s="63"/>
      <c r="HQ5" s="28"/>
      <c r="HR5" s="63"/>
      <c r="HW5" s="33"/>
      <c r="HX5" s="63"/>
      <c r="IC5" s="33"/>
      <c r="ID5" s="63"/>
      <c r="II5" s="28"/>
      <c r="IJ5" s="63"/>
      <c r="IO5" s="33"/>
      <c r="IP5" s="63"/>
      <c r="IU5" s="33"/>
      <c r="IV5" s="63"/>
      <c r="JA5" s="33"/>
      <c r="JB5" s="63"/>
      <c r="JC5" s="69"/>
      <c r="JD5" s="20"/>
      <c r="JE5" s="20"/>
      <c r="JF5" s="17">
        <v>140.875</v>
      </c>
      <c r="JG5" s="23">
        <f t="shared" ref="JG5:JG15" si="5">JE$3*JF5</f>
        <v>1408.75</v>
      </c>
      <c r="JH5" s="71"/>
      <c r="JI5" s="69"/>
      <c r="JJ5" s="20"/>
      <c r="JK5" s="20"/>
      <c r="JL5" s="17">
        <v>61</v>
      </c>
      <c r="JM5" s="23">
        <f t="shared" ref="JM5:JM15" si="6">JK$3*JL5</f>
        <v>585.6</v>
      </c>
      <c r="JN5" s="71"/>
      <c r="JO5" s="69"/>
      <c r="JP5" s="20"/>
      <c r="JQ5" s="20"/>
      <c r="JR5" s="20"/>
      <c r="JS5" s="23"/>
      <c r="JT5" s="71"/>
      <c r="JU5" s="69"/>
      <c r="JV5" s="20"/>
      <c r="JW5" s="20"/>
      <c r="JX5" s="20"/>
      <c r="JY5" s="23"/>
      <c r="JZ5" s="71"/>
      <c r="KA5" s="69"/>
      <c r="KB5" s="20"/>
      <c r="KC5" s="20"/>
      <c r="KD5" s="20"/>
      <c r="KE5" s="23"/>
      <c r="KF5" s="71"/>
      <c r="KG5" s="69"/>
      <c r="KH5" s="20"/>
      <c r="KI5" s="20"/>
      <c r="KJ5" s="20"/>
      <c r="KK5" s="21"/>
      <c r="KL5" s="71"/>
      <c r="KM5" s="69"/>
      <c r="KN5" s="20"/>
      <c r="KO5" s="20"/>
      <c r="KP5" s="20"/>
      <c r="KQ5" s="21"/>
      <c r="KR5" s="71"/>
      <c r="KS5" s="69"/>
      <c r="KT5" s="20"/>
      <c r="KU5" s="20"/>
      <c r="KV5" s="20"/>
      <c r="KW5" s="21"/>
      <c r="KX5" s="71"/>
      <c r="KY5" s="69"/>
      <c r="KZ5" s="20"/>
      <c r="LA5" s="20"/>
      <c r="LB5" s="20"/>
      <c r="LC5" s="21"/>
      <c r="LD5" s="71"/>
      <c r="LE5" s="69"/>
      <c r="LF5" s="20"/>
      <c r="LG5" s="20"/>
      <c r="LH5" s="20"/>
      <c r="LI5" s="21"/>
      <c r="LJ5" s="71"/>
      <c r="LK5" s="27"/>
      <c r="LL5" s="27"/>
      <c r="LM5" s="27"/>
      <c r="LN5" s="27"/>
      <c r="LO5" s="28"/>
      <c r="LP5" s="65"/>
      <c r="LQ5" s="27"/>
      <c r="LR5" s="27"/>
      <c r="LS5" s="27"/>
      <c r="LT5" s="27">
        <v>126.5</v>
      </c>
      <c r="LU5" s="30">
        <f t="shared" ref="LU5:LU15" si="7">LS$3*LT5</f>
        <v>316.25</v>
      </c>
      <c r="LV5" s="65"/>
      <c r="MA5" s="36"/>
      <c r="MB5" s="63"/>
      <c r="MG5" s="33"/>
      <c r="MH5" s="63"/>
      <c r="MM5" s="33"/>
      <c r="MN5" s="63"/>
      <c r="MS5" s="33"/>
      <c r="MT5" s="63"/>
      <c r="MY5" s="33"/>
      <c r="MZ5" s="63"/>
      <c r="NE5" s="33"/>
      <c r="NF5" s="63"/>
      <c r="NK5" s="33"/>
      <c r="NL5" s="63"/>
      <c r="NQ5" s="33"/>
      <c r="NR5" s="63"/>
      <c r="NW5" s="33"/>
      <c r="NX5" s="63"/>
      <c r="OC5" s="33"/>
      <c r="OD5" s="63"/>
      <c r="OI5" s="33"/>
      <c r="OJ5" s="63"/>
      <c r="OO5" s="33"/>
      <c r="OP5" s="63"/>
      <c r="OU5" s="33"/>
      <c r="OV5" s="63"/>
      <c r="PA5" s="33"/>
      <c r="PB5" s="63"/>
      <c r="PG5" s="33"/>
      <c r="PH5" s="63"/>
      <c r="PM5" s="33"/>
      <c r="PN5" s="63"/>
      <c r="PS5" s="33"/>
      <c r="PT5" s="63"/>
      <c r="PY5" s="33"/>
      <c r="PZ5" s="63"/>
      <c r="QE5" s="36"/>
      <c r="QF5" s="63"/>
      <c r="QJ5" s="31">
        <v>88</v>
      </c>
      <c r="QK5" s="36">
        <f t="shared" ref="QK5:QK15" si="8">QI$3*QJ5</f>
        <v>1206.7439999999999</v>
      </c>
      <c r="QL5" s="63"/>
      <c r="QM5" s="5"/>
      <c r="QN5" s="31"/>
      <c r="QO5" s="5"/>
      <c r="QP5" s="31"/>
      <c r="QQ5" s="36"/>
      <c r="QR5" s="64"/>
      <c r="QS5" s="31"/>
      <c r="QT5" s="31"/>
      <c r="QU5" s="31"/>
      <c r="QV5" s="31"/>
      <c r="QW5" s="36"/>
      <c r="QX5" s="64"/>
      <c r="QY5" s="31"/>
      <c r="QZ5" s="31"/>
      <c r="RA5" s="31"/>
      <c r="RB5" s="31"/>
      <c r="RC5" s="36"/>
      <c r="RD5" s="64"/>
      <c r="RE5" s="31"/>
      <c r="RF5" s="31"/>
      <c r="RG5" s="31"/>
      <c r="RH5" s="31"/>
      <c r="RI5" s="36"/>
      <c r="RJ5" s="64"/>
      <c r="RK5" s="31"/>
      <c r="RL5" s="31"/>
      <c r="RM5" s="31"/>
      <c r="RN5" s="31"/>
      <c r="RO5" s="36"/>
      <c r="RP5" s="64"/>
      <c r="RQ5" s="31"/>
      <c r="RR5" s="31"/>
      <c r="RS5" s="31"/>
      <c r="RT5" s="31"/>
      <c r="RU5" s="36"/>
      <c r="RV5" s="64"/>
      <c r="RW5" s="31"/>
      <c r="RX5" s="31"/>
      <c r="RY5" s="31"/>
      <c r="RZ5" s="31"/>
      <c r="SA5" s="36"/>
      <c r="SB5" s="64"/>
      <c r="SC5" s="31"/>
      <c r="SD5" s="31"/>
      <c r="SE5" s="31"/>
      <c r="SF5" s="31">
        <v>54.625</v>
      </c>
      <c r="SG5" s="36">
        <f t="shared" ref="SG5:SG15" si="9">SE$3*SF5</f>
        <v>1092.5</v>
      </c>
      <c r="SH5" s="63"/>
      <c r="SI5" s="31"/>
      <c r="SJ5" s="31"/>
      <c r="SK5" s="31"/>
      <c r="SL5" s="31"/>
      <c r="SM5" s="36"/>
      <c r="SN5" s="63"/>
      <c r="SR5" s="32">
        <v>98</v>
      </c>
      <c r="SS5" s="36">
        <f t="shared" ref="SS5:SS15" si="10">SQ$3*SR5</f>
        <v>980</v>
      </c>
      <c r="ST5" s="63"/>
      <c r="SU5" s="63"/>
    </row>
    <row r="6" spans="2:615" s="32" customFormat="1" ht="16.2" customHeight="1" x14ac:dyDescent="0.55000000000000004">
      <c r="B6" s="80">
        <v>183103</v>
      </c>
      <c r="C6" s="77"/>
      <c r="D6" s="78"/>
      <c r="E6" s="78">
        <f t="shared" si="0"/>
        <v>7380.1009999999997</v>
      </c>
      <c r="F6" s="78">
        <f t="shared" si="1"/>
        <v>71.09033550711375</v>
      </c>
      <c r="G6" s="78">
        <f t="shared" si="2"/>
        <v>71.09033550711375</v>
      </c>
      <c r="H6" s="78"/>
      <c r="I6" s="78"/>
      <c r="J6" s="88"/>
      <c r="N6" s="3">
        <v>22.3125</v>
      </c>
      <c r="O6" s="62">
        <f t="shared" si="3"/>
        <v>513.1875</v>
      </c>
      <c r="U6" s="33"/>
      <c r="V6" s="63"/>
      <c r="Z6" s="6">
        <v>69</v>
      </c>
      <c r="AA6" s="37">
        <f t="shared" si="4"/>
        <v>1035</v>
      </c>
      <c r="AB6" s="63"/>
      <c r="AG6" s="33"/>
      <c r="AH6" s="63"/>
      <c r="AM6" s="28"/>
      <c r="AN6" s="63"/>
      <c r="AS6" s="35"/>
      <c r="AT6" s="63"/>
      <c r="AY6" s="33"/>
      <c r="AZ6" s="63"/>
      <c r="BE6" s="33"/>
      <c r="BF6" s="63"/>
      <c r="BK6" s="33"/>
      <c r="BL6" s="63"/>
      <c r="BQ6" s="28"/>
      <c r="BR6" s="63"/>
      <c r="BW6" s="28"/>
      <c r="BX6" s="63"/>
      <c r="CC6" s="28"/>
      <c r="CD6" s="63"/>
      <c r="CI6" s="33"/>
      <c r="CJ6" s="63"/>
      <c r="CO6" s="33"/>
      <c r="CP6" s="63"/>
      <c r="CU6" s="33"/>
      <c r="CV6" s="63"/>
      <c r="DA6" s="61"/>
      <c r="DG6" s="28"/>
      <c r="DH6" s="63"/>
      <c r="DM6" s="30"/>
      <c r="DN6" s="63"/>
      <c r="DS6" s="28"/>
      <c r="DT6" s="63"/>
      <c r="DY6" s="28"/>
      <c r="DZ6" s="63"/>
      <c r="EE6" s="28"/>
      <c r="EF6" s="63"/>
      <c r="EK6" s="33"/>
      <c r="EL6" s="63"/>
      <c r="EQ6" s="33"/>
      <c r="ER6" s="63"/>
      <c r="EW6" s="30"/>
      <c r="EX6" s="63"/>
      <c r="FC6" s="27"/>
      <c r="FD6" s="63"/>
      <c r="FI6" s="33"/>
      <c r="FJ6" s="63"/>
      <c r="FO6" s="33"/>
      <c r="FP6" s="63"/>
      <c r="FU6" s="33"/>
      <c r="FV6" s="63"/>
      <c r="GA6" s="33"/>
      <c r="GB6" s="63"/>
      <c r="GG6" s="33"/>
      <c r="GH6" s="63"/>
      <c r="GM6" s="33"/>
      <c r="GN6" s="63"/>
      <c r="GS6" s="33"/>
      <c r="GT6" s="63"/>
      <c r="GY6" s="33"/>
      <c r="GZ6" s="63"/>
      <c r="HE6" s="33"/>
      <c r="HF6" s="63"/>
      <c r="HK6" s="33"/>
      <c r="HL6" s="63"/>
      <c r="HQ6" s="28"/>
      <c r="HR6" s="63"/>
      <c r="HW6" s="33"/>
      <c r="HX6" s="63"/>
      <c r="IC6" s="33"/>
      <c r="ID6" s="63"/>
      <c r="II6" s="28"/>
      <c r="IJ6" s="63"/>
      <c r="IO6" s="33"/>
      <c r="IP6" s="63"/>
      <c r="IU6" s="33"/>
      <c r="IV6" s="63"/>
      <c r="JA6" s="33"/>
      <c r="JB6" s="63"/>
      <c r="JC6" s="69"/>
      <c r="JD6" s="20"/>
      <c r="JE6" s="20"/>
      <c r="JF6" s="17">
        <v>172.75</v>
      </c>
      <c r="JG6" s="23">
        <f t="shared" si="5"/>
        <v>1727.5</v>
      </c>
      <c r="JH6" s="71"/>
      <c r="JI6" s="69"/>
      <c r="JJ6" s="20"/>
      <c r="JK6" s="20"/>
      <c r="JL6" s="17">
        <v>61</v>
      </c>
      <c r="JM6" s="23">
        <f t="shared" si="6"/>
        <v>585.6</v>
      </c>
      <c r="JN6" s="71"/>
      <c r="JO6" s="69"/>
      <c r="JP6" s="20"/>
      <c r="JQ6" s="20"/>
      <c r="JR6" s="20"/>
      <c r="JS6" s="23"/>
      <c r="JT6" s="71"/>
      <c r="JU6" s="69"/>
      <c r="JV6" s="20"/>
      <c r="JW6" s="20"/>
      <c r="JX6" s="20"/>
      <c r="JY6" s="23"/>
      <c r="JZ6" s="71"/>
      <c r="KA6" s="69"/>
      <c r="KB6" s="20"/>
      <c r="KC6" s="20"/>
      <c r="KD6" s="20"/>
      <c r="KE6" s="23"/>
      <c r="KF6" s="71"/>
      <c r="KG6" s="69"/>
      <c r="KH6" s="20"/>
      <c r="KI6" s="20"/>
      <c r="KJ6" s="20"/>
      <c r="KK6" s="21"/>
      <c r="KL6" s="71"/>
      <c r="KM6" s="69"/>
      <c r="KN6" s="20"/>
      <c r="KO6" s="20"/>
      <c r="KP6" s="20"/>
      <c r="KQ6" s="21"/>
      <c r="KR6" s="71"/>
      <c r="KS6" s="69"/>
      <c r="KT6" s="20"/>
      <c r="KU6" s="20"/>
      <c r="KV6" s="20"/>
      <c r="KW6" s="21"/>
      <c r="KX6" s="71"/>
      <c r="KY6" s="69"/>
      <c r="KZ6" s="20"/>
      <c r="LA6" s="20"/>
      <c r="LB6" s="20"/>
      <c r="LC6" s="21"/>
      <c r="LD6" s="71"/>
      <c r="LE6" s="69"/>
      <c r="LF6" s="20"/>
      <c r="LG6" s="20"/>
      <c r="LH6" s="20"/>
      <c r="LI6" s="21"/>
      <c r="LJ6" s="71"/>
      <c r="LK6" s="27"/>
      <c r="LL6" s="27"/>
      <c r="LM6" s="27"/>
      <c r="LN6" s="27"/>
      <c r="LO6" s="28"/>
      <c r="LP6" s="65"/>
      <c r="LQ6" s="27"/>
      <c r="LR6" s="27"/>
      <c r="LS6" s="27"/>
      <c r="LT6" s="27">
        <v>126.5</v>
      </c>
      <c r="LU6" s="30">
        <f t="shared" si="7"/>
        <v>316.25</v>
      </c>
      <c r="LV6" s="65"/>
      <c r="MA6" s="36"/>
      <c r="MB6" s="63"/>
      <c r="MG6" s="33"/>
      <c r="MH6" s="63"/>
      <c r="MM6" s="33"/>
      <c r="MN6" s="63"/>
      <c r="MS6" s="33"/>
      <c r="MT6" s="63"/>
      <c r="MY6" s="33"/>
      <c r="MZ6" s="63"/>
      <c r="NE6" s="33"/>
      <c r="NF6" s="63"/>
      <c r="NK6" s="33"/>
      <c r="NL6" s="63"/>
      <c r="NQ6" s="33"/>
      <c r="NR6" s="63"/>
      <c r="NW6" s="33"/>
      <c r="NX6" s="63"/>
      <c r="OC6" s="33"/>
      <c r="OD6" s="63"/>
      <c r="OI6" s="33"/>
      <c r="OJ6" s="63"/>
      <c r="OO6" s="33"/>
      <c r="OP6" s="63"/>
      <c r="OU6" s="33"/>
      <c r="OV6" s="63"/>
      <c r="PA6" s="33"/>
      <c r="PB6" s="63"/>
      <c r="PG6" s="33"/>
      <c r="PH6" s="63"/>
      <c r="PM6" s="33"/>
      <c r="PN6" s="63"/>
      <c r="PS6" s="33"/>
      <c r="PT6" s="63"/>
      <c r="PY6" s="33"/>
      <c r="PZ6" s="63"/>
      <c r="QE6" s="36"/>
      <c r="QF6" s="63"/>
      <c r="QJ6" s="31">
        <v>89.5</v>
      </c>
      <c r="QK6" s="36">
        <f t="shared" si="8"/>
        <v>1227.3135</v>
      </c>
      <c r="QL6" s="63"/>
      <c r="QM6" s="5"/>
      <c r="QN6" s="31"/>
      <c r="QO6" s="5"/>
      <c r="QP6" s="31"/>
      <c r="QQ6" s="36"/>
      <c r="QR6" s="64"/>
      <c r="QS6" s="31"/>
      <c r="QT6" s="31"/>
      <c r="QU6" s="31"/>
      <c r="QV6" s="31"/>
      <c r="QW6" s="36"/>
      <c r="QX6" s="64"/>
      <c r="QY6" s="31"/>
      <c r="QZ6" s="31"/>
      <c r="RA6" s="31"/>
      <c r="RB6" s="31"/>
      <c r="RC6" s="36"/>
      <c r="RD6" s="64"/>
      <c r="RE6" s="31"/>
      <c r="RF6" s="31"/>
      <c r="RG6" s="31"/>
      <c r="RH6" s="31"/>
      <c r="RI6" s="36"/>
      <c r="RJ6" s="64"/>
      <c r="RK6" s="31"/>
      <c r="RL6" s="31"/>
      <c r="RM6" s="31"/>
      <c r="RN6" s="31"/>
      <c r="RO6" s="36"/>
      <c r="RP6" s="64"/>
      <c r="RQ6" s="31"/>
      <c r="RR6" s="31"/>
      <c r="RS6" s="31"/>
      <c r="RT6" s="31"/>
      <c r="RU6" s="36"/>
      <c r="RV6" s="64"/>
      <c r="RW6" s="31"/>
      <c r="RX6" s="31"/>
      <c r="RY6" s="31"/>
      <c r="RZ6" s="31"/>
      <c r="SA6" s="36"/>
      <c r="SB6" s="64"/>
      <c r="SC6" s="31"/>
      <c r="SD6" s="31"/>
      <c r="SE6" s="31"/>
      <c r="SF6" s="31">
        <v>59</v>
      </c>
      <c r="SG6" s="36">
        <f t="shared" si="9"/>
        <v>1180</v>
      </c>
      <c r="SH6" s="63"/>
      <c r="SI6" s="31"/>
      <c r="SJ6" s="31"/>
      <c r="SK6" s="31"/>
      <c r="SL6" s="31"/>
      <c r="SM6" s="36"/>
      <c r="SN6" s="63"/>
      <c r="SR6" s="32">
        <v>98.5</v>
      </c>
      <c r="SS6" s="36">
        <f t="shared" si="10"/>
        <v>985</v>
      </c>
      <c r="ST6" s="63"/>
      <c r="SU6" s="63"/>
    </row>
    <row r="7" spans="2:615" s="32" customFormat="1" ht="16.2" customHeight="1" x14ac:dyDescent="0.55000000000000004">
      <c r="B7" s="80">
        <v>183104</v>
      </c>
      <c r="C7" s="77"/>
      <c r="D7" s="78"/>
      <c r="E7" s="78">
        <f t="shared" si="0"/>
        <v>7671.6319999999996</v>
      </c>
      <c r="F7" s="78">
        <f t="shared" si="1"/>
        <v>73.898567616772453</v>
      </c>
      <c r="G7" s="78">
        <f t="shared" si="2"/>
        <v>73.898567616772453</v>
      </c>
      <c r="H7" s="78"/>
      <c r="I7" s="78"/>
      <c r="J7" s="88"/>
      <c r="N7" s="3">
        <v>25.375</v>
      </c>
      <c r="O7" s="62">
        <f t="shared" si="3"/>
        <v>583.625</v>
      </c>
      <c r="U7" s="33"/>
      <c r="V7" s="63"/>
      <c r="Z7" s="6">
        <v>78</v>
      </c>
      <c r="AA7" s="37">
        <f t="shared" si="4"/>
        <v>1170</v>
      </c>
      <c r="AB7" s="63"/>
      <c r="AG7" s="33"/>
      <c r="AH7" s="63"/>
      <c r="AM7" s="28"/>
      <c r="AN7" s="63"/>
      <c r="AS7" s="35"/>
      <c r="AT7" s="63"/>
      <c r="AY7" s="33"/>
      <c r="AZ7" s="63"/>
      <c r="BE7" s="33"/>
      <c r="BF7" s="63"/>
      <c r="BK7" s="33"/>
      <c r="BL7" s="63"/>
      <c r="BQ7" s="28"/>
      <c r="BR7" s="63"/>
      <c r="BW7" s="28"/>
      <c r="BX7" s="63"/>
      <c r="CC7" s="28"/>
      <c r="CD7" s="63"/>
      <c r="CI7" s="33"/>
      <c r="CJ7" s="63"/>
      <c r="CO7" s="33"/>
      <c r="CP7" s="63"/>
      <c r="CU7" s="33"/>
      <c r="CV7" s="63"/>
      <c r="DA7" s="61"/>
      <c r="DG7" s="28"/>
      <c r="DH7" s="63"/>
      <c r="DM7" s="30"/>
      <c r="DN7" s="63"/>
      <c r="DS7" s="28"/>
      <c r="DT7" s="63"/>
      <c r="DY7" s="28"/>
      <c r="DZ7" s="63"/>
      <c r="EE7" s="28"/>
      <c r="EF7" s="63"/>
      <c r="EK7" s="33"/>
      <c r="EL7" s="63"/>
      <c r="EQ7" s="33"/>
      <c r="ER7" s="63"/>
      <c r="EW7" s="30"/>
      <c r="EX7" s="63"/>
      <c r="FC7" s="27"/>
      <c r="FD7" s="63"/>
      <c r="FI7" s="33"/>
      <c r="FJ7" s="63"/>
      <c r="FO7" s="33"/>
      <c r="FP7" s="63"/>
      <c r="FU7" s="33"/>
      <c r="FV7" s="63"/>
      <c r="GA7" s="33"/>
      <c r="GB7" s="63"/>
      <c r="GG7" s="33"/>
      <c r="GH7" s="63"/>
      <c r="GM7" s="33"/>
      <c r="GN7" s="63"/>
      <c r="GS7" s="33"/>
      <c r="GT7" s="63"/>
      <c r="GY7" s="33"/>
      <c r="GZ7" s="63"/>
      <c r="HE7" s="33"/>
      <c r="HF7" s="63"/>
      <c r="HK7" s="33"/>
      <c r="HL7" s="63"/>
      <c r="HQ7" s="28"/>
      <c r="HR7" s="63"/>
      <c r="HW7" s="33"/>
      <c r="HX7" s="63"/>
      <c r="IC7" s="33"/>
      <c r="ID7" s="63"/>
      <c r="II7" s="28"/>
      <c r="IJ7" s="63"/>
      <c r="IO7" s="33"/>
      <c r="IP7" s="63"/>
      <c r="IU7" s="33"/>
      <c r="IV7" s="63"/>
      <c r="JA7" s="33"/>
      <c r="JB7" s="63"/>
      <c r="JC7" s="69"/>
      <c r="JD7" s="20"/>
      <c r="JE7" s="20"/>
      <c r="JF7" s="17">
        <v>179</v>
      </c>
      <c r="JG7" s="23">
        <f t="shared" si="5"/>
        <v>1790</v>
      </c>
      <c r="JH7" s="71"/>
      <c r="JI7" s="69"/>
      <c r="JJ7" s="20"/>
      <c r="JK7" s="20"/>
      <c r="JL7" s="17">
        <v>66.75</v>
      </c>
      <c r="JM7" s="23">
        <f t="shared" si="6"/>
        <v>640.79999999999995</v>
      </c>
      <c r="JN7" s="71"/>
      <c r="JO7" s="69"/>
      <c r="JP7" s="20"/>
      <c r="JQ7" s="20"/>
      <c r="JR7" s="20"/>
      <c r="JS7" s="23"/>
      <c r="JT7" s="71"/>
      <c r="JU7" s="69"/>
      <c r="JV7" s="20"/>
      <c r="JW7" s="20"/>
      <c r="JX7" s="20"/>
      <c r="JY7" s="23"/>
      <c r="JZ7" s="71"/>
      <c r="KA7" s="69"/>
      <c r="KB7" s="20"/>
      <c r="KC7" s="20"/>
      <c r="KD7" s="20"/>
      <c r="KE7" s="23"/>
      <c r="KF7" s="71"/>
      <c r="KG7" s="69"/>
      <c r="KH7" s="20"/>
      <c r="KI7" s="20"/>
      <c r="KJ7" s="20"/>
      <c r="KK7" s="21"/>
      <c r="KL7" s="71"/>
      <c r="KM7" s="69"/>
      <c r="KN7" s="20"/>
      <c r="KO7" s="20"/>
      <c r="KP7" s="20"/>
      <c r="KQ7" s="21"/>
      <c r="KR7" s="71"/>
      <c r="KS7" s="69"/>
      <c r="KT7" s="20"/>
      <c r="KU7" s="20"/>
      <c r="KV7" s="20"/>
      <c r="KW7" s="21"/>
      <c r="KX7" s="71"/>
      <c r="KY7" s="69"/>
      <c r="KZ7" s="20"/>
      <c r="LA7" s="20"/>
      <c r="LB7" s="20"/>
      <c r="LC7" s="21"/>
      <c r="LD7" s="71"/>
      <c r="LE7" s="69"/>
      <c r="LF7" s="20"/>
      <c r="LG7" s="20"/>
      <c r="LH7" s="20"/>
      <c r="LI7" s="21"/>
      <c r="LJ7" s="71"/>
      <c r="LK7" s="27"/>
      <c r="LL7" s="27"/>
      <c r="LM7" s="27"/>
      <c r="LN7" s="27"/>
      <c r="LO7" s="28"/>
      <c r="LP7" s="65"/>
      <c r="LQ7" s="27"/>
      <c r="LR7" s="27"/>
      <c r="LS7" s="27"/>
      <c r="LT7" s="27">
        <v>129.25</v>
      </c>
      <c r="LU7" s="30">
        <f t="shared" si="7"/>
        <v>323.125</v>
      </c>
      <c r="LV7" s="65"/>
      <c r="MA7" s="36"/>
      <c r="MB7" s="63"/>
      <c r="MG7" s="33"/>
      <c r="MH7" s="63"/>
      <c r="MM7" s="33"/>
      <c r="MN7" s="63"/>
      <c r="MS7" s="33"/>
      <c r="MT7" s="63"/>
      <c r="MY7" s="33"/>
      <c r="MZ7" s="63"/>
      <c r="NE7" s="33"/>
      <c r="NF7" s="63"/>
      <c r="NK7" s="33"/>
      <c r="NL7" s="63"/>
      <c r="NQ7" s="33"/>
      <c r="NR7" s="63"/>
      <c r="NW7" s="33"/>
      <c r="NX7" s="63"/>
      <c r="OC7" s="33"/>
      <c r="OD7" s="63"/>
      <c r="OI7" s="33"/>
      <c r="OJ7" s="63"/>
      <c r="OO7" s="33"/>
      <c r="OP7" s="63"/>
      <c r="OU7" s="33"/>
      <c r="OV7" s="63"/>
      <c r="PA7" s="33"/>
      <c r="PB7" s="63"/>
      <c r="PG7" s="33"/>
      <c r="PH7" s="63"/>
      <c r="PM7" s="33"/>
      <c r="PN7" s="63"/>
      <c r="PS7" s="33"/>
      <c r="PT7" s="63"/>
      <c r="PY7" s="33"/>
      <c r="PZ7" s="63"/>
      <c r="QE7" s="36"/>
      <c r="QF7" s="63"/>
      <c r="QJ7" s="31">
        <v>89</v>
      </c>
      <c r="QK7" s="36">
        <f t="shared" si="8"/>
        <v>1220.4569999999999</v>
      </c>
      <c r="QL7" s="63"/>
      <c r="QM7" s="5"/>
      <c r="QN7" s="31"/>
      <c r="QO7" s="5"/>
      <c r="QP7" s="31"/>
      <c r="QQ7" s="36"/>
      <c r="QR7" s="64"/>
      <c r="QS7" s="31"/>
      <c r="QT7" s="31"/>
      <c r="QU7" s="31"/>
      <c r="QV7" s="31"/>
      <c r="QW7" s="36"/>
      <c r="QX7" s="64"/>
      <c r="QY7" s="31"/>
      <c r="QZ7" s="31"/>
      <c r="RA7" s="31"/>
      <c r="RB7" s="31"/>
      <c r="RC7" s="36"/>
      <c r="RD7" s="64"/>
      <c r="RE7" s="31"/>
      <c r="RF7" s="31"/>
      <c r="RG7" s="31"/>
      <c r="RH7" s="31"/>
      <c r="RI7" s="36"/>
      <c r="RJ7" s="64"/>
      <c r="RK7" s="31"/>
      <c r="RL7" s="31"/>
      <c r="RM7" s="31"/>
      <c r="RN7" s="31"/>
      <c r="RO7" s="36"/>
      <c r="RP7" s="64"/>
      <c r="RQ7" s="31"/>
      <c r="RR7" s="31"/>
      <c r="RS7" s="31"/>
      <c r="RT7" s="31"/>
      <c r="RU7" s="36"/>
      <c r="RV7" s="64"/>
      <c r="RW7" s="31"/>
      <c r="RX7" s="31"/>
      <c r="RY7" s="31"/>
      <c r="RZ7" s="31"/>
      <c r="SA7" s="36"/>
      <c r="SB7" s="64"/>
      <c r="SC7" s="31"/>
      <c r="SD7" s="31"/>
      <c r="SE7" s="31"/>
      <c r="SF7" s="31">
        <v>58.375</v>
      </c>
      <c r="SG7" s="36">
        <f t="shared" si="9"/>
        <v>1167.5</v>
      </c>
      <c r="SH7" s="63"/>
      <c r="SI7" s="31"/>
      <c r="SJ7" s="31"/>
      <c r="SK7" s="31"/>
      <c r="SL7" s="31"/>
      <c r="SM7" s="36"/>
      <c r="SN7" s="63"/>
      <c r="SR7" s="32">
        <v>97</v>
      </c>
      <c r="SS7" s="36">
        <f t="shared" si="10"/>
        <v>970</v>
      </c>
      <c r="ST7" s="63"/>
      <c r="SU7" s="63"/>
    </row>
    <row r="8" spans="2:615" s="32" customFormat="1" ht="16.2" customHeight="1" x14ac:dyDescent="0.55000000000000004">
      <c r="B8" s="80">
        <v>183105</v>
      </c>
      <c r="C8" s="77"/>
      <c r="D8" s="78"/>
      <c r="E8" s="78">
        <f t="shared" si="0"/>
        <v>7262.692</v>
      </c>
      <c r="F8" s="78">
        <f t="shared" si="1"/>
        <v>69.959369250479227</v>
      </c>
      <c r="G8" s="78">
        <f t="shared" si="2"/>
        <v>69.959369250479227</v>
      </c>
      <c r="H8" s="78"/>
      <c r="I8" s="78"/>
      <c r="J8" s="88"/>
      <c r="N8" s="3">
        <v>29</v>
      </c>
      <c r="O8" s="62">
        <f t="shared" si="3"/>
        <v>667</v>
      </c>
      <c r="U8" s="33"/>
      <c r="V8" s="63"/>
      <c r="Z8" s="6">
        <v>65</v>
      </c>
      <c r="AA8" s="37">
        <f t="shared" si="4"/>
        <v>975</v>
      </c>
      <c r="AB8" s="63"/>
      <c r="AG8" s="33"/>
      <c r="AH8" s="63"/>
      <c r="AM8" s="28"/>
      <c r="AN8" s="63"/>
      <c r="AS8" s="35"/>
      <c r="AT8" s="63"/>
      <c r="AY8" s="33"/>
      <c r="AZ8" s="63"/>
      <c r="BE8" s="33"/>
      <c r="BF8" s="63"/>
      <c r="BK8" s="33"/>
      <c r="BL8" s="63"/>
      <c r="BQ8" s="28"/>
      <c r="BR8" s="63"/>
      <c r="BW8" s="28"/>
      <c r="BX8" s="63"/>
      <c r="CC8" s="28"/>
      <c r="CD8" s="63"/>
      <c r="CI8" s="33"/>
      <c r="CJ8" s="63"/>
      <c r="CO8" s="33"/>
      <c r="CP8" s="63"/>
      <c r="CU8" s="33"/>
      <c r="CV8" s="63"/>
      <c r="DA8" s="61"/>
      <c r="DG8" s="28"/>
      <c r="DH8" s="63"/>
      <c r="DL8" s="3"/>
      <c r="DM8" s="30"/>
      <c r="DN8" s="63"/>
      <c r="DS8" s="28"/>
      <c r="DT8" s="63"/>
      <c r="DY8" s="28"/>
      <c r="DZ8" s="63"/>
      <c r="EE8" s="28"/>
      <c r="EF8" s="63"/>
      <c r="EK8" s="33"/>
      <c r="EL8" s="63"/>
      <c r="EQ8" s="33"/>
      <c r="ER8" s="63"/>
      <c r="EW8" s="30"/>
      <c r="EX8" s="63"/>
      <c r="FC8" s="27"/>
      <c r="FD8" s="63"/>
      <c r="FI8" s="33"/>
      <c r="FJ8" s="63"/>
      <c r="FO8" s="33"/>
      <c r="FP8" s="63"/>
      <c r="FU8" s="33"/>
      <c r="FV8" s="63"/>
      <c r="GA8" s="33"/>
      <c r="GB8" s="63"/>
      <c r="GG8" s="33"/>
      <c r="GH8" s="63"/>
      <c r="GM8" s="33"/>
      <c r="GN8" s="63"/>
      <c r="GS8" s="33"/>
      <c r="GT8" s="63"/>
      <c r="GY8" s="33"/>
      <c r="GZ8" s="63"/>
      <c r="HE8" s="33"/>
      <c r="HF8" s="63"/>
      <c r="HK8" s="33"/>
      <c r="HL8" s="63"/>
      <c r="HQ8" s="28"/>
      <c r="HR8" s="63"/>
      <c r="HW8" s="33"/>
      <c r="HX8" s="63"/>
      <c r="IC8" s="33"/>
      <c r="ID8" s="63"/>
      <c r="II8" s="28"/>
      <c r="IJ8" s="63"/>
      <c r="IO8" s="33"/>
      <c r="IP8" s="63"/>
      <c r="IU8" s="33"/>
      <c r="IV8" s="63"/>
      <c r="JA8" s="33"/>
      <c r="JB8" s="63"/>
      <c r="JC8" s="69"/>
      <c r="JD8" s="20"/>
      <c r="JE8" s="20"/>
      <c r="JF8" s="17">
        <v>174</v>
      </c>
      <c r="JG8" s="23">
        <f t="shared" si="5"/>
        <v>1740</v>
      </c>
      <c r="JH8" s="71"/>
      <c r="JI8" s="69"/>
      <c r="JJ8" s="20"/>
      <c r="JK8" s="20"/>
      <c r="JL8" s="17">
        <v>65.5</v>
      </c>
      <c r="JM8" s="23">
        <f t="shared" si="6"/>
        <v>628.79999999999995</v>
      </c>
      <c r="JN8" s="71"/>
      <c r="JO8" s="69"/>
      <c r="JP8" s="20"/>
      <c r="JQ8" s="20"/>
      <c r="JR8" s="20"/>
      <c r="JS8" s="23"/>
      <c r="JT8" s="71"/>
      <c r="JU8" s="69"/>
      <c r="JV8" s="20"/>
      <c r="JW8" s="20"/>
      <c r="JX8" s="20"/>
      <c r="JY8" s="23"/>
      <c r="JZ8" s="71"/>
      <c r="KA8" s="69"/>
      <c r="KB8" s="20"/>
      <c r="KC8" s="20"/>
      <c r="KD8" s="20"/>
      <c r="KE8" s="23"/>
      <c r="KF8" s="71"/>
      <c r="KG8" s="69"/>
      <c r="KH8" s="20"/>
      <c r="KI8" s="20"/>
      <c r="KJ8" s="20"/>
      <c r="KK8" s="21"/>
      <c r="KL8" s="71"/>
      <c r="KM8" s="69"/>
      <c r="KN8" s="20"/>
      <c r="KO8" s="20"/>
      <c r="KP8" s="20"/>
      <c r="KQ8" s="21"/>
      <c r="KR8" s="71"/>
      <c r="KS8" s="69"/>
      <c r="KT8" s="20"/>
      <c r="KU8" s="20"/>
      <c r="KV8" s="20"/>
      <c r="KW8" s="21"/>
      <c r="KX8" s="71"/>
      <c r="KY8" s="69"/>
      <c r="KZ8" s="20"/>
      <c r="LA8" s="20"/>
      <c r="LB8" s="20"/>
      <c r="LC8" s="21"/>
      <c r="LD8" s="71"/>
      <c r="LE8" s="69"/>
      <c r="LF8" s="20"/>
      <c r="LG8" s="20"/>
      <c r="LH8" s="20"/>
      <c r="LI8" s="21"/>
      <c r="LJ8" s="71"/>
      <c r="LK8" s="27"/>
      <c r="LL8" s="27"/>
      <c r="LM8" s="27"/>
      <c r="LN8" s="27"/>
      <c r="LO8" s="28"/>
      <c r="LP8" s="65"/>
      <c r="LQ8" s="27"/>
      <c r="LR8" s="27"/>
      <c r="LS8" s="27"/>
      <c r="LT8" s="27">
        <v>127.5</v>
      </c>
      <c r="LU8" s="30">
        <f t="shared" si="7"/>
        <v>318.75</v>
      </c>
      <c r="LV8" s="65"/>
      <c r="MA8" s="36"/>
      <c r="MB8" s="63"/>
      <c r="MG8" s="33"/>
      <c r="MH8" s="63"/>
      <c r="MM8" s="33"/>
      <c r="MN8" s="63"/>
      <c r="MS8" s="33"/>
      <c r="MT8" s="63"/>
      <c r="MY8" s="33"/>
      <c r="MZ8" s="63"/>
      <c r="NE8" s="33"/>
      <c r="NF8" s="63"/>
      <c r="NK8" s="33"/>
      <c r="NL8" s="63"/>
      <c r="NQ8" s="33"/>
      <c r="NR8" s="63"/>
      <c r="NW8" s="33"/>
      <c r="NX8" s="63"/>
      <c r="OC8" s="33"/>
      <c r="OD8" s="63"/>
      <c r="OI8" s="33"/>
      <c r="OJ8" s="63"/>
      <c r="OO8" s="33"/>
      <c r="OP8" s="63"/>
      <c r="OU8" s="33"/>
      <c r="OV8" s="63"/>
      <c r="PA8" s="33"/>
      <c r="PB8" s="63"/>
      <c r="PG8" s="33"/>
      <c r="PH8" s="63"/>
      <c r="PM8" s="33"/>
      <c r="PN8" s="63"/>
      <c r="PS8" s="33"/>
      <c r="PT8" s="63"/>
      <c r="PY8" s="33"/>
      <c r="PZ8" s="63"/>
      <c r="QE8" s="36"/>
      <c r="QF8" s="63"/>
      <c r="QJ8" s="31">
        <v>84</v>
      </c>
      <c r="QK8" s="36">
        <f t="shared" si="8"/>
        <v>1151.8919999999998</v>
      </c>
      <c r="QL8" s="63"/>
      <c r="QM8" s="5"/>
      <c r="QN8" s="31"/>
      <c r="QO8" s="5"/>
      <c r="QP8" s="31"/>
      <c r="QQ8" s="36"/>
      <c r="QR8" s="64"/>
      <c r="QS8" s="31"/>
      <c r="QT8" s="31"/>
      <c r="QU8" s="31"/>
      <c r="QV8" s="31"/>
      <c r="QW8" s="36"/>
      <c r="QX8" s="64"/>
      <c r="QY8" s="31"/>
      <c r="QZ8" s="31"/>
      <c r="RA8" s="31"/>
      <c r="RB8" s="31"/>
      <c r="RC8" s="36"/>
      <c r="RD8" s="64"/>
      <c r="RE8" s="31"/>
      <c r="RF8" s="31"/>
      <c r="RG8" s="31"/>
      <c r="RH8" s="31"/>
      <c r="RI8" s="36"/>
      <c r="RJ8" s="64"/>
      <c r="RK8" s="31"/>
      <c r="RL8" s="31"/>
      <c r="RM8" s="31"/>
      <c r="RN8" s="31"/>
      <c r="RO8" s="36"/>
      <c r="RP8" s="64"/>
      <c r="RQ8" s="31"/>
      <c r="RR8" s="31"/>
      <c r="RS8" s="31"/>
      <c r="RT8" s="31"/>
      <c r="RU8" s="36"/>
      <c r="RV8" s="64"/>
      <c r="RW8" s="31"/>
      <c r="RX8" s="31"/>
      <c r="RY8" s="31"/>
      <c r="RZ8" s="31"/>
      <c r="SA8" s="36"/>
      <c r="SB8" s="64"/>
      <c r="SC8" s="31"/>
      <c r="SD8" s="31"/>
      <c r="SE8" s="31"/>
      <c r="SF8" s="31">
        <v>51.125</v>
      </c>
      <c r="SG8" s="36">
        <f t="shared" si="9"/>
        <v>1022.5</v>
      </c>
      <c r="SH8" s="63"/>
      <c r="SI8" s="31"/>
      <c r="SJ8" s="31"/>
      <c r="SK8" s="31"/>
      <c r="SL8" s="31"/>
      <c r="SM8" s="36"/>
      <c r="SN8" s="63"/>
      <c r="SR8" s="32">
        <v>95</v>
      </c>
      <c r="SS8" s="36">
        <f t="shared" si="10"/>
        <v>950</v>
      </c>
      <c r="ST8" s="63"/>
      <c r="SU8" s="63"/>
    </row>
    <row r="9" spans="2:615" s="32" customFormat="1" ht="16.2" customHeight="1" x14ac:dyDescent="0.55000000000000004">
      <c r="B9" s="80">
        <v>183106</v>
      </c>
      <c r="C9" s="77"/>
      <c r="D9" s="78"/>
      <c r="E9" s="78">
        <f t="shared" si="0"/>
        <v>7440.0562499999996</v>
      </c>
      <c r="F9" s="78">
        <f t="shared" si="1"/>
        <v>71.667866741159585</v>
      </c>
      <c r="G9" s="78">
        <f t="shared" si="2"/>
        <v>71.667866741159585</v>
      </c>
      <c r="H9" s="78"/>
      <c r="I9" s="78"/>
      <c r="J9" s="88"/>
      <c r="N9" s="3">
        <v>31</v>
      </c>
      <c r="O9" s="62">
        <f t="shared" si="3"/>
        <v>713</v>
      </c>
      <c r="U9" s="33"/>
      <c r="V9" s="63"/>
      <c r="Z9" s="6">
        <v>67</v>
      </c>
      <c r="AA9" s="37">
        <f t="shared" si="4"/>
        <v>1005</v>
      </c>
      <c r="AB9" s="63"/>
      <c r="AG9" s="33"/>
      <c r="AH9" s="63"/>
      <c r="AM9" s="28"/>
      <c r="AN9" s="63"/>
      <c r="AS9" s="35"/>
      <c r="AT9" s="63"/>
      <c r="AY9" s="33"/>
      <c r="AZ9" s="63"/>
      <c r="BE9" s="33"/>
      <c r="BF9" s="63"/>
      <c r="BK9" s="33"/>
      <c r="BL9" s="63"/>
      <c r="BQ9" s="28"/>
      <c r="BR9" s="63"/>
      <c r="BW9" s="28"/>
      <c r="BX9" s="63"/>
      <c r="CC9" s="28"/>
      <c r="CD9" s="63"/>
      <c r="CI9" s="33"/>
      <c r="CJ9" s="63"/>
      <c r="CO9" s="33"/>
      <c r="CP9" s="63"/>
      <c r="CU9" s="33"/>
      <c r="CV9" s="63"/>
      <c r="DA9" s="61"/>
      <c r="DG9" s="28"/>
      <c r="DH9" s="63"/>
      <c r="DL9" s="3"/>
      <c r="DM9" s="30"/>
      <c r="DN9" s="63"/>
      <c r="DS9" s="28"/>
      <c r="DT9" s="63"/>
      <c r="DY9" s="28"/>
      <c r="DZ9" s="63"/>
      <c r="EE9" s="28"/>
      <c r="EF9" s="63"/>
      <c r="EK9" s="33"/>
      <c r="EL9" s="63"/>
      <c r="EQ9" s="33"/>
      <c r="ER9" s="63"/>
      <c r="EW9" s="30"/>
      <c r="EX9" s="63"/>
      <c r="FC9" s="27"/>
      <c r="FD9" s="63"/>
      <c r="FI9" s="33"/>
      <c r="FJ9" s="63"/>
      <c r="FO9" s="33"/>
      <c r="FP9" s="63"/>
      <c r="FU9" s="33"/>
      <c r="FV9" s="63"/>
      <c r="GA9" s="33"/>
      <c r="GB9" s="63"/>
      <c r="GG9" s="33"/>
      <c r="GH9" s="63"/>
      <c r="GM9" s="33"/>
      <c r="GN9" s="63"/>
      <c r="GS9" s="33"/>
      <c r="GT9" s="63"/>
      <c r="GY9" s="33"/>
      <c r="GZ9" s="63"/>
      <c r="HE9" s="33"/>
      <c r="HF9" s="63"/>
      <c r="HK9" s="33"/>
      <c r="HL9" s="63"/>
      <c r="HQ9" s="28"/>
      <c r="HR9" s="63"/>
      <c r="HW9" s="33"/>
      <c r="HX9" s="63"/>
      <c r="IC9" s="33"/>
      <c r="ID9" s="63"/>
      <c r="II9" s="28"/>
      <c r="IJ9" s="63"/>
      <c r="IO9" s="33"/>
      <c r="IP9" s="63"/>
      <c r="IU9" s="33"/>
      <c r="IV9" s="63"/>
      <c r="JA9" s="33"/>
      <c r="JB9" s="63"/>
      <c r="JC9" s="69"/>
      <c r="JD9" s="20"/>
      <c r="JE9" s="20"/>
      <c r="JF9" s="17">
        <v>174.5</v>
      </c>
      <c r="JG9" s="23">
        <f t="shared" si="5"/>
        <v>1745</v>
      </c>
      <c r="JH9" s="71"/>
      <c r="JI9" s="69"/>
      <c r="JJ9" s="20"/>
      <c r="JK9" s="20"/>
      <c r="JL9" s="17">
        <v>60</v>
      </c>
      <c r="JM9" s="23">
        <f t="shared" si="6"/>
        <v>576</v>
      </c>
      <c r="JN9" s="71"/>
      <c r="JO9" s="69"/>
      <c r="JP9" s="20"/>
      <c r="JQ9" s="20"/>
      <c r="JR9" s="20"/>
      <c r="JS9" s="23"/>
      <c r="JT9" s="71"/>
      <c r="JU9" s="69"/>
      <c r="JV9" s="20"/>
      <c r="JW9" s="20"/>
      <c r="JX9" s="20"/>
      <c r="JY9" s="23"/>
      <c r="JZ9" s="71"/>
      <c r="KA9" s="69"/>
      <c r="KB9" s="20"/>
      <c r="KC9" s="20"/>
      <c r="KD9" s="20"/>
      <c r="KE9" s="23"/>
      <c r="KF9" s="71"/>
      <c r="KG9" s="69"/>
      <c r="KH9" s="20"/>
      <c r="KI9" s="20"/>
      <c r="KJ9" s="20"/>
      <c r="KK9" s="21"/>
      <c r="KL9" s="71"/>
      <c r="KM9" s="69"/>
      <c r="KN9" s="20"/>
      <c r="KO9" s="20"/>
      <c r="KP9" s="20"/>
      <c r="KQ9" s="21"/>
      <c r="KR9" s="71"/>
      <c r="KS9" s="69"/>
      <c r="KT9" s="20"/>
      <c r="KU9" s="20"/>
      <c r="KV9" s="20"/>
      <c r="KW9" s="21"/>
      <c r="KX9" s="71"/>
      <c r="KY9" s="69"/>
      <c r="KZ9" s="20"/>
      <c r="LA9" s="20"/>
      <c r="LB9" s="20"/>
      <c r="LC9" s="21"/>
      <c r="LD9" s="71"/>
      <c r="LE9" s="69"/>
      <c r="LF9" s="20"/>
      <c r="LG9" s="20"/>
      <c r="LH9" s="20"/>
      <c r="LI9" s="21"/>
      <c r="LJ9" s="71"/>
      <c r="LK9" s="27"/>
      <c r="LL9" s="27"/>
      <c r="LM9" s="27"/>
      <c r="LN9" s="27"/>
      <c r="LO9" s="28"/>
      <c r="LP9" s="65"/>
      <c r="LQ9" s="27"/>
      <c r="LR9" s="27"/>
      <c r="LS9" s="27"/>
      <c r="LT9" s="27">
        <v>124.375</v>
      </c>
      <c r="LU9" s="30">
        <f t="shared" si="7"/>
        <v>310.9375</v>
      </c>
      <c r="LV9" s="65"/>
      <c r="MA9" s="36"/>
      <c r="MB9" s="63"/>
      <c r="MG9" s="33"/>
      <c r="MH9" s="63"/>
      <c r="MM9" s="33"/>
      <c r="MN9" s="63"/>
      <c r="MS9" s="33"/>
      <c r="MT9" s="63"/>
      <c r="MY9" s="33"/>
      <c r="MZ9" s="63"/>
      <c r="NE9" s="33"/>
      <c r="NF9" s="63"/>
      <c r="NK9" s="33"/>
      <c r="NL9" s="63"/>
      <c r="NQ9" s="33"/>
      <c r="NR9" s="63"/>
      <c r="NW9" s="33"/>
      <c r="NX9" s="63"/>
      <c r="OC9" s="33"/>
      <c r="OD9" s="63"/>
      <c r="OI9" s="33"/>
      <c r="OJ9" s="63"/>
      <c r="OO9" s="33"/>
      <c r="OP9" s="63"/>
      <c r="OU9" s="33"/>
      <c r="OV9" s="63"/>
      <c r="PA9" s="33"/>
      <c r="PB9" s="63"/>
      <c r="PG9" s="33"/>
      <c r="PH9" s="63"/>
      <c r="PM9" s="33"/>
      <c r="PN9" s="63"/>
      <c r="PS9" s="33"/>
      <c r="PT9" s="63"/>
      <c r="PY9" s="33"/>
      <c r="PZ9" s="63"/>
      <c r="QE9" s="36"/>
      <c r="QF9" s="63"/>
      <c r="QJ9" s="31">
        <v>81.25</v>
      </c>
      <c r="QK9" s="36">
        <f t="shared" si="8"/>
        <v>1114.1812499999999</v>
      </c>
      <c r="QL9" s="63"/>
      <c r="QM9" s="5"/>
      <c r="QN9" s="31"/>
      <c r="QO9" s="5"/>
      <c r="QP9" s="31"/>
      <c r="QQ9" s="36"/>
      <c r="QR9" s="64"/>
      <c r="QS9" s="31"/>
      <c r="QT9" s="31"/>
      <c r="QU9" s="31"/>
      <c r="QV9" s="31"/>
      <c r="QW9" s="36"/>
      <c r="QX9" s="64"/>
      <c r="QY9" s="31"/>
      <c r="QZ9" s="31"/>
      <c r="RA9" s="31"/>
      <c r="RB9" s="31"/>
      <c r="RC9" s="36"/>
      <c r="RD9" s="64"/>
      <c r="RE9" s="31"/>
      <c r="RF9" s="31"/>
      <c r="RG9" s="31"/>
      <c r="RH9" s="31"/>
      <c r="RI9" s="36"/>
      <c r="RJ9" s="64"/>
      <c r="RK9" s="31"/>
      <c r="RL9" s="31"/>
      <c r="RM9" s="31"/>
      <c r="RN9" s="31"/>
      <c r="RO9" s="36"/>
      <c r="RP9" s="64"/>
      <c r="RQ9" s="31"/>
      <c r="RR9" s="31"/>
      <c r="RS9" s="31"/>
      <c r="RT9" s="31"/>
      <c r="RU9" s="36"/>
      <c r="RV9" s="64"/>
      <c r="RW9" s="31"/>
      <c r="RX9" s="31"/>
      <c r="RY9" s="31"/>
      <c r="RZ9" s="31"/>
      <c r="SA9" s="36"/>
      <c r="SB9" s="64"/>
      <c r="SC9" s="31"/>
      <c r="SD9" s="31"/>
      <c r="SE9" s="31"/>
      <c r="SF9" s="31">
        <v>62.125</v>
      </c>
      <c r="SG9" s="36">
        <f t="shared" si="9"/>
        <v>1242.5</v>
      </c>
      <c r="SH9" s="63"/>
      <c r="SI9" s="31"/>
      <c r="SJ9" s="31"/>
      <c r="SK9" s="31"/>
      <c r="SL9" s="31"/>
      <c r="SM9" s="36"/>
      <c r="SN9" s="63"/>
      <c r="SR9" s="32">
        <v>92</v>
      </c>
      <c r="SS9" s="36">
        <f t="shared" si="10"/>
        <v>920</v>
      </c>
      <c r="ST9" s="63"/>
      <c r="SU9" s="63"/>
    </row>
    <row r="10" spans="2:615" s="32" customFormat="1" ht="16.2" customHeight="1" x14ac:dyDescent="0.55000000000000004">
      <c r="B10" s="80">
        <v>183107</v>
      </c>
      <c r="C10" s="77"/>
      <c r="D10" s="78"/>
      <c r="E10" s="78">
        <f t="shared" si="0"/>
        <v>7330.6900000000005</v>
      </c>
      <c r="F10" s="78">
        <f t="shared" si="1"/>
        <v>70.61437392234113</v>
      </c>
      <c r="G10" s="78">
        <f t="shared" si="2"/>
        <v>70.61437392234113</v>
      </c>
      <c r="H10" s="78"/>
      <c r="I10" s="78"/>
      <c r="J10" s="88"/>
      <c r="N10" s="3">
        <v>30</v>
      </c>
      <c r="O10" s="62">
        <f t="shared" si="3"/>
        <v>690</v>
      </c>
      <c r="U10" s="33"/>
      <c r="V10" s="63"/>
      <c r="Z10" s="6">
        <v>66</v>
      </c>
      <c r="AA10" s="37">
        <f t="shared" si="4"/>
        <v>990</v>
      </c>
      <c r="AB10" s="63"/>
      <c r="AG10" s="33"/>
      <c r="AH10" s="63"/>
      <c r="AM10" s="28"/>
      <c r="AN10" s="63"/>
      <c r="AS10" s="35"/>
      <c r="AT10" s="63"/>
      <c r="AY10" s="33"/>
      <c r="AZ10" s="63"/>
      <c r="BE10" s="33"/>
      <c r="BF10" s="63"/>
      <c r="BK10" s="33"/>
      <c r="BL10" s="63"/>
      <c r="BQ10" s="28"/>
      <c r="BR10" s="63"/>
      <c r="BW10" s="28"/>
      <c r="BX10" s="63"/>
      <c r="CC10" s="28"/>
      <c r="CD10" s="63"/>
      <c r="CI10" s="33"/>
      <c r="CJ10" s="63"/>
      <c r="CO10" s="33"/>
      <c r="CP10" s="63"/>
      <c r="CU10" s="33"/>
      <c r="CV10" s="63"/>
      <c r="DA10" s="61"/>
      <c r="DG10" s="28"/>
      <c r="DH10" s="63"/>
      <c r="DL10" s="3"/>
      <c r="DM10" s="30"/>
      <c r="DN10" s="63"/>
      <c r="DS10" s="28"/>
      <c r="DT10" s="63"/>
      <c r="DY10" s="28"/>
      <c r="DZ10" s="63"/>
      <c r="EE10" s="28"/>
      <c r="EF10" s="63"/>
      <c r="EK10" s="33"/>
      <c r="EL10" s="63"/>
      <c r="EQ10" s="33"/>
      <c r="ER10" s="63"/>
      <c r="EW10" s="30"/>
      <c r="EX10" s="63"/>
      <c r="FC10" s="27"/>
      <c r="FD10" s="63"/>
      <c r="FI10" s="33"/>
      <c r="FJ10" s="63"/>
      <c r="FO10" s="33"/>
      <c r="FP10" s="63"/>
      <c r="FU10" s="33"/>
      <c r="FV10" s="63"/>
      <c r="GA10" s="33"/>
      <c r="GB10" s="63"/>
      <c r="GG10" s="33"/>
      <c r="GH10" s="63"/>
      <c r="GM10" s="33"/>
      <c r="GN10" s="63"/>
      <c r="GS10" s="33"/>
      <c r="GT10" s="63"/>
      <c r="GY10" s="33"/>
      <c r="GZ10" s="63"/>
      <c r="HE10" s="33"/>
      <c r="HF10" s="63"/>
      <c r="HK10" s="33"/>
      <c r="HL10" s="63"/>
      <c r="HQ10" s="28"/>
      <c r="HR10" s="63"/>
      <c r="HW10" s="33"/>
      <c r="HX10" s="63"/>
      <c r="IC10" s="33"/>
      <c r="ID10" s="63"/>
      <c r="II10" s="28"/>
      <c r="IJ10" s="63"/>
      <c r="IO10" s="33"/>
      <c r="IP10" s="63"/>
      <c r="IU10" s="33"/>
      <c r="IV10" s="63"/>
      <c r="JA10" s="33"/>
      <c r="JB10" s="63"/>
      <c r="JC10" s="69"/>
      <c r="JD10" s="20"/>
      <c r="JE10" s="20"/>
      <c r="JF10" s="17">
        <v>169</v>
      </c>
      <c r="JG10" s="23">
        <f t="shared" si="5"/>
        <v>1690</v>
      </c>
      <c r="JH10" s="71"/>
      <c r="JI10" s="69"/>
      <c r="JJ10" s="20"/>
      <c r="JK10" s="20"/>
      <c r="JL10" s="17">
        <v>59</v>
      </c>
      <c r="JM10" s="23">
        <f t="shared" si="6"/>
        <v>566.4</v>
      </c>
      <c r="JN10" s="71"/>
      <c r="JO10" s="69"/>
      <c r="JP10" s="20"/>
      <c r="JQ10" s="20"/>
      <c r="JR10" s="20"/>
      <c r="JS10" s="23"/>
      <c r="JT10" s="71"/>
      <c r="JU10" s="69"/>
      <c r="JV10" s="20"/>
      <c r="JW10" s="20"/>
      <c r="JX10" s="20"/>
      <c r="JY10" s="23"/>
      <c r="JZ10" s="71"/>
      <c r="KA10" s="69"/>
      <c r="KB10" s="20"/>
      <c r="KC10" s="20"/>
      <c r="KD10" s="20"/>
      <c r="KE10" s="23"/>
      <c r="KF10" s="71"/>
      <c r="KG10" s="69"/>
      <c r="KH10" s="20"/>
      <c r="KI10" s="20"/>
      <c r="KJ10" s="20"/>
      <c r="KK10" s="21"/>
      <c r="KL10" s="71"/>
      <c r="KM10" s="69"/>
      <c r="KN10" s="20"/>
      <c r="KO10" s="20"/>
      <c r="KP10" s="20"/>
      <c r="KQ10" s="21"/>
      <c r="KR10" s="71"/>
      <c r="KS10" s="69"/>
      <c r="KT10" s="20"/>
      <c r="KU10" s="20"/>
      <c r="KV10" s="20"/>
      <c r="KW10" s="21"/>
      <c r="KX10" s="71"/>
      <c r="KY10" s="69"/>
      <c r="KZ10" s="20"/>
      <c r="LA10" s="20"/>
      <c r="LB10" s="20"/>
      <c r="LC10" s="21"/>
      <c r="LD10" s="71"/>
      <c r="LE10" s="69"/>
      <c r="LF10" s="20"/>
      <c r="LG10" s="20"/>
      <c r="LH10" s="20"/>
      <c r="LI10" s="21"/>
      <c r="LJ10" s="71"/>
      <c r="LK10" s="27"/>
      <c r="LL10" s="27"/>
      <c r="LM10" s="27"/>
      <c r="LN10" s="27"/>
      <c r="LO10" s="28"/>
      <c r="LP10" s="65"/>
      <c r="LQ10" s="27"/>
      <c r="LR10" s="27"/>
      <c r="LS10" s="27"/>
      <c r="LT10" s="27">
        <v>119.75</v>
      </c>
      <c r="LU10" s="30">
        <f t="shared" si="7"/>
        <v>299.375</v>
      </c>
      <c r="LV10" s="65"/>
      <c r="MA10" s="36"/>
      <c r="MB10" s="63"/>
      <c r="MG10" s="33"/>
      <c r="MH10" s="63"/>
      <c r="MM10" s="33"/>
      <c r="MN10" s="63"/>
      <c r="MS10" s="33"/>
      <c r="MT10" s="63"/>
      <c r="MY10" s="33"/>
      <c r="MZ10" s="63"/>
      <c r="NE10" s="33"/>
      <c r="NF10" s="63"/>
      <c r="NK10" s="33"/>
      <c r="NL10" s="63"/>
      <c r="NQ10" s="33"/>
      <c r="NR10" s="63"/>
      <c r="NW10" s="33"/>
      <c r="NX10" s="63"/>
      <c r="OC10" s="33"/>
      <c r="OD10" s="63"/>
      <c r="OI10" s="33"/>
      <c r="OJ10" s="63"/>
      <c r="OO10" s="33"/>
      <c r="OP10" s="63"/>
      <c r="OU10" s="33"/>
      <c r="OV10" s="63"/>
      <c r="PA10" s="33"/>
      <c r="PB10" s="63"/>
      <c r="PG10" s="33"/>
      <c r="PH10" s="63"/>
      <c r="PM10" s="33"/>
      <c r="PN10" s="63"/>
      <c r="PS10" s="33"/>
      <c r="PT10" s="63"/>
      <c r="PY10" s="33"/>
      <c r="PZ10" s="63"/>
      <c r="QE10" s="36"/>
      <c r="QF10" s="63"/>
      <c r="QJ10" s="31">
        <v>80</v>
      </c>
      <c r="QK10" s="36">
        <f t="shared" si="8"/>
        <v>1097.04</v>
      </c>
      <c r="QL10" s="63"/>
      <c r="QM10" s="5"/>
      <c r="QN10" s="31"/>
      <c r="QO10" s="5"/>
      <c r="QP10" s="31"/>
      <c r="QQ10" s="36"/>
      <c r="QR10" s="64"/>
      <c r="QS10" s="31"/>
      <c r="QT10" s="31"/>
      <c r="QU10" s="31"/>
      <c r="QV10" s="31"/>
      <c r="QW10" s="36"/>
      <c r="QX10" s="64"/>
      <c r="QY10" s="31"/>
      <c r="QZ10" s="31"/>
      <c r="RA10" s="31"/>
      <c r="RB10" s="31"/>
      <c r="RC10" s="36"/>
      <c r="RD10" s="64"/>
      <c r="RE10" s="31"/>
      <c r="RF10" s="31"/>
      <c r="RG10" s="31"/>
      <c r="RH10" s="31"/>
      <c r="RI10" s="36"/>
      <c r="RJ10" s="64"/>
      <c r="RK10" s="31"/>
      <c r="RL10" s="31"/>
      <c r="RM10" s="31"/>
      <c r="RN10" s="31"/>
      <c r="RO10" s="36"/>
      <c r="RP10" s="64"/>
      <c r="RQ10" s="31"/>
      <c r="RR10" s="31"/>
      <c r="RS10" s="31"/>
      <c r="RT10" s="31"/>
      <c r="RU10" s="36"/>
      <c r="RV10" s="64"/>
      <c r="RW10" s="31"/>
      <c r="RX10" s="31"/>
      <c r="RY10" s="31"/>
      <c r="RZ10" s="31"/>
      <c r="SA10" s="36"/>
      <c r="SB10" s="64"/>
      <c r="SC10" s="31"/>
      <c r="SD10" s="31"/>
      <c r="SE10" s="31"/>
      <c r="SF10" s="31">
        <v>63.875</v>
      </c>
      <c r="SG10" s="36">
        <f t="shared" si="9"/>
        <v>1277.5</v>
      </c>
      <c r="SH10" s="63"/>
      <c r="SI10" s="31"/>
      <c r="SJ10" s="31"/>
      <c r="SK10" s="31"/>
      <c r="SL10" s="31"/>
      <c r="SM10" s="36"/>
      <c r="SN10" s="63"/>
      <c r="SR10" s="32">
        <v>90</v>
      </c>
      <c r="SS10" s="36">
        <f t="shared" si="10"/>
        <v>900</v>
      </c>
      <c r="ST10" s="63"/>
      <c r="SU10" s="63"/>
    </row>
    <row r="11" spans="2:615" s="32" customFormat="1" ht="16.2" customHeight="1" x14ac:dyDescent="0.55000000000000004">
      <c r="B11" s="80">
        <v>183108</v>
      </c>
      <c r="C11" s="77"/>
      <c r="D11" s="78"/>
      <c r="E11" s="78">
        <f t="shared" si="0"/>
        <v>7401.94</v>
      </c>
      <c r="F11" s="78">
        <f t="shared" si="1"/>
        <v>71.300704150732557</v>
      </c>
      <c r="G11" s="78">
        <f t="shared" si="2"/>
        <v>71.300704150732557</v>
      </c>
      <c r="H11" s="78"/>
      <c r="I11" s="78"/>
      <c r="J11" s="88"/>
      <c r="N11" s="3">
        <v>33.25</v>
      </c>
      <c r="O11" s="62">
        <f t="shared" si="3"/>
        <v>764.75</v>
      </c>
      <c r="U11" s="33"/>
      <c r="V11" s="63"/>
      <c r="Z11" s="6">
        <v>62</v>
      </c>
      <c r="AA11" s="37">
        <f t="shared" si="4"/>
        <v>930</v>
      </c>
      <c r="AB11" s="63"/>
      <c r="AG11" s="33"/>
      <c r="AH11" s="63"/>
      <c r="AM11" s="28"/>
      <c r="AN11" s="63"/>
      <c r="AS11" s="35"/>
      <c r="AT11" s="63"/>
      <c r="AY11" s="33"/>
      <c r="AZ11" s="63"/>
      <c r="BE11" s="33"/>
      <c r="BF11" s="63"/>
      <c r="BK11" s="33"/>
      <c r="BL11" s="63"/>
      <c r="BQ11" s="28"/>
      <c r="BR11" s="63"/>
      <c r="BW11" s="28"/>
      <c r="BX11" s="63"/>
      <c r="CC11" s="28"/>
      <c r="CD11" s="63"/>
      <c r="CI11" s="33"/>
      <c r="CJ11" s="63"/>
      <c r="CO11" s="33"/>
      <c r="CP11" s="63"/>
      <c r="CU11" s="33"/>
      <c r="CV11" s="63"/>
      <c r="DA11" s="61"/>
      <c r="DG11" s="28"/>
      <c r="DH11" s="63"/>
      <c r="DL11" s="13"/>
      <c r="DM11" s="30"/>
      <c r="DN11" s="63"/>
      <c r="DS11" s="28"/>
      <c r="DT11" s="63"/>
      <c r="DY11" s="28"/>
      <c r="DZ11" s="63"/>
      <c r="EE11" s="28"/>
      <c r="EF11" s="63"/>
      <c r="EK11" s="33"/>
      <c r="EL11" s="63"/>
      <c r="EQ11" s="33"/>
      <c r="ER11" s="63"/>
      <c r="EW11" s="30"/>
      <c r="EX11" s="63"/>
      <c r="FC11" s="27"/>
      <c r="FD11" s="63"/>
      <c r="FI11" s="33"/>
      <c r="FJ11" s="63"/>
      <c r="FO11" s="33"/>
      <c r="FP11" s="63"/>
      <c r="FU11" s="33"/>
      <c r="FV11" s="63"/>
      <c r="GA11" s="33"/>
      <c r="GB11" s="63"/>
      <c r="GG11" s="33"/>
      <c r="GH11" s="63"/>
      <c r="GM11" s="33"/>
      <c r="GN11" s="63"/>
      <c r="GS11" s="33"/>
      <c r="GT11" s="63"/>
      <c r="GY11" s="33"/>
      <c r="GZ11" s="63"/>
      <c r="HE11" s="33"/>
      <c r="HF11" s="63"/>
      <c r="HK11" s="33"/>
      <c r="HL11" s="63"/>
      <c r="HQ11" s="28"/>
      <c r="HR11" s="63"/>
      <c r="HW11" s="33"/>
      <c r="HX11" s="63"/>
      <c r="IC11" s="33"/>
      <c r="ID11" s="63"/>
      <c r="II11" s="28"/>
      <c r="IJ11" s="63"/>
      <c r="IO11" s="33"/>
      <c r="IP11" s="63"/>
      <c r="IU11" s="33"/>
      <c r="IV11" s="63"/>
      <c r="JA11" s="33"/>
      <c r="JB11" s="63"/>
      <c r="JC11" s="69"/>
      <c r="JD11" s="20"/>
      <c r="JE11" s="20"/>
      <c r="JF11" s="17">
        <v>178.875</v>
      </c>
      <c r="JG11" s="23">
        <f t="shared" si="5"/>
        <v>1788.75</v>
      </c>
      <c r="JH11" s="71"/>
      <c r="JI11" s="69"/>
      <c r="JJ11" s="20"/>
      <c r="JK11" s="20"/>
      <c r="JL11" s="17">
        <v>60.25</v>
      </c>
      <c r="JM11" s="23">
        <f t="shared" si="6"/>
        <v>578.4</v>
      </c>
      <c r="JN11" s="71"/>
      <c r="JO11" s="69"/>
      <c r="JP11" s="20"/>
      <c r="JQ11" s="20"/>
      <c r="JR11" s="20"/>
      <c r="JS11" s="23"/>
      <c r="JT11" s="71"/>
      <c r="JU11" s="69"/>
      <c r="JV11" s="20"/>
      <c r="JW11" s="20"/>
      <c r="JX11" s="20"/>
      <c r="JY11" s="23"/>
      <c r="JZ11" s="71"/>
      <c r="KA11" s="69"/>
      <c r="KB11" s="20"/>
      <c r="KC11" s="20"/>
      <c r="KD11" s="20"/>
      <c r="KE11" s="23"/>
      <c r="KF11" s="71"/>
      <c r="KG11" s="69"/>
      <c r="KH11" s="20"/>
      <c r="KI11" s="20"/>
      <c r="KJ11" s="20"/>
      <c r="KK11" s="21"/>
      <c r="KL11" s="71"/>
      <c r="KM11" s="69"/>
      <c r="KN11" s="20"/>
      <c r="KO11" s="20"/>
      <c r="KP11" s="20"/>
      <c r="KQ11" s="21"/>
      <c r="KR11" s="71"/>
      <c r="KS11" s="69"/>
      <c r="KT11" s="20"/>
      <c r="KU11" s="20"/>
      <c r="KV11" s="20"/>
      <c r="KW11" s="21"/>
      <c r="KX11" s="71"/>
      <c r="KY11" s="69"/>
      <c r="KZ11" s="20"/>
      <c r="LA11" s="20"/>
      <c r="LB11" s="20"/>
      <c r="LC11" s="21"/>
      <c r="LD11" s="71"/>
      <c r="LE11" s="69"/>
      <c r="LF11" s="20"/>
      <c r="LG11" s="20"/>
      <c r="LH11" s="20"/>
      <c r="LI11" s="21"/>
      <c r="LJ11" s="71"/>
      <c r="LK11" s="27"/>
      <c r="LL11" s="27"/>
      <c r="LM11" s="27"/>
      <c r="LN11" s="27"/>
      <c r="LO11" s="28"/>
      <c r="LP11" s="65"/>
      <c r="LQ11" s="27"/>
      <c r="LR11" s="27"/>
      <c r="LS11" s="27"/>
      <c r="LT11" s="27">
        <v>118</v>
      </c>
      <c r="LU11" s="30">
        <f t="shared" si="7"/>
        <v>295</v>
      </c>
      <c r="LV11" s="65"/>
      <c r="MA11" s="36"/>
      <c r="MB11" s="63"/>
      <c r="MG11" s="33"/>
      <c r="MH11" s="63"/>
      <c r="MM11" s="33"/>
      <c r="MN11" s="63"/>
      <c r="MS11" s="33"/>
      <c r="MT11" s="63"/>
      <c r="MY11" s="33"/>
      <c r="MZ11" s="63"/>
      <c r="NE11" s="33"/>
      <c r="NF11" s="63"/>
      <c r="NK11" s="33"/>
      <c r="NL11" s="63"/>
      <c r="NQ11" s="33"/>
      <c r="NR11" s="63"/>
      <c r="NW11" s="33"/>
      <c r="NX11" s="63"/>
      <c r="OC11" s="33"/>
      <c r="OD11" s="63"/>
      <c r="OI11" s="33"/>
      <c r="OJ11" s="63"/>
      <c r="OO11" s="33"/>
      <c r="OP11" s="63"/>
      <c r="OU11" s="33"/>
      <c r="OV11" s="63"/>
      <c r="PA11" s="33"/>
      <c r="PB11" s="63"/>
      <c r="PG11" s="33"/>
      <c r="PH11" s="63"/>
      <c r="PM11" s="33"/>
      <c r="PN11" s="63"/>
      <c r="PS11" s="33"/>
      <c r="PT11" s="63"/>
      <c r="PY11" s="33"/>
      <c r="PZ11" s="63"/>
      <c r="QE11" s="36"/>
      <c r="QF11" s="63"/>
      <c r="QJ11" s="31">
        <v>80</v>
      </c>
      <c r="QK11" s="36">
        <f t="shared" si="8"/>
        <v>1097.04</v>
      </c>
      <c r="QL11" s="63"/>
      <c r="QM11" s="5"/>
      <c r="QN11" s="31"/>
      <c r="QO11" s="5"/>
      <c r="QP11" s="31"/>
      <c r="QQ11" s="36"/>
      <c r="QR11" s="64"/>
      <c r="QS11" s="31"/>
      <c r="QT11" s="31"/>
      <c r="QU11" s="31"/>
      <c r="QV11" s="31"/>
      <c r="QW11" s="36"/>
      <c r="QX11" s="64"/>
      <c r="QY11" s="31"/>
      <c r="QZ11" s="31"/>
      <c r="RA11" s="31"/>
      <c r="RB11" s="31"/>
      <c r="RC11" s="36"/>
      <c r="RD11" s="64"/>
      <c r="RE11" s="31"/>
      <c r="RF11" s="31"/>
      <c r="RG11" s="31"/>
      <c r="RH11" s="31"/>
      <c r="RI11" s="36"/>
      <c r="RJ11" s="64"/>
      <c r="RK11" s="31"/>
      <c r="RL11" s="31"/>
      <c r="RM11" s="31"/>
      <c r="RN11" s="31"/>
      <c r="RO11" s="36"/>
      <c r="RP11" s="64"/>
      <c r="RQ11" s="31"/>
      <c r="RR11" s="31"/>
      <c r="RS11" s="31"/>
      <c r="RT11" s="31"/>
      <c r="RU11" s="36"/>
      <c r="RV11" s="64"/>
      <c r="RW11" s="31"/>
      <c r="RX11" s="31"/>
      <c r="RY11" s="31"/>
      <c r="RZ11" s="31"/>
      <c r="SA11" s="36"/>
      <c r="SB11" s="64"/>
      <c r="SC11" s="31"/>
      <c r="SD11" s="31"/>
      <c r="SE11" s="31"/>
      <c r="SF11" s="31">
        <v>60.25</v>
      </c>
      <c r="SG11" s="36">
        <f t="shared" si="9"/>
        <v>1205</v>
      </c>
      <c r="SH11" s="63"/>
      <c r="SI11" s="31"/>
      <c r="SJ11" s="31"/>
      <c r="SK11" s="31"/>
      <c r="SL11" s="31"/>
      <c r="SM11" s="36"/>
      <c r="SN11" s="63"/>
      <c r="SR11" s="32">
        <v>92</v>
      </c>
      <c r="SS11" s="36">
        <f t="shared" si="10"/>
        <v>920</v>
      </c>
      <c r="ST11" s="63"/>
      <c r="SU11" s="63"/>
    </row>
    <row r="12" spans="2:615" s="32" customFormat="1" ht="16.2" customHeight="1" x14ac:dyDescent="0.55000000000000004">
      <c r="B12" s="80">
        <v>183109</v>
      </c>
      <c r="C12" s="77"/>
      <c r="D12" s="78"/>
      <c r="E12" s="78">
        <f t="shared" si="0"/>
        <v>7095.1944999999996</v>
      </c>
      <c r="F12" s="78">
        <f t="shared" si="1"/>
        <v>68.345915251461761</v>
      </c>
      <c r="G12" s="78">
        <f t="shared" si="2"/>
        <v>68.345915251461761</v>
      </c>
      <c r="H12" s="78"/>
      <c r="I12" s="78"/>
      <c r="J12" s="88"/>
      <c r="N12" s="3">
        <v>36</v>
      </c>
      <c r="O12" s="62">
        <f t="shared" si="3"/>
        <v>828</v>
      </c>
      <c r="U12" s="33"/>
      <c r="V12" s="63"/>
      <c r="Z12" s="6">
        <v>64</v>
      </c>
      <c r="AA12" s="37">
        <f t="shared" si="4"/>
        <v>960</v>
      </c>
      <c r="AB12" s="63"/>
      <c r="AG12" s="33"/>
      <c r="AH12" s="63"/>
      <c r="AM12" s="28"/>
      <c r="AN12" s="63"/>
      <c r="AS12" s="35"/>
      <c r="AT12" s="63"/>
      <c r="AY12" s="33"/>
      <c r="AZ12" s="63"/>
      <c r="BE12" s="33"/>
      <c r="BF12" s="63"/>
      <c r="BK12" s="33"/>
      <c r="BL12" s="63"/>
      <c r="BQ12" s="28"/>
      <c r="BR12" s="63"/>
      <c r="BW12" s="28"/>
      <c r="BX12" s="63"/>
      <c r="CC12" s="28"/>
      <c r="CD12" s="63"/>
      <c r="CI12" s="33"/>
      <c r="CJ12" s="63"/>
      <c r="CO12" s="33"/>
      <c r="CP12" s="63"/>
      <c r="CU12" s="33"/>
      <c r="CV12" s="63"/>
      <c r="DA12" s="61"/>
      <c r="DG12" s="28"/>
      <c r="DH12" s="63"/>
      <c r="DL12" s="3"/>
      <c r="DM12" s="30"/>
      <c r="DN12" s="63"/>
      <c r="DS12" s="28"/>
      <c r="DT12" s="63"/>
      <c r="DY12" s="28"/>
      <c r="DZ12" s="63"/>
      <c r="EE12" s="28"/>
      <c r="EF12" s="63"/>
      <c r="EK12" s="33"/>
      <c r="EL12" s="63"/>
      <c r="EQ12" s="33"/>
      <c r="ER12" s="63"/>
      <c r="EW12" s="30"/>
      <c r="EX12" s="63"/>
      <c r="FC12" s="27"/>
      <c r="FD12" s="63"/>
      <c r="FI12" s="33"/>
      <c r="FJ12" s="63"/>
      <c r="FO12" s="33"/>
      <c r="FP12" s="63"/>
      <c r="FU12" s="33"/>
      <c r="FV12" s="63"/>
      <c r="GA12" s="33"/>
      <c r="GB12" s="63"/>
      <c r="GG12" s="33"/>
      <c r="GH12" s="63"/>
      <c r="GM12" s="33"/>
      <c r="GN12" s="63"/>
      <c r="GS12" s="33"/>
      <c r="GT12" s="63"/>
      <c r="GY12" s="33"/>
      <c r="GZ12" s="63"/>
      <c r="HE12" s="33"/>
      <c r="HF12" s="63"/>
      <c r="HK12" s="33"/>
      <c r="HL12" s="63"/>
      <c r="HQ12" s="28"/>
      <c r="HR12" s="63"/>
      <c r="HW12" s="33"/>
      <c r="HX12" s="63"/>
      <c r="IC12" s="33"/>
      <c r="ID12" s="63"/>
      <c r="II12" s="28"/>
      <c r="IJ12" s="63"/>
      <c r="IO12" s="33"/>
      <c r="IP12" s="63"/>
      <c r="IU12" s="33"/>
      <c r="IV12" s="63"/>
      <c r="JA12" s="33"/>
      <c r="JB12" s="63"/>
      <c r="JC12" s="69"/>
      <c r="JD12" s="20"/>
      <c r="JE12" s="20"/>
      <c r="JF12" s="17">
        <v>141</v>
      </c>
      <c r="JG12" s="23">
        <f t="shared" si="5"/>
        <v>1410</v>
      </c>
      <c r="JH12" s="71"/>
      <c r="JI12" s="69"/>
      <c r="JJ12" s="20"/>
      <c r="JK12" s="20"/>
      <c r="JL12" s="17">
        <v>66.5</v>
      </c>
      <c r="JM12" s="23">
        <f t="shared" si="6"/>
        <v>638.4</v>
      </c>
      <c r="JN12" s="71"/>
      <c r="JO12" s="69"/>
      <c r="JP12" s="20"/>
      <c r="JQ12" s="20"/>
      <c r="JR12" s="20"/>
      <c r="JS12" s="23"/>
      <c r="JT12" s="71"/>
      <c r="JU12" s="69"/>
      <c r="JV12" s="20"/>
      <c r="JW12" s="20"/>
      <c r="JX12" s="20"/>
      <c r="JY12" s="23"/>
      <c r="JZ12" s="71"/>
      <c r="KA12" s="69"/>
      <c r="KB12" s="20"/>
      <c r="KC12" s="20"/>
      <c r="KD12" s="20"/>
      <c r="KE12" s="23"/>
      <c r="KF12" s="71"/>
      <c r="KG12" s="69"/>
      <c r="KH12" s="20"/>
      <c r="KI12" s="20"/>
      <c r="KJ12" s="20"/>
      <c r="KK12" s="21"/>
      <c r="KL12" s="71"/>
      <c r="KM12" s="69"/>
      <c r="KN12" s="20"/>
      <c r="KO12" s="20"/>
      <c r="KP12" s="20"/>
      <c r="KQ12" s="21"/>
      <c r="KR12" s="71"/>
      <c r="KS12" s="69"/>
      <c r="KT12" s="20"/>
      <c r="KU12" s="20"/>
      <c r="KV12" s="20"/>
      <c r="KW12" s="21"/>
      <c r="KX12" s="71"/>
      <c r="KY12" s="69"/>
      <c r="KZ12" s="20"/>
      <c r="LA12" s="20"/>
      <c r="LB12" s="20"/>
      <c r="LC12" s="21"/>
      <c r="LD12" s="71"/>
      <c r="LE12" s="69"/>
      <c r="LF12" s="20"/>
      <c r="LG12" s="20"/>
      <c r="LH12" s="20"/>
      <c r="LI12" s="21"/>
      <c r="LJ12" s="71"/>
      <c r="LK12" s="27"/>
      <c r="LL12" s="27"/>
      <c r="LM12" s="27"/>
      <c r="LN12" s="27"/>
      <c r="LO12" s="28"/>
      <c r="LP12" s="65"/>
      <c r="LQ12" s="27"/>
      <c r="LR12" s="27"/>
      <c r="LS12" s="27"/>
      <c r="LT12" s="27">
        <v>119.75</v>
      </c>
      <c r="LU12" s="30">
        <f t="shared" si="7"/>
        <v>299.375</v>
      </c>
      <c r="LV12" s="65"/>
      <c r="MA12" s="36"/>
      <c r="MB12" s="63"/>
      <c r="MG12" s="33"/>
      <c r="MH12" s="63"/>
      <c r="MM12" s="33"/>
      <c r="MN12" s="63"/>
      <c r="MS12" s="33"/>
      <c r="MT12" s="63"/>
      <c r="MY12" s="33"/>
      <c r="MZ12" s="63"/>
      <c r="NE12" s="33"/>
      <c r="NF12" s="63"/>
      <c r="NK12" s="33"/>
      <c r="NL12" s="63"/>
      <c r="NQ12" s="33"/>
      <c r="NR12" s="63"/>
      <c r="NW12" s="33"/>
      <c r="NX12" s="63"/>
      <c r="OC12" s="33"/>
      <c r="OD12" s="63"/>
      <c r="OI12" s="33"/>
      <c r="OJ12" s="63"/>
      <c r="OO12" s="33"/>
      <c r="OP12" s="63"/>
      <c r="OU12" s="33"/>
      <c r="OV12" s="63"/>
      <c r="PA12" s="33"/>
      <c r="PB12" s="63"/>
      <c r="PG12" s="33"/>
      <c r="PH12" s="63"/>
      <c r="PM12" s="33"/>
      <c r="PN12" s="63"/>
      <c r="PS12" s="33"/>
      <c r="PT12" s="63"/>
      <c r="PY12" s="33"/>
      <c r="PZ12" s="63"/>
      <c r="QE12" s="36"/>
      <c r="QF12" s="63"/>
      <c r="QJ12" s="31">
        <v>76.5</v>
      </c>
      <c r="QK12" s="36">
        <f t="shared" si="8"/>
        <v>1049.0445</v>
      </c>
      <c r="QL12" s="63"/>
      <c r="QM12" s="5"/>
      <c r="QN12" s="31"/>
      <c r="QO12" s="5"/>
      <c r="QP12" s="31"/>
      <c r="QQ12" s="36"/>
      <c r="QR12" s="64"/>
      <c r="QS12" s="31"/>
      <c r="QT12" s="31"/>
      <c r="QU12" s="31"/>
      <c r="QV12" s="31"/>
      <c r="QW12" s="36"/>
      <c r="QX12" s="64"/>
      <c r="QY12" s="31"/>
      <c r="QZ12" s="31"/>
      <c r="RA12" s="31"/>
      <c r="RB12" s="31"/>
      <c r="RC12" s="36"/>
      <c r="RD12" s="64"/>
      <c r="RE12" s="31"/>
      <c r="RF12" s="31"/>
      <c r="RG12" s="31"/>
      <c r="RH12" s="31"/>
      <c r="RI12" s="36"/>
      <c r="RJ12" s="64"/>
      <c r="RK12" s="31"/>
      <c r="RL12" s="31"/>
      <c r="RM12" s="31"/>
      <c r="RN12" s="31"/>
      <c r="RO12" s="36"/>
      <c r="RP12" s="64"/>
      <c r="RQ12" s="31"/>
      <c r="RR12" s="31"/>
      <c r="RS12" s="31"/>
      <c r="RT12" s="31"/>
      <c r="RU12" s="36"/>
      <c r="RV12" s="64"/>
      <c r="RW12" s="31"/>
      <c r="RX12" s="31"/>
      <c r="RY12" s="31"/>
      <c r="RZ12" s="31"/>
      <c r="SA12" s="36"/>
      <c r="SB12" s="64"/>
      <c r="SC12" s="31"/>
      <c r="SD12" s="31"/>
      <c r="SE12" s="31"/>
      <c r="SF12" s="31">
        <v>58.5</v>
      </c>
      <c r="SG12" s="36">
        <f t="shared" si="9"/>
        <v>1170</v>
      </c>
      <c r="SH12" s="63"/>
      <c r="SI12" s="31"/>
      <c r="SJ12" s="31"/>
      <c r="SK12" s="31"/>
      <c r="SL12" s="31"/>
      <c r="SM12" s="36"/>
      <c r="SN12" s="63"/>
      <c r="SR12" s="32">
        <v>92</v>
      </c>
      <c r="SS12" s="36">
        <f t="shared" si="10"/>
        <v>920</v>
      </c>
      <c r="ST12" s="63"/>
      <c r="SU12" s="63"/>
    </row>
    <row r="13" spans="2:615" s="32" customFormat="1" ht="16.2" customHeight="1" x14ac:dyDescent="0.55000000000000004">
      <c r="B13" s="80">
        <v>183110</v>
      </c>
      <c r="C13" s="77"/>
      <c r="D13" s="78"/>
      <c r="E13" s="78">
        <f t="shared" si="0"/>
        <v>6665.3337499999998</v>
      </c>
      <c r="F13" s="78">
        <f t="shared" si="1"/>
        <v>64.205193472879117</v>
      </c>
      <c r="G13" s="78">
        <f t="shared" si="2"/>
        <v>64.205193472879117</v>
      </c>
      <c r="H13" s="78"/>
      <c r="I13" s="78"/>
      <c r="J13" s="88"/>
      <c r="N13" s="3">
        <v>34</v>
      </c>
      <c r="O13" s="62">
        <f t="shared" si="3"/>
        <v>782</v>
      </c>
      <c r="U13" s="33"/>
      <c r="V13" s="63"/>
      <c r="Z13" s="6">
        <v>63</v>
      </c>
      <c r="AA13" s="37">
        <f t="shared" si="4"/>
        <v>945</v>
      </c>
      <c r="AB13" s="63"/>
      <c r="AG13" s="33"/>
      <c r="AH13" s="63"/>
      <c r="AM13" s="28"/>
      <c r="AN13" s="63"/>
      <c r="AS13" s="35"/>
      <c r="AT13" s="63"/>
      <c r="AY13" s="33"/>
      <c r="AZ13" s="63"/>
      <c r="BE13" s="33"/>
      <c r="BF13" s="63"/>
      <c r="BK13" s="33"/>
      <c r="BL13" s="63"/>
      <c r="BQ13" s="28"/>
      <c r="BR13" s="63"/>
      <c r="BW13" s="28"/>
      <c r="BX13" s="63"/>
      <c r="CC13" s="28"/>
      <c r="CD13" s="63"/>
      <c r="CI13" s="33"/>
      <c r="CJ13" s="63"/>
      <c r="CO13" s="33"/>
      <c r="CP13" s="63"/>
      <c r="CU13" s="33"/>
      <c r="CV13" s="63"/>
      <c r="DA13" s="61"/>
      <c r="DG13" s="28"/>
      <c r="DH13" s="63"/>
      <c r="DL13" s="3"/>
      <c r="DM13" s="30"/>
      <c r="DN13" s="63"/>
      <c r="DS13" s="28"/>
      <c r="DT13" s="63"/>
      <c r="DY13" s="28"/>
      <c r="DZ13" s="63"/>
      <c r="EE13" s="28"/>
      <c r="EF13" s="63"/>
      <c r="EK13" s="33"/>
      <c r="EL13" s="63"/>
      <c r="EQ13" s="33"/>
      <c r="ER13" s="63"/>
      <c r="EW13" s="30"/>
      <c r="EX13" s="63"/>
      <c r="FC13" s="27"/>
      <c r="FD13" s="63"/>
      <c r="FI13" s="33"/>
      <c r="FJ13" s="63"/>
      <c r="FO13" s="33"/>
      <c r="FP13" s="63"/>
      <c r="FU13" s="33"/>
      <c r="FV13" s="63"/>
      <c r="GA13" s="33"/>
      <c r="GB13" s="63"/>
      <c r="GG13" s="33"/>
      <c r="GH13" s="63"/>
      <c r="GM13" s="33"/>
      <c r="GN13" s="63"/>
      <c r="GS13" s="33"/>
      <c r="GT13" s="63"/>
      <c r="GY13" s="33"/>
      <c r="GZ13" s="63"/>
      <c r="HE13" s="33"/>
      <c r="HF13" s="63"/>
      <c r="HK13" s="33"/>
      <c r="HL13" s="63"/>
      <c r="HQ13" s="28"/>
      <c r="HR13" s="63"/>
      <c r="HW13" s="33"/>
      <c r="HX13" s="63"/>
      <c r="IC13" s="33"/>
      <c r="ID13" s="63"/>
      <c r="II13" s="28"/>
      <c r="IJ13" s="63"/>
      <c r="IO13" s="33"/>
      <c r="IP13" s="63"/>
      <c r="IU13" s="33"/>
      <c r="IV13" s="63"/>
      <c r="JA13" s="33"/>
      <c r="JB13" s="63"/>
      <c r="JC13" s="69"/>
      <c r="JD13" s="20"/>
      <c r="JE13" s="20"/>
      <c r="JF13" s="17">
        <v>151.75</v>
      </c>
      <c r="JG13" s="23">
        <f t="shared" si="5"/>
        <v>1517.5</v>
      </c>
      <c r="JH13" s="71"/>
      <c r="JI13" s="69"/>
      <c r="JJ13" s="20"/>
      <c r="JK13" s="20"/>
      <c r="JL13" s="17">
        <v>65</v>
      </c>
      <c r="JM13" s="23">
        <f t="shared" si="6"/>
        <v>624</v>
      </c>
      <c r="JN13" s="71"/>
      <c r="JO13" s="69"/>
      <c r="JP13" s="20"/>
      <c r="JQ13" s="20"/>
      <c r="JR13" s="20"/>
      <c r="JS13" s="23"/>
      <c r="JT13" s="71"/>
      <c r="JU13" s="69"/>
      <c r="JV13" s="20"/>
      <c r="JW13" s="20"/>
      <c r="JX13" s="20"/>
      <c r="JY13" s="23"/>
      <c r="JZ13" s="71"/>
      <c r="KA13" s="69"/>
      <c r="KB13" s="20"/>
      <c r="KC13" s="20"/>
      <c r="KD13" s="20"/>
      <c r="KE13" s="23"/>
      <c r="KF13" s="71"/>
      <c r="KG13" s="69"/>
      <c r="KH13" s="20"/>
      <c r="KI13" s="20"/>
      <c r="KJ13" s="20"/>
      <c r="KK13" s="21"/>
      <c r="KL13" s="71"/>
      <c r="KM13" s="69"/>
      <c r="KN13" s="20"/>
      <c r="KO13" s="20"/>
      <c r="KP13" s="20"/>
      <c r="KQ13" s="21"/>
      <c r="KR13" s="71"/>
      <c r="KS13" s="69"/>
      <c r="KT13" s="20"/>
      <c r="KU13" s="20"/>
      <c r="KV13" s="20"/>
      <c r="KW13" s="21"/>
      <c r="KX13" s="71"/>
      <c r="KY13" s="69"/>
      <c r="KZ13" s="20"/>
      <c r="LA13" s="20"/>
      <c r="LB13" s="20"/>
      <c r="LC13" s="21"/>
      <c r="LD13" s="71"/>
      <c r="LE13" s="69"/>
      <c r="LF13" s="20"/>
      <c r="LG13" s="20"/>
      <c r="LH13" s="20"/>
      <c r="LI13" s="21"/>
      <c r="LJ13" s="71"/>
      <c r="LK13" s="27"/>
      <c r="LL13" s="27"/>
      <c r="LM13" s="27"/>
      <c r="LN13" s="27"/>
      <c r="LO13" s="28"/>
      <c r="LP13" s="65"/>
      <c r="LQ13" s="27"/>
      <c r="LR13" s="27"/>
      <c r="LS13" s="27"/>
      <c r="LT13" s="27">
        <v>115.5</v>
      </c>
      <c r="LU13" s="30">
        <f t="shared" si="7"/>
        <v>288.75</v>
      </c>
      <c r="LV13" s="65"/>
      <c r="MA13" s="36"/>
      <c r="MB13" s="63"/>
      <c r="MG13" s="33"/>
      <c r="MH13" s="63"/>
      <c r="MM13" s="33"/>
      <c r="MN13" s="63"/>
      <c r="MS13" s="33"/>
      <c r="MT13" s="63"/>
      <c r="MY13" s="33"/>
      <c r="MZ13" s="63"/>
      <c r="NE13" s="33"/>
      <c r="NF13" s="63"/>
      <c r="NK13" s="33"/>
      <c r="NL13" s="63"/>
      <c r="NQ13" s="33"/>
      <c r="NR13" s="63"/>
      <c r="NW13" s="33"/>
      <c r="NX13" s="63"/>
      <c r="OC13" s="33"/>
      <c r="OD13" s="63"/>
      <c r="OI13" s="33"/>
      <c r="OJ13" s="63"/>
      <c r="OO13" s="33"/>
      <c r="OP13" s="63"/>
      <c r="OU13" s="33"/>
      <c r="OV13" s="63"/>
      <c r="PA13" s="33"/>
      <c r="PB13" s="63"/>
      <c r="PG13" s="33"/>
      <c r="PH13" s="63"/>
      <c r="PM13" s="33"/>
      <c r="PN13" s="63"/>
      <c r="PS13" s="33"/>
      <c r="PT13" s="63"/>
      <c r="PY13" s="33"/>
      <c r="PZ13" s="63"/>
      <c r="QE13" s="36"/>
      <c r="QF13" s="63"/>
      <c r="QJ13" s="31">
        <v>73.75</v>
      </c>
      <c r="QK13" s="36">
        <f t="shared" si="8"/>
        <v>1011.3337499999999</v>
      </c>
      <c r="QL13" s="63"/>
      <c r="QM13" s="5"/>
      <c r="QN13" s="31"/>
      <c r="QO13" s="5"/>
      <c r="QP13" s="31"/>
      <c r="QQ13" s="36"/>
      <c r="QR13" s="64"/>
      <c r="QS13" s="31"/>
      <c r="QT13" s="31"/>
      <c r="QU13" s="31"/>
      <c r="QV13" s="31"/>
      <c r="QW13" s="36"/>
      <c r="QX13" s="64"/>
      <c r="QY13" s="31"/>
      <c r="QZ13" s="31"/>
      <c r="RA13" s="31"/>
      <c r="RB13" s="31"/>
      <c r="RC13" s="36"/>
      <c r="RD13" s="64"/>
      <c r="RE13" s="31"/>
      <c r="RF13" s="31"/>
      <c r="RG13" s="31"/>
      <c r="RH13" s="31"/>
      <c r="RI13" s="36"/>
      <c r="RJ13" s="64"/>
      <c r="RK13" s="31"/>
      <c r="RL13" s="31"/>
      <c r="RM13" s="31"/>
      <c r="RN13" s="31"/>
      <c r="RO13" s="36"/>
      <c r="RP13" s="64"/>
      <c r="RQ13" s="31"/>
      <c r="RR13" s="31"/>
      <c r="RS13" s="31"/>
      <c r="RT13" s="31"/>
      <c r="RU13" s="36"/>
      <c r="RV13" s="64"/>
      <c r="RW13" s="31"/>
      <c r="RX13" s="31"/>
      <c r="RY13" s="31"/>
      <c r="RZ13" s="31"/>
      <c r="SA13" s="36"/>
      <c r="SB13" s="64"/>
      <c r="SC13" s="31"/>
      <c r="SD13" s="31"/>
      <c r="SE13" s="31"/>
      <c r="SF13" s="31">
        <v>39.5</v>
      </c>
      <c r="SG13" s="36">
        <f t="shared" si="9"/>
        <v>790</v>
      </c>
      <c r="SH13" s="63"/>
      <c r="SI13" s="31"/>
      <c r="SJ13" s="31"/>
      <c r="SK13" s="31"/>
      <c r="SL13" s="31"/>
      <c r="SM13" s="36"/>
      <c r="SN13" s="63"/>
      <c r="SR13" s="32">
        <v>88</v>
      </c>
      <c r="SS13" s="36">
        <f t="shared" si="10"/>
        <v>880</v>
      </c>
      <c r="ST13" s="63"/>
      <c r="SU13" s="63"/>
    </row>
    <row r="14" spans="2:615" s="27" customFormat="1" ht="16.2" customHeight="1" x14ac:dyDescent="0.55000000000000004">
      <c r="B14" s="80">
        <v>183111</v>
      </c>
      <c r="C14" s="79">
        <f>COUNT(N14:SS14)/2</f>
        <v>8</v>
      </c>
      <c r="D14" s="78"/>
      <c r="E14" s="78">
        <f t="shared" si="0"/>
        <v>6497.9012499999999</v>
      </c>
      <c r="F14" s="78">
        <f t="shared" si="1"/>
        <v>62.592365599684044</v>
      </c>
      <c r="G14" s="78">
        <f t="shared" si="2"/>
        <v>62.592365599684044</v>
      </c>
      <c r="H14" s="78"/>
      <c r="I14" s="78"/>
      <c r="J14" s="88"/>
      <c r="N14" s="17">
        <v>34</v>
      </c>
      <c r="O14" s="62">
        <f t="shared" si="3"/>
        <v>782</v>
      </c>
      <c r="U14" s="28"/>
      <c r="V14" s="65"/>
      <c r="Z14" s="16">
        <v>63</v>
      </c>
      <c r="AA14" s="30">
        <f t="shared" si="4"/>
        <v>945</v>
      </c>
      <c r="AB14" s="65"/>
      <c r="AG14" s="28"/>
      <c r="AH14" s="65"/>
      <c r="AM14" s="28"/>
      <c r="AN14" s="65"/>
      <c r="AS14" s="39"/>
      <c r="AT14" s="65"/>
      <c r="AY14" s="28"/>
      <c r="AZ14" s="65"/>
      <c r="BE14" s="28"/>
      <c r="BF14" s="65"/>
      <c r="BK14" s="28"/>
      <c r="BL14" s="65"/>
      <c r="BQ14" s="28"/>
      <c r="BR14" s="65"/>
      <c r="BW14" s="28"/>
      <c r="BX14" s="65"/>
      <c r="CC14" s="28"/>
      <c r="CD14" s="65"/>
      <c r="CI14" s="28"/>
      <c r="CJ14" s="65"/>
      <c r="CO14" s="28"/>
      <c r="CP14" s="65"/>
      <c r="CU14" s="28"/>
      <c r="CV14" s="65"/>
      <c r="DA14" s="61"/>
      <c r="DG14" s="28"/>
      <c r="DH14" s="65"/>
      <c r="DL14" s="17"/>
      <c r="DM14" s="30"/>
      <c r="DN14" s="65"/>
      <c r="DS14" s="28"/>
      <c r="DT14" s="65"/>
      <c r="DY14" s="28"/>
      <c r="DZ14" s="65"/>
      <c r="EE14" s="28"/>
      <c r="EF14" s="65"/>
      <c r="EK14" s="28"/>
      <c r="EL14" s="65"/>
      <c r="EQ14" s="28"/>
      <c r="ER14" s="65"/>
      <c r="EW14" s="30"/>
      <c r="EX14" s="65"/>
      <c r="FD14" s="65"/>
      <c r="FI14" s="28"/>
      <c r="FJ14" s="65"/>
      <c r="FO14" s="28"/>
      <c r="FP14" s="65"/>
      <c r="FU14" s="28"/>
      <c r="FV14" s="65"/>
      <c r="GA14" s="28"/>
      <c r="GB14" s="65"/>
      <c r="GG14" s="28"/>
      <c r="GH14" s="65"/>
      <c r="GM14" s="28"/>
      <c r="GN14" s="65"/>
      <c r="GS14" s="28"/>
      <c r="GT14" s="65"/>
      <c r="GY14" s="28"/>
      <c r="GZ14" s="65"/>
      <c r="HE14" s="28"/>
      <c r="HF14" s="65"/>
      <c r="HK14" s="28"/>
      <c r="HL14" s="65"/>
      <c r="HQ14" s="28"/>
      <c r="HR14" s="65"/>
      <c r="HW14" s="28"/>
      <c r="HX14" s="65"/>
      <c r="IC14" s="28"/>
      <c r="ID14" s="65"/>
      <c r="II14" s="28"/>
      <c r="IJ14" s="65"/>
      <c r="IO14" s="28"/>
      <c r="IP14" s="65"/>
      <c r="IU14" s="28"/>
      <c r="IV14" s="65"/>
      <c r="JA14" s="28"/>
      <c r="JB14" s="65"/>
      <c r="JC14" s="69"/>
      <c r="JD14" s="20"/>
      <c r="JE14" s="20"/>
      <c r="JF14" s="17">
        <v>137.5</v>
      </c>
      <c r="JG14" s="23">
        <f t="shared" si="5"/>
        <v>1375</v>
      </c>
      <c r="JH14" s="71"/>
      <c r="JI14" s="69"/>
      <c r="JJ14" s="20"/>
      <c r="JK14" s="20"/>
      <c r="JL14" s="17">
        <v>68.5</v>
      </c>
      <c r="JM14" s="23">
        <f t="shared" si="6"/>
        <v>657.6</v>
      </c>
      <c r="JN14" s="71"/>
      <c r="JO14" s="69"/>
      <c r="JP14" s="20"/>
      <c r="JQ14" s="20"/>
      <c r="JR14" s="20"/>
      <c r="JS14" s="23"/>
      <c r="JT14" s="71"/>
      <c r="JU14" s="69"/>
      <c r="JV14" s="20"/>
      <c r="JW14" s="20"/>
      <c r="JX14" s="20"/>
      <c r="JY14" s="23"/>
      <c r="JZ14" s="71"/>
      <c r="KA14" s="69"/>
      <c r="KB14" s="20"/>
      <c r="KC14" s="20"/>
      <c r="KD14" s="20"/>
      <c r="KE14" s="23"/>
      <c r="KF14" s="71"/>
      <c r="KG14" s="69"/>
      <c r="KH14" s="20"/>
      <c r="KI14" s="20"/>
      <c r="KJ14" s="20"/>
      <c r="KK14" s="21"/>
      <c r="KL14" s="71"/>
      <c r="KM14" s="69"/>
      <c r="KN14" s="20"/>
      <c r="KO14" s="20"/>
      <c r="KP14" s="20"/>
      <c r="KQ14" s="21"/>
      <c r="KR14" s="71"/>
      <c r="KS14" s="69"/>
      <c r="KT14" s="20"/>
      <c r="KU14" s="20"/>
      <c r="KV14" s="20"/>
      <c r="KW14" s="21"/>
      <c r="KX14" s="71"/>
      <c r="KY14" s="69"/>
      <c r="KZ14" s="20"/>
      <c r="LA14" s="20"/>
      <c r="LB14" s="20"/>
      <c r="LC14" s="21"/>
      <c r="LD14" s="71"/>
      <c r="LE14" s="69"/>
      <c r="LF14" s="20"/>
      <c r="LG14" s="20"/>
      <c r="LH14" s="20"/>
      <c r="LI14" s="21"/>
      <c r="LJ14" s="71"/>
      <c r="LO14" s="28"/>
      <c r="LP14" s="65"/>
      <c r="LT14" s="27">
        <v>111.25</v>
      </c>
      <c r="LU14" s="30">
        <f t="shared" si="7"/>
        <v>278.125</v>
      </c>
      <c r="LV14" s="65"/>
      <c r="MA14" s="30"/>
      <c r="MB14" s="65"/>
      <c r="MG14" s="28"/>
      <c r="MH14" s="65"/>
      <c r="MM14" s="28"/>
      <c r="MN14" s="65"/>
      <c r="MS14" s="28"/>
      <c r="MT14" s="65"/>
      <c r="MY14" s="28"/>
      <c r="MZ14" s="65"/>
      <c r="NE14" s="28"/>
      <c r="NF14" s="65"/>
      <c r="NK14" s="28"/>
      <c r="NL14" s="65"/>
      <c r="NQ14" s="28"/>
      <c r="NR14" s="65"/>
      <c r="NW14" s="28"/>
      <c r="NX14" s="65"/>
      <c r="OC14" s="28"/>
      <c r="OD14" s="65"/>
      <c r="OI14" s="28"/>
      <c r="OJ14" s="65"/>
      <c r="OO14" s="28"/>
      <c r="OP14" s="65"/>
      <c r="OU14" s="28"/>
      <c r="OV14" s="65"/>
      <c r="PA14" s="28"/>
      <c r="PB14" s="65"/>
      <c r="PG14" s="28"/>
      <c r="PH14" s="65"/>
      <c r="PM14" s="28"/>
      <c r="PN14" s="65"/>
      <c r="PS14" s="28"/>
      <c r="PT14" s="65"/>
      <c r="PY14" s="28"/>
      <c r="PZ14" s="65"/>
      <c r="QE14" s="30"/>
      <c r="QF14" s="65"/>
      <c r="QJ14" s="29">
        <v>71.25</v>
      </c>
      <c r="QK14" s="30">
        <f t="shared" si="8"/>
        <v>977.05124999999998</v>
      </c>
      <c r="QL14" s="65"/>
      <c r="QM14" s="18"/>
      <c r="QN14" s="29"/>
      <c r="QO14" s="18"/>
      <c r="QP14" s="29"/>
      <c r="QQ14" s="30"/>
      <c r="QR14" s="73"/>
      <c r="QS14" s="29"/>
      <c r="QT14" s="29"/>
      <c r="QU14" s="29"/>
      <c r="QV14" s="29"/>
      <c r="QW14" s="30"/>
      <c r="QX14" s="73"/>
      <c r="QY14" s="29"/>
      <c r="QZ14" s="29"/>
      <c r="RA14" s="29"/>
      <c r="RB14" s="29"/>
      <c r="RC14" s="30"/>
      <c r="RD14" s="73"/>
      <c r="RE14" s="29"/>
      <c r="RF14" s="29"/>
      <c r="RG14" s="29"/>
      <c r="RH14" s="29"/>
      <c r="RI14" s="30"/>
      <c r="RJ14" s="73"/>
      <c r="RK14" s="29"/>
      <c r="RL14" s="29"/>
      <c r="RM14" s="29"/>
      <c r="RN14" s="29"/>
      <c r="RO14" s="30"/>
      <c r="RP14" s="73"/>
      <c r="RQ14" s="29"/>
      <c r="RR14" s="29"/>
      <c r="RS14" s="29"/>
      <c r="RT14" s="29"/>
      <c r="RU14" s="30"/>
      <c r="RV14" s="73"/>
      <c r="RW14" s="29"/>
      <c r="RX14" s="29"/>
      <c r="RY14" s="29"/>
      <c r="RZ14" s="29"/>
      <c r="SA14" s="30"/>
      <c r="SB14" s="73"/>
      <c r="SC14" s="29"/>
      <c r="SD14" s="29"/>
      <c r="SE14" s="29"/>
      <c r="SF14" s="29">
        <v>38.75</v>
      </c>
      <c r="SG14" s="30">
        <f t="shared" si="9"/>
        <v>775</v>
      </c>
      <c r="SH14" s="65"/>
      <c r="SI14" s="29"/>
      <c r="SJ14" s="29"/>
      <c r="SK14" s="29"/>
      <c r="SL14" s="29"/>
      <c r="SM14" s="30"/>
      <c r="SN14" s="65"/>
      <c r="SR14" s="27">
        <v>87.5</v>
      </c>
      <c r="SS14" s="30">
        <f t="shared" si="10"/>
        <v>875</v>
      </c>
      <c r="ST14" s="65"/>
      <c r="SU14" s="65"/>
    </row>
    <row r="15" spans="2:615" s="32" customFormat="1" ht="16.2" customHeight="1" x14ac:dyDescent="0.55000000000000004">
      <c r="B15" s="80">
        <v>183112</v>
      </c>
      <c r="C15" s="77"/>
      <c r="D15" s="78">
        <f>SUM(M15,S15,Y15,AE15,AK15,AQ15,AW15,BC15,BI15,BO15,BU15,CA15,CG15,CM15,CS15,CY15,DE15,DK15,DQ15,DW15,EC15,EI15,EO15,EU15,FA15,FG15,FM15,FS15,FY15,GE15,GK15,GQ15,GW15,HC15,HI15,HO15,HU15,IA15,IG15,IM15,IS15,IY15,JE15,JK15,JQ15,JW15,KC15,KI15,KO15,KU15,LA15,LG15,LM15,LS15,LY15,ME15,MK15,MQ15,MW15,NC15,NI15,NO15,NU15,OA15,OG15,OM15,OS15,OY15,PE15,PK15,PQ15,PW15,QC15,QI15,QO15,QU15,RA15,RG15,RM15,RS15,RY15,SE15,SK15,SQ15)</f>
        <v>136.66299999999998</v>
      </c>
      <c r="E15" s="78">
        <f t="shared" si="0"/>
        <v>6725.3577500000001</v>
      </c>
      <c r="F15" s="78">
        <f t="shared" si="1"/>
        <v>64.783386955390938</v>
      </c>
      <c r="G15" s="78">
        <f t="shared" si="2"/>
        <v>64.783386955390938</v>
      </c>
      <c r="H15" s="78"/>
      <c r="I15" s="78"/>
      <c r="J15" s="88">
        <f>SUM(P15,V15,AB15,AH15,AN15,AT15,AZ15,BF15,BL15,BR15,BX15,CD15,CJ15,CP15,CV15,DB15,DH15,DN15,DT15,DZ15,EF15,EL15,ER15,EX15,FD15,FJ15,FP15,FV15,GB15,GH15,GN15,GT15,GZ15,HF15,HL15,HR15,HX15,ID15,IJ15,IP15,IV15,JB15,JH15,JN15,JT15,JZ15,KF15,KL15,KR15,KX15,LD15,LJ15,LP15,LV15,MB15,MH15,MN15,MT15,MZ15,NF15,NL15,NR15,NX15,OD15,OJ15,OP15,OV15,PB15,PH15,PN15,PT15,PZ15,QF15,QL15,QR15,QX15,RD15,RJ15,RP15,RV15,SB15,SH15,SN15,ST15)</f>
        <v>103.813</v>
      </c>
      <c r="K15" s="31">
        <v>0.375</v>
      </c>
      <c r="L15" s="31">
        <v>1</v>
      </c>
      <c r="M15" s="31">
        <v>23</v>
      </c>
      <c r="N15" s="3">
        <v>33</v>
      </c>
      <c r="O15" s="62">
        <f t="shared" si="3"/>
        <v>759</v>
      </c>
      <c r="P15" s="31">
        <f>M3</f>
        <v>23</v>
      </c>
      <c r="U15" s="33"/>
      <c r="V15" s="63"/>
      <c r="W15" s="32">
        <v>0</v>
      </c>
      <c r="X15" s="32">
        <v>1</v>
      </c>
      <c r="Y15" s="32">
        <v>15</v>
      </c>
      <c r="Z15" s="6">
        <v>65</v>
      </c>
      <c r="AA15" s="37">
        <f t="shared" si="4"/>
        <v>975</v>
      </c>
      <c r="AB15" s="64">
        <f>Y3</f>
        <v>15</v>
      </c>
      <c r="AG15" s="33"/>
      <c r="AH15" s="63"/>
      <c r="AM15" s="28"/>
      <c r="AN15" s="63"/>
      <c r="AS15" s="35"/>
      <c r="AT15" s="63"/>
      <c r="AY15" s="33"/>
      <c r="AZ15" s="63"/>
      <c r="BE15" s="33"/>
      <c r="BF15" s="63"/>
      <c r="BK15" s="33"/>
      <c r="BL15" s="63"/>
      <c r="BQ15" s="28"/>
      <c r="BR15" s="63"/>
      <c r="BW15" s="28"/>
      <c r="BX15" s="63"/>
      <c r="CC15" s="28"/>
      <c r="CD15" s="63"/>
      <c r="CI15" s="33"/>
      <c r="CJ15" s="63"/>
      <c r="CO15" s="33"/>
      <c r="CP15" s="63"/>
      <c r="CU15" s="33"/>
      <c r="CV15" s="63"/>
      <c r="DA15" s="61"/>
      <c r="DG15" s="28"/>
      <c r="DH15" s="63"/>
      <c r="DI15" s="31">
        <v>0</v>
      </c>
      <c r="DJ15" s="31">
        <v>1</v>
      </c>
      <c r="DK15" s="31">
        <v>15</v>
      </c>
      <c r="DL15" s="3"/>
      <c r="DM15" s="30"/>
      <c r="DN15" s="64"/>
      <c r="DS15" s="28"/>
      <c r="DT15" s="63"/>
      <c r="DY15" s="28"/>
      <c r="DZ15" s="63"/>
      <c r="EE15" s="28"/>
      <c r="EF15" s="63"/>
      <c r="EK15" s="33"/>
      <c r="EL15" s="63"/>
      <c r="EQ15" s="33"/>
      <c r="ER15" s="63"/>
      <c r="ET15" s="32">
        <v>1</v>
      </c>
      <c r="EW15" s="30"/>
      <c r="EX15" s="64"/>
      <c r="FC15" s="27"/>
      <c r="FD15" s="63"/>
      <c r="FI15" s="33"/>
      <c r="FJ15" s="63"/>
      <c r="FO15" s="33"/>
      <c r="FP15" s="63"/>
      <c r="FU15" s="33"/>
      <c r="FV15" s="63"/>
      <c r="GA15" s="33"/>
      <c r="GB15" s="63"/>
      <c r="GG15" s="33"/>
      <c r="GH15" s="63"/>
      <c r="GM15" s="33"/>
      <c r="GN15" s="63"/>
      <c r="GS15" s="33"/>
      <c r="GT15" s="63"/>
      <c r="GY15" s="33"/>
      <c r="GZ15" s="63"/>
      <c r="HE15" s="33"/>
      <c r="HF15" s="63"/>
      <c r="HK15" s="33"/>
      <c r="HL15" s="63"/>
      <c r="HQ15" s="28"/>
      <c r="HR15" s="63"/>
      <c r="HW15" s="33"/>
      <c r="HX15" s="63"/>
      <c r="IC15" s="33"/>
      <c r="ID15" s="63"/>
      <c r="II15" s="28"/>
      <c r="IJ15" s="63"/>
      <c r="IO15" s="33"/>
      <c r="IP15" s="63"/>
      <c r="IU15" s="33"/>
      <c r="IV15" s="63"/>
      <c r="JA15" s="33"/>
      <c r="JB15" s="63"/>
      <c r="JC15" s="69">
        <v>0</v>
      </c>
      <c r="JD15" s="20">
        <v>1</v>
      </c>
      <c r="JE15" s="22">
        <v>10</v>
      </c>
      <c r="JF15" s="17">
        <v>137.25</v>
      </c>
      <c r="JG15" s="23">
        <f t="shared" si="5"/>
        <v>1372.5</v>
      </c>
      <c r="JH15" s="72">
        <f>JE3</f>
        <v>10</v>
      </c>
      <c r="JI15" s="69">
        <v>0</v>
      </c>
      <c r="JJ15" s="20">
        <v>1</v>
      </c>
      <c r="JK15" s="20">
        <v>9.6</v>
      </c>
      <c r="JL15" s="17">
        <v>72</v>
      </c>
      <c r="JM15" s="23">
        <f t="shared" si="6"/>
        <v>691.19999999999993</v>
      </c>
      <c r="JN15" s="72">
        <f>JK3</f>
        <v>9.6</v>
      </c>
      <c r="JO15" s="69">
        <v>0</v>
      </c>
      <c r="JP15" s="20">
        <v>1</v>
      </c>
      <c r="JQ15" s="20">
        <v>15</v>
      </c>
      <c r="JR15" s="20"/>
      <c r="JS15" s="23"/>
      <c r="JT15" s="72"/>
      <c r="JU15" s="69"/>
      <c r="JV15" s="20"/>
      <c r="JW15" s="20"/>
      <c r="JX15" s="20"/>
      <c r="JY15" s="23"/>
      <c r="JZ15" s="72"/>
      <c r="KA15" s="69"/>
      <c r="KB15" s="20">
        <v>1</v>
      </c>
      <c r="KC15" s="20"/>
      <c r="KD15" s="20"/>
      <c r="KE15" s="23"/>
      <c r="KF15" s="72"/>
      <c r="KG15" s="69"/>
      <c r="KH15" s="20"/>
      <c r="KI15" s="20"/>
      <c r="KJ15" s="20"/>
      <c r="KK15" s="21"/>
      <c r="KL15" s="71"/>
      <c r="KM15" s="69"/>
      <c r="KN15" s="20"/>
      <c r="KO15" s="20"/>
      <c r="KP15" s="20"/>
      <c r="KQ15" s="21"/>
      <c r="KR15" s="71"/>
      <c r="KS15" s="69"/>
      <c r="KT15" s="20"/>
      <c r="KU15" s="20"/>
      <c r="KV15" s="20"/>
      <c r="KW15" s="21"/>
      <c r="KX15" s="71"/>
      <c r="KY15" s="69"/>
      <c r="KZ15" s="20"/>
      <c r="LA15" s="20"/>
      <c r="LB15" s="20"/>
      <c r="LC15" s="21"/>
      <c r="LD15" s="71"/>
      <c r="LE15" s="69"/>
      <c r="LF15" s="20"/>
      <c r="LG15" s="20"/>
      <c r="LH15" s="20"/>
      <c r="LI15" s="21"/>
      <c r="LJ15" s="71"/>
      <c r="LK15" s="27"/>
      <c r="LL15" s="27"/>
      <c r="LM15" s="27"/>
      <c r="LN15" s="27"/>
      <c r="LO15" s="28"/>
      <c r="LP15" s="65"/>
      <c r="LQ15" s="27"/>
      <c r="LR15" s="27">
        <v>1</v>
      </c>
      <c r="LS15" s="27">
        <v>2.5</v>
      </c>
      <c r="LT15" s="27">
        <v>108.75</v>
      </c>
      <c r="LU15" s="30">
        <f t="shared" si="7"/>
        <v>271.875</v>
      </c>
      <c r="LV15" s="73">
        <f>LS3</f>
        <v>2.5</v>
      </c>
      <c r="MA15" s="36"/>
      <c r="MB15" s="64"/>
      <c r="MG15" s="33"/>
      <c r="MH15" s="63"/>
      <c r="MM15" s="33"/>
      <c r="MN15" s="63"/>
      <c r="MS15" s="33"/>
      <c r="MT15" s="63"/>
      <c r="MY15" s="33"/>
      <c r="MZ15" s="63"/>
      <c r="NE15" s="33"/>
      <c r="NF15" s="63"/>
      <c r="NK15" s="33"/>
      <c r="NL15" s="63"/>
      <c r="NQ15" s="33"/>
      <c r="NR15" s="63"/>
      <c r="NW15" s="33"/>
      <c r="NX15" s="63"/>
      <c r="OC15" s="33"/>
      <c r="OD15" s="63"/>
      <c r="OI15" s="33"/>
      <c r="OJ15" s="63"/>
      <c r="OO15" s="33"/>
      <c r="OP15" s="63"/>
      <c r="OU15" s="33"/>
      <c r="OV15" s="63"/>
      <c r="PA15" s="33"/>
      <c r="PB15" s="63"/>
      <c r="PG15" s="33"/>
      <c r="PH15" s="63"/>
      <c r="PM15" s="33"/>
      <c r="PN15" s="63"/>
      <c r="PS15" s="33"/>
      <c r="PT15" s="63"/>
      <c r="PY15" s="33"/>
      <c r="PZ15" s="63"/>
      <c r="QB15" s="32">
        <v>1</v>
      </c>
      <c r="QE15" s="36"/>
      <c r="QF15" s="64"/>
      <c r="QG15" s="31">
        <v>5</v>
      </c>
      <c r="QH15" s="31">
        <v>1</v>
      </c>
      <c r="QI15" s="31">
        <v>13.712999999999999</v>
      </c>
      <c r="QJ15" s="31">
        <v>71.75</v>
      </c>
      <c r="QK15" s="36">
        <f t="shared" si="8"/>
        <v>983.90774999999996</v>
      </c>
      <c r="QL15" s="64">
        <f>QI3</f>
        <v>13.712999999999999</v>
      </c>
      <c r="QM15" s="5"/>
      <c r="QN15" s="31"/>
      <c r="QO15" s="5"/>
      <c r="QP15" s="31"/>
      <c r="QQ15" s="36"/>
      <c r="QR15" s="64"/>
      <c r="QS15" s="31"/>
      <c r="QT15" s="31"/>
      <c r="QU15" s="31"/>
      <c r="QV15" s="31"/>
      <c r="QW15" s="36"/>
      <c r="QX15" s="64"/>
      <c r="QY15" s="31"/>
      <c r="QZ15" s="31"/>
      <c r="RA15" s="31"/>
      <c r="RB15" s="31"/>
      <c r="RC15" s="36"/>
      <c r="RD15" s="64"/>
      <c r="RE15" s="31"/>
      <c r="RF15" s="31"/>
      <c r="RG15" s="31"/>
      <c r="RH15" s="31"/>
      <c r="RI15" s="36"/>
      <c r="RJ15" s="64"/>
      <c r="RK15" s="31"/>
      <c r="RL15" s="31"/>
      <c r="RM15" s="31"/>
      <c r="RN15" s="31"/>
      <c r="RO15" s="36"/>
      <c r="RP15" s="64"/>
      <c r="RQ15" s="31"/>
      <c r="RR15" s="31"/>
      <c r="RS15" s="31"/>
      <c r="RT15" s="31"/>
      <c r="RU15" s="36"/>
      <c r="RV15" s="64"/>
      <c r="RW15" s="31"/>
      <c r="RX15" s="31"/>
      <c r="RY15" s="31"/>
      <c r="RZ15" s="31"/>
      <c r="SA15" s="36"/>
      <c r="SB15" s="64"/>
      <c r="SC15" s="31">
        <v>0</v>
      </c>
      <c r="SD15" s="31">
        <v>1</v>
      </c>
      <c r="SE15" s="31">
        <v>20</v>
      </c>
      <c r="SF15" s="31">
        <v>47.25</v>
      </c>
      <c r="SG15" s="36">
        <f t="shared" si="9"/>
        <v>945</v>
      </c>
      <c r="SH15" s="64">
        <f>SE3</f>
        <v>20</v>
      </c>
      <c r="SI15" s="31">
        <v>0</v>
      </c>
      <c r="SJ15" s="31">
        <v>1</v>
      </c>
      <c r="SK15" s="31">
        <v>2.85</v>
      </c>
      <c r="SL15" s="31"/>
      <c r="SM15" s="36"/>
      <c r="SN15" s="64"/>
      <c r="SP15" s="32">
        <v>1</v>
      </c>
      <c r="SQ15" s="32">
        <v>10</v>
      </c>
      <c r="SR15" s="32">
        <v>89</v>
      </c>
      <c r="SS15" s="36">
        <f t="shared" si="10"/>
        <v>890</v>
      </c>
      <c r="ST15" s="64">
        <f>SQ3</f>
        <v>10</v>
      </c>
      <c r="SU15" s="63"/>
    </row>
    <row r="16" spans="2:615" s="32" customFormat="1" ht="16.2" customHeight="1" x14ac:dyDescent="0.55000000000000004">
      <c r="B16" s="80">
        <v>183201</v>
      </c>
      <c r="C16" s="77"/>
      <c r="D16" s="78"/>
      <c r="E16" s="78">
        <f t="shared" si="0"/>
        <v>10349.7425</v>
      </c>
      <c r="F16" s="78">
        <f>I16</f>
        <v>66.823474079383516</v>
      </c>
      <c r="G16" s="78">
        <f>E16/D$15</f>
        <v>75.731855000987849</v>
      </c>
      <c r="H16" s="78"/>
      <c r="I16" s="78">
        <f>F15*J16</f>
        <v>66.823474079383516</v>
      </c>
      <c r="J16" s="88">
        <f>SUM(P16,V16,AB16,AH16,AN16,AT16,AZ16,BF16,BL16,BR16,BX16,CD16,CJ16,CP16,CV16,DB16,DH16,DN16,DT16,DZ16,EF16,EL16,ER16,EX16,FD16,FJ16,FP16,FV16,GB16,GH16,GN16,GT16,GZ16,HF16,HL16,HR16,HX16,ID16,IJ16,IP16,IV16,JB16,JH16,JN16,JT16,JZ16,KF16,KL16,KR16,KX16,LD16,LJ16,LP16,LV16,MB16,MH16,MN16,MT16,MZ16,NF16,NL16,NR16,NX16,OD16,OJ16,OP16,OV16,PB16,PH16,PN16,PT16,PZ16,QF16,QL16,QR16,QX16,RD16,RJ16,RP16,RV16,SB16,SH16,SN16,ST16)/J15</f>
        <v>1.0314908994399654</v>
      </c>
      <c r="N16" s="3">
        <v>30.5</v>
      </c>
      <c r="O16" s="62">
        <f>M$15*N16</f>
        <v>701.5</v>
      </c>
      <c r="P16" s="31">
        <f>N16/N15*P15</f>
        <v>21.257575757575758</v>
      </c>
      <c r="U16" s="33"/>
      <c r="V16" s="63"/>
      <c r="Z16" s="6">
        <v>65</v>
      </c>
      <c r="AA16" s="37">
        <f>Y$15*Z16</f>
        <v>975</v>
      </c>
      <c r="AB16" s="64">
        <f>Z16/Z15*AB15</f>
        <v>15</v>
      </c>
      <c r="AG16" s="33"/>
      <c r="AH16" s="63"/>
      <c r="AM16" s="28"/>
      <c r="AN16" s="63"/>
      <c r="AS16" s="35"/>
      <c r="AT16" s="63"/>
      <c r="AY16" s="33"/>
      <c r="AZ16" s="63"/>
      <c r="BE16" s="33"/>
      <c r="BF16" s="63"/>
      <c r="BK16" s="33"/>
      <c r="BL16" s="63"/>
      <c r="BQ16" s="28"/>
      <c r="BR16" s="63"/>
      <c r="BW16" s="28"/>
      <c r="BX16" s="63"/>
      <c r="CC16" s="28"/>
      <c r="CD16" s="63"/>
      <c r="CI16" s="33"/>
      <c r="CJ16" s="63"/>
      <c r="CO16" s="33"/>
      <c r="CP16" s="63"/>
      <c r="CU16" s="33"/>
      <c r="CV16" s="63"/>
      <c r="DA16" s="61"/>
      <c r="DG16" s="28"/>
      <c r="DH16" s="63"/>
      <c r="DL16" s="13">
        <v>101.625</v>
      </c>
      <c r="DM16" s="30">
        <f>DK$15*DL16</f>
        <v>1524.375</v>
      </c>
      <c r="DN16" s="64"/>
      <c r="DS16" s="28"/>
      <c r="DT16" s="63"/>
      <c r="DY16" s="28"/>
      <c r="DZ16" s="63"/>
      <c r="EE16" s="28"/>
      <c r="EF16" s="63"/>
      <c r="EK16" s="33"/>
      <c r="EL16" s="63"/>
      <c r="EQ16" s="33"/>
      <c r="ER16" s="63"/>
      <c r="EW16" s="30"/>
      <c r="EX16" s="64"/>
      <c r="FC16" s="27"/>
      <c r="FD16" s="63"/>
      <c r="FI16" s="33"/>
      <c r="FJ16" s="63"/>
      <c r="FO16" s="33"/>
      <c r="FP16" s="63"/>
      <c r="FU16" s="33"/>
      <c r="FV16" s="63"/>
      <c r="GA16" s="33"/>
      <c r="GB16" s="63"/>
      <c r="GG16" s="33"/>
      <c r="GH16" s="63"/>
      <c r="GM16" s="33"/>
      <c r="GN16" s="63"/>
      <c r="GS16" s="33"/>
      <c r="GT16" s="63"/>
      <c r="GY16" s="33"/>
      <c r="GZ16" s="63"/>
      <c r="HE16" s="33"/>
      <c r="HF16" s="63"/>
      <c r="HK16" s="33"/>
      <c r="HL16" s="63"/>
      <c r="HQ16" s="28"/>
      <c r="HR16" s="63"/>
      <c r="HW16" s="33"/>
      <c r="HX16" s="63"/>
      <c r="IC16" s="33"/>
      <c r="ID16" s="63"/>
      <c r="II16" s="28"/>
      <c r="IJ16" s="63"/>
      <c r="IO16" s="33"/>
      <c r="IP16" s="63"/>
      <c r="IU16" s="33"/>
      <c r="IV16" s="63"/>
      <c r="JA16" s="33"/>
      <c r="JB16" s="63"/>
      <c r="JC16" s="69"/>
      <c r="JD16" s="20"/>
      <c r="JE16" s="20"/>
      <c r="JF16" s="17">
        <v>136.125</v>
      </c>
      <c r="JG16" s="23">
        <f>JE$15*JF16</f>
        <v>1361.25</v>
      </c>
      <c r="JH16" s="72">
        <f>JF16/JF15*JH15</f>
        <v>9.9180327868852451</v>
      </c>
      <c r="JI16" s="69"/>
      <c r="JJ16" s="20"/>
      <c r="JK16" s="20"/>
      <c r="JL16" s="17">
        <v>73.5</v>
      </c>
      <c r="JM16" s="23">
        <f>JK$15*JL16</f>
        <v>705.6</v>
      </c>
      <c r="JN16" s="72">
        <f>JL16/JL15*JN15</f>
        <v>9.7999999999999989</v>
      </c>
      <c r="JO16" s="69"/>
      <c r="JP16" s="20"/>
      <c r="JQ16" s="20"/>
      <c r="JR16" s="24">
        <v>105</v>
      </c>
      <c r="JS16" s="23">
        <f>JQ$15*JR16</f>
        <v>1575</v>
      </c>
      <c r="JT16" s="72"/>
      <c r="JU16" s="69"/>
      <c r="JV16" s="20"/>
      <c r="JW16" s="20"/>
      <c r="JX16" s="20"/>
      <c r="JY16" s="23"/>
      <c r="JZ16" s="72"/>
      <c r="KA16" s="69"/>
      <c r="KB16" s="20"/>
      <c r="KC16" s="20"/>
      <c r="KD16" s="20"/>
      <c r="KE16" s="23"/>
      <c r="KF16" s="72"/>
      <c r="KG16" s="69"/>
      <c r="KH16" s="20"/>
      <c r="KI16" s="20"/>
      <c r="KJ16" s="20"/>
      <c r="KK16" s="21"/>
      <c r="KL16" s="71"/>
      <c r="KM16" s="69"/>
      <c r="KN16" s="20"/>
      <c r="KO16" s="20"/>
      <c r="KP16" s="20"/>
      <c r="KQ16" s="21"/>
      <c r="KR16" s="71"/>
      <c r="KS16" s="69"/>
      <c r="KT16" s="20"/>
      <c r="KU16" s="20"/>
      <c r="KV16" s="20"/>
      <c r="KW16" s="21"/>
      <c r="KX16" s="71"/>
      <c r="KY16" s="69"/>
      <c r="KZ16" s="20"/>
      <c r="LA16" s="20"/>
      <c r="LB16" s="20"/>
      <c r="LC16" s="21"/>
      <c r="LD16" s="71"/>
      <c r="LE16" s="69"/>
      <c r="LF16" s="20"/>
      <c r="LG16" s="20"/>
      <c r="LH16" s="20"/>
      <c r="LI16" s="21"/>
      <c r="LJ16" s="71"/>
      <c r="LK16" s="27"/>
      <c r="LL16" s="27"/>
      <c r="LM16" s="27"/>
      <c r="LN16" s="27"/>
      <c r="LO16" s="28"/>
      <c r="LP16" s="65"/>
      <c r="LQ16" s="27"/>
      <c r="LR16" s="27"/>
      <c r="LS16" s="27"/>
      <c r="LT16" s="27">
        <v>110</v>
      </c>
      <c r="LU16" s="30">
        <f>LS$15*LT16</f>
        <v>275</v>
      </c>
      <c r="LV16" s="73">
        <f>LT16/LT15*LV15</f>
        <v>2.5287356321839081</v>
      </c>
      <c r="MA16" s="36"/>
      <c r="MB16" s="64"/>
      <c r="MG16" s="33"/>
      <c r="MH16" s="63"/>
      <c r="MM16" s="33"/>
      <c r="MN16" s="63"/>
      <c r="MS16" s="33"/>
      <c r="MT16" s="63"/>
      <c r="MY16" s="33"/>
      <c r="MZ16" s="63"/>
      <c r="NE16" s="33"/>
      <c r="NF16" s="63"/>
      <c r="NK16" s="33"/>
      <c r="NL16" s="63"/>
      <c r="NQ16" s="33"/>
      <c r="NR16" s="63"/>
      <c r="NW16" s="33"/>
      <c r="NX16" s="63"/>
      <c r="OC16" s="33"/>
      <c r="OD16" s="63"/>
      <c r="OI16" s="33"/>
      <c r="OJ16" s="63"/>
      <c r="OO16" s="33"/>
      <c r="OP16" s="63"/>
      <c r="OU16" s="33"/>
      <c r="OV16" s="63"/>
      <c r="PA16" s="33"/>
      <c r="PB16" s="63"/>
      <c r="PG16" s="33"/>
      <c r="PH16" s="63"/>
      <c r="PM16" s="33"/>
      <c r="PN16" s="63"/>
      <c r="PS16" s="33"/>
      <c r="PT16" s="63"/>
      <c r="PY16" s="33"/>
      <c r="PZ16" s="63"/>
      <c r="QE16" s="36"/>
      <c r="QF16" s="64"/>
      <c r="QJ16" s="31">
        <v>72.5</v>
      </c>
      <c r="QK16" s="36">
        <f>QI$15*QJ16</f>
        <v>994.1925</v>
      </c>
      <c r="QL16" s="64">
        <f>QJ16/QJ15*QL15</f>
        <v>13.856341463414632</v>
      </c>
      <c r="QM16" s="5"/>
      <c r="QN16" s="31"/>
      <c r="QO16" s="5"/>
      <c r="QP16" s="31"/>
      <c r="QQ16" s="36"/>
      <c r="QR16" s="64"/>
      <c r="QS16" s="31"/>
      <c r="QT16" s="31"/>
      <c r="QU16" s="31"/>
      <c r="QV16" s="31"/>
      <c r="QW16" s="36"/>
      <c r="QX16" s="64"/>
      <c r="QY16" s="31"/>
      <c r="QZ16" s="31"/>
      <c r="RA16" s="31"/>
      <c r="RB16" s="31"/>
      <c r="RC16" s="36"/>
      <c r="RD16" s="64"/>
      <c r="RE16" s="31"/>
      <c r="RF16" s="31"/>
      <c r="RG16" s="31"/>
      <c r="RH16" s="31"/>
      <c r="RI16" s="36"/>
      <c r="RJ16" s="64"/>
      <c r="RK16" s="31"/>
      <c r="RL16" s="31"/>
      <c r="RM16" s="31"/>
      <c r="RN16" s="31"/>
      <c r="RO16" s="36"/>
      <c r="RP16" s="64"/>
      <c r="RQ16" s="31"/>
      <c r="RR16" s="31"/>
      <c r="RS16" s="31"/>
      <c r="RT16" s="31"/>
      <c r="RU16" s="36"/>
      <c r="RV16" s="64"/>
      <c r="RW16" s="31"/>
      <c r="RX16" s="31"/>
      <c r="RY16" s="31"/>
      <c r="RZ16" s="31"/>
      <c r="SA16" s="36"/>
      <c r="SB16" s="64"/>
      <c r="SC16" s="31"/>
      <c r="SD16" s="31"/>
      <c r="SE16" s="31"/>
      <c r="SF16" s="31">
        <v>55.75</v>
      </c>
      <c r="SG16" s="36">
        <f>SE$15*SF16</f>
        <v>1115</v>
      </c>
      <c r="SH16" s="64">
        <f>SF16/SF15*SH15</f>
        <v>23.597883597883602</v>
      </c>
      <c r="SI16" s="31"/>
      <c r="SJ16" s="31"/>
      <c r="SK16" s="31"/>
      <c r="SL16" s="3">
        <v>104.5</v>
      </c>
      <c r="SM16" s="36">
        <f>SK$15*SL16</f>
        <v>297.82499999999999</v>
      </c>
      <c r="SN16" s="64"/>
      <c r="SR16" s="32">
        <v>99</v>
      </c>
      <c r="SS16" s="36">
        <f>SQ$15*SR16</f>
        <v>990</v>
      </c>
      <c r="ST16" s="64">
        <f>SR16/SR15*ST15</f>
        <v>11.123595505617978</v>
      </c>
      <c r="SU16" s="63"/>
    </row>
    <row r="17" spans="2:515" s="32" customFormat="1" ht="16.2" customHeight="1" x14ac:dyDescent="0.55000000000000004">
      <c r="B17" s="80">
        <v>183202</v>
      </c>
      <c r="C17" s="77"/>
      <c r="D17" s="78"/>
      <c r="E17" s="78">
        <f t="shared" si="0"/>
        <v>10220.3105</v>
      </c>
      <c r="F17" s="78">
        <f>F16*G17/G16</f>
        <v>65.987791848927742</v>
      </c>
      <c r="G17" s="78">
        <f t="shared" ref="G17:G27" si="11">E17/D$15</f>
        <v>74.78476617665352</v>
      </c>
      <c r="H17" s="78"/>
      <c r="I17" s="78"/>
      <c r="J17" s="88"/>
      <c r="N17" s="3">
        <v>33.5</v>
      </c>
      <c r="O17" s="62">
        <f t="shared" ref="O17:O27" si="12">M$15*N17</f>
        <v>770.5</v>
      </c>
      <c r="U17" s="33"/>
      <c r="V17" s="63"/>
      <c r="Z17" s="6">
        <v>63</v>
      </c>
      <c r="AA17" s="37">
        <f t="shared" ref="AA17:AA27" si="13">Y$15*Z17</f>
        <v>945</v>
      </c>
      <c r="AB17" s="63"/>
      <c r="AG17" s="33"/>
      <c r="AH17" s="63"/>
      <c r="AM17" s="28"/>
      <c r="AN17" s="63"/>
      <c r="AS17" s="35"/>
      <c r="AT17" s="63"/>
      <c r="AY17" s="33"/>
      <c r="AZ17" s="63"/>
      <c r="BE17" s="33"/>
      <c r="BF17" s="63"/>
      <c r="BK17" s="33"/>
      <c r="BL17" s="63"/>
      <c r="BQ17" s="28"/>
      <c r="BR17" s="63"/>
      <c r="BW17" s="28"/>
      <c r="BX17" s="63"/>
      <c r="CC17" s="28"/>
      <c r="CD17" s="63"/>
      <c r="CI17" s="33"/>
      <c r="CJ17" s="63"/>
      <c r="CO17" s="33"/>
      <c r="CP17" s="63"/>
      <c r="CU17" s="33"/>
      <c r="CV17" s="63"/>
      <c r="DA17" s="61"/>
      <c r="DG17" s="28"/>
      <c r="DH17" s="63"/>
      <c r="DL17" s="3">
        <v>102</v>
      </c>
      <c r="DM17" s="30">
        <f t="shared" ref="DM17:DM27" si="14">DK$15*DL17</f>
        <v>1530</v>
      </c>
      <c r="DN17" s="63"/>
      <c r="DS17" s="28"/>
      <c r="DT17" s="63"/>
      <c r="DY17" s="28"/>
      <c r="DZ17" s="63"/>
      <c r="EE17" s="28"/>
      <c r="EF17" s="63"/>
      <c r="EK17" s="33"/>
      <c r="EL17" s="63"/>
      <c r="EQ17" s="33"/>
      <c r="ER17" s="63"/>
      <c r="EW17" s="30"/>
      <c r="EX17" s="63"/>
      <c r="FC17" s="27"/>
      <c r="FD17" s="63"/>
      <c r="FI17" s="33"/>
      <c r="FJ17" s="63"/>
      <c r="FO17" s="33"/>
      <c r="FP17" s="63"/>
      <c r="FU17" s="33"/>
      <c r="FV17" s="63"/>
      <c r="GA17" s="33"/>
      <c r="GB17" s="63"/>
      <c r="GG17" s="33"/>
      <c r="GH17" s="63"/>
      <c r="GM17" s="33"/>
      <c r="GN17" s="63"/>
      <c r="GS17" s="33"/>
      <c r="GT17" s="63"/>
      <c r="GY17" s="33"/>
      <c r="GZ17" s="63"/>
      <c r="HE17" s="33"/>
      <c r="HF17" s="63"/>
      <c r="HK17" s="33"/>
      <c r="HL17" s="63"/>
      <c r="HQ17" s="28"/>
      <c r="HR17" s="63"/>
      <c r="HW17" s="33"/>
      <c r="HX17" s="63"/>
      <c r="IC17" s="33"/>
      <c r="ID17" s="63"/>
      <c r="II17" s="28"/>
      <c r="IJ17" s="63"/>
      <c r="IO17" s="33"/>
      <c r="IP17" s="63"/>
      <c r="IU17" s="33"/>
      <c r="IV17" s="63"/>
      <c r="JA17" s="33"/>
      <c r="JB17" s="63"/>
      <c r="JC17" s="69"/>
      <c r="JD17" s="20"/>
      <c r="JE17" s="20"/>
      <c r="JF17" s="17">
        <v>126</v>
      </c>
      <c r="JG17" s="23">
        <f t="shared" ref="JG17:JG27" si="15">JE$15*JF17</f>
        <v>1260</v>
      </c>
      <c r="JH17" s="71"/>
      <c r="JI17" s="69"/>
      <c r="JJ17" s="20"/>
      <c r="JK17" s="20"/>
      <c r="JL17" s="17">
        <v>76</v>
      </c>
      <c r="JM17" s="23">
        <f t="shared" ref="JM17:JM27" si="16">JK$15*JL17</f>
        <v>729.6</v>
      </c>
      <c r="JN17" s="71"/>
      <c r="JO17" s="69"/>
      <c r="JP17" s="20"/>
      <c r="JQ17" s="20"/>
      <c r="JR17" s="17">
        <v>105</v>
      </c>
      <c r="JS17" s="23">
        <f t="shared" ref="JS17:JS27" si="17">JQ$15*JR17</f>
        <v>1575</v>
      </c>
      <c r="JT17" s="71"/>
      <c r="JU17" s="69"/>
      <c r="JV17" s="20"/>
      <c r="JW17" s="20"/>
      <c r="JX17" s="20"/>
      <c r="JY17" s="23"/>
      <c r="JZ17" s="71"/>
      <c r="KA17" s="69"/>
      <c r="KB17" s="20"/>
      <c r="KC17" s="20"/>
      <c r="KD17" s="20"/>
      <c r="KE17" s="23"/>
      <c r="KF17" s="71"/>
      <c r="KG17" s="69"/>
      <c r="KH17" s="20"/>
      <c r="KI17" s="20"/>
      <c r="KJ17" s="20"/>
      <c r="KK17" s="21"/>
      <c r="KL17" s="71"/>
      <c r="KM17" s="69"/>
      <c r="KN17" s="20"/>
      <c r="KO17" s="20"/>
      <c r="KP17" s="20"/>
      <c r="KQ17" s="21"/>
      <c r="KR17" s="71"/>
      <c r="KS17" s="69"/>
      <c r="KT17" s="20"/>
      <c r="KU17" s="20"/>
      <c r="KV17" s="20"/>
      <c r="KW17" s="21"/>
      <c r="KX17" s="71"/>
      <c r="KY17" s="69"/>
      <c r="KZ17" s="20"/>
      <c r="LA17" s="20"/>
      <c r="LB17" s="20"/>
      <c r="LC17" s="21"/>
      <c r="LD17" s="71"/>
      <c r="LE17" s="69"/>
      <c r="LF17" s="20"/>
      <c r="LG17" s="20"/>
      <c r="LH17" s="20"/>
      <c r="LI17" s="21"/>
      <c r="LJ17" s="71"/>
      <c r="LK17" s="27"/>
      <c r="LL17" s="27"/>
      <c r="LM17" s="27"/>
      <c r="LN17" s="27"/>
      <c r="LO17" s="28"/>
      <c r="LP17" s="65"/>
      <c r="LQ17" s="27"/>
      <c r="LR17" s="27"/>
      <c r="LS17" s="27"/>
      <c r="LT17" s="27">
        <v>108</v>
      </c>
      <c r="LU17" s="30">
        <f t="shared" ref="LU17:LU27" si="18">LS$15*LT17</f>
        <v>270</v>
      </c>
      <c r="LV17" s="65"/>
      <c r="MA17" s="36"/>
      <c r="MB17" s="63"/>
      <c r="MG17" s="33"/>
      <c r="MH17" s="63"/>
      <c r="MM17" s="33"/>
      <c r="MN17" s="63"/>
      <c r="MS17" s="33"/>
      <c r="MT17" s="63"/>
      <c r="MY17" s="33"/>
      <c r="MZ17" s="63"/>
      <c r="NE17" s="33"/>
      <c r="NF17" s="63"/>
      <c r="NK17" s="33"/>
      <c r="NL17" s="63"/>
      <c r="NQ17" s="33"/>
      <c r="NR17" s="63"/>
      <c r="NW17" s="33"/>
      <c r="NX17" s="63"/>
      <c r="OC17" s="33"/>
      <c r="OD17" s="63"/>
      <c r="OI17" s="33"/>
      <c r="OJ17" s="63"/>
      <c r="OO17" s="33"/>
      <c r="OP17" s="63"/>
      <c r="OU17" s="33"/>
      <c r="OV17" s="63"/>
      <c r="PA17" s="33"/>
      <c r="PB17" s="63"/>
      <c r="PG17" s="33"/>
      <c r="PH17" s="63"/>
      <c r="PM17" s="33"/>
      <c r="PN17" s="63"/>
      <c r="PS17" s="33"/>
      <c r="PT17" s="63"/>
      <c r="PY17" s="33"/>
      <c r="PZ17" s="63"/>
      <c r="QE17" s="36"/>
      <c r="QF17" s="63"/>
      <c r="QJ17" s="31">
        <v>71</v>
      </c>
      <c r="QK17" s="36">
        <f t="shared" ref="QK17:QK27" si="19">QI$15*QJ17</f>
        <v>973.62299999999993</v>
      </c>
      <c r="QL17" s="63"/>
      <c r="QM17" s="5"/>
      <c r="QN17" s="31"/>
      <c r="QO17" s="5"/>
      <c r="QP17" s="31"/>
      <c r="QQ17" s="36"/>
      <c r="QR17" s="64"/>
      <c r="QS17" s="31"/>
      <c r="QT17" s="31"/>
      <c r="QU17" s="31"/>
      <c r="QV17" s="31"/>
      <c r="QW17" s="36"/>
      <c r="QX17" s="64"/>
      <c r="QY17" s="31"/>
      <c r="QZ17" s="31"/>
      <c r="RA17" s="31"/>
      <c r="RB17" s="31"/>
      <c r="RC17" s="36"/>
      <c r="RD17" s="64"/>
      <c r="RE17" s="31"/>
      <c r="RF17" s="31"/>
      <c r="RG17" s="31"/>
      <c r="RH17" s="31"/>
      <c r="RI17" s="36"/>
      <c r="RJ17" s="64"/>
      <c r="RK17" s="31"/>
      <c r="RL17" s="31"/>
      <c r="RM17" s="31"/>
      <c r="RN17" s="31"/>
      <c r="RO17" s="36"/>
      <c r="RP17" s="64"/>
      <c r="RQ17" s="31"/>
      <c r="RR17" s="31"/>
      <c r="RS17" s="31"/>
      <c r="RT17" s="31"/>
      <c r="RU17" s="36"/>
      <c r="RV17" s="64"/>
      <c r="RW17" s="31"/>
      <c r="RX17" s="31"/>
      <c r="RY17" s="31"/>
      <c r="RZ17" s="31"/>
      <c r="SA17" s="36"/>
      <c r="SB17" s="64"/>
      <c r="SC17" s="31"/>
      <c r="SD17" s="31"/>
      <c r="SE17" s="31"/>
      <c r="SF17" s="31">
        <v>54</v>
      </c>
      <c r="SG17" s="36">
        <f t="shared" ref="SG17:SG27" si="20">SE$15*SF17</f>
        <v>1080</v>
      </c>
      <c r="SH17" s="63"/>
      <c r="SI17" s="31"/>
      <c r="SJ17" s="31"/>
      <c r="SK17" s="31"/>
      <c r="SL17" s="3">
        <v>97.75</v>
      </c>
      <c r="SM17" s="36">
        <f t="shared" ref="SM17:SM27" si="21">SK$15*SL17</f>
        <v>278.58750000000003</v>
      </c>
      <c r="SN17" s="63"/>
      <c r="SR17" s="32">
        <v>97</v>
      </c>
      <c r="SS17" s="36">
        <f t="shared" ref="SS17:SS27" si="22">SQ$15*SR17</f>
        <v>970</v>
      </c>
      <c r="ST17" s="63"/>
      <c r="SU17" s="63"/>
    </row>
    <row r="18" spans="2:515" s="32" customFormat="1" ht="16.2" customHeight="1" x14ac:dyDescent="0.55000000000000004">
      <c r="B18" s="80">
        <v>183203</v>
      </c>
      <c r="C18" s="77"/>
      <c r="D18" s="78"/>
      <c r="E18" s="78">
        <f t="shared" si="0"/>
        <v>10345.54125</v>
      </c>
      <c r="F18" s="78">
        <f t="shared" ref="F18:F27" si="23">F17*G18/G17</f>
        <v>66.796348561963541</v>
      </c>
      <c r="G18" s="78">
        <f t="shared" si="11"/>
        <v>75.701113322552573</v>
      </c>
      <c r="H18" s="78"/>
      <c r="I18" s="78"/>
      <c r="J18" s="88"/>
      <c r="N18" s="3">
        <v>30.25</v>
      </c>
      <c r="O18" s="62">
        <f t="shared" si="12"/>
        <v>695.75</v>
      </c>
      <c r="U18" s="33"/>
      <c r="V18" s="63"/>
      <c r="Z18" s="6">
        <v>73</v>
      </c>
      <c r="AA18" s="37">
        <f t="shared" si="13"/>
        <v>1095</v>
      </c>
      <c r="AB18" s="63"/>
      <c r="AG18" s="33"/>
      <c r="AH18" s="63"/>
      <c r="AM18" s="28"/>
      <c r="AN18" s="63"/>
      <c r="AS18" s="35"/>
      <c r="AT18" s="63"/>
      <c r="AY18" s="33"/>
      <c r="AZ18" s="63"/>
      <c r="BE18" s="33"/>
      <c r="BF18" s="63"/>
      <c r="BK18" s="33"/>
      <c r="BL18" s="63"/>
      <c r="BQ18" s="28"/>
      <c r="BR18" s="63"/>
      <c r="BW18" s="28"/>
      <c r="BX18" s="63"/>
      <c r="CC18" s="28"/>
      <c r="CD18" s="63"/>
      <c r="CI18" s="33"/>
      <c r="CJ18" s="63"/>
      <c r="CO18" s="33"/>
      <c r="CP18" s="63"/>
      <c r="CU18" s="33"/>
      <c r="CV18" s="63"/>
      <c r="DA18" s="61"/>
      <c r="DG18" s="28"/>
      <c r="DH18" s="63"/>
      <c r="DL18" s="3">
        <v>107</v>
      </c>
      <c r="DM18" s="30">
        <f t="shared" si="14"/>
        <v>1605</v>
      </c>
      <c r="DN18" s="63"/>
      <c r="DS18" s="28"/>
      <c r="DT18" s="63"/>
      <c r="DY18" s="28"/>
      <c r="DZ18" s="63"/>
      <c r="EE18" s="28"/>
      <c r="EF18" s="63"/>
      <c r="EK18" s="33"/>
      <c r="EL18" s="63"/>
      <c r="EQ18" s="33"/>
      <c r="ER18" s="63"/>
      <c r="EW18" s="30"/>
      <c r="EX18" s="63"/>
      <c r="FC18" s="27"/>
      <c r="FD18" s="63"/>
      <c r="FI18" s="33"/>
      <c r="FJ18" s="63"/>
      <c r="FO18" s="33"/>
      <c r="FP18" s="63"/>
      <c r="FU18" s="33"/>
      <c r="FV18" s="63"/>
      <c r="GA18" s="33"/>
      <c r="GB18" s="63"/>
      <c r="GG18" s="33"/>
      <c r="GH18" s="63"/>
      <c r="GM18" s="33"/>
      <c r="GN18" s="63"/>
      <c r="GS18" s="33"/>
      <c r="GT18" s="63"/>
      <c r="GY18" s="33"/>
      <c r="GZ18" s="63"/>
      <c r="HE18" s="33"/>
      <c r="HF18" s="63"/>
      <c r="HK18" s="33"/>
      <c r="HL18" s="63"/>
      <c r="HQ18" s="28"/>
      <c r="HR18" s="63"/>
      <c r="HW18" s="33"/>
      <c r="HX18" s="63"/>
      <c r="IC18" s="33"/>
      <c r="ID18" s="63"/>
      <c r="II18" s="28"/>
      <c r="IJ18" s="63"/>
      <c r="IO18" s="33"/>
      <c r="IP18" s="63"/>
      <c r="IU18" s="33"/>
      <c r="IV18" s="63"/>
      <c r="JA18" s="33"/>
      <c r="JB18" s="63"/>
      <c r="JC18" s="69"/>
      <c r="JD18" s="20"/>
      <c r="JE18" s="20"/>
      <c r="JF18" s="17">
        <v>128</v>
      </c>
      <c r="JG18" s="23">
        <f t="shared" si="15"/>
        <v>1280</v>
      </c>
      <c r="JH18" s="71"/>
      <c r="JI18" s="69"/>
      <c r="JJ18" s="20"/>
      <c r="JK18" s="20"/>
      <c r="JL18" s="17">
        <v>98</v>
      </c>
      <c r="JM18" s="23">
        <f t="shared" si="16"/>
        <v>940.8</v>
      </c>
      <c r="JN18" s="71"/>
      <c r="JO18" s="69"/>
      <c r="JP18" s="20"/>
      <c r="JQ18" s="20"/>
      <c r="JR18" s="17">
        <v>104</v>
      </c>
      <c r="JS18" s="23">
        <f t="shared" si="17"/>
        <v>1560</v>
      </c>
      <c r="JT18" s="71"/>
      <c r="JU18" s="69"/>
      <c r="JV18" s="20"/>
      <c r="JW18" s="20"/>
      <c r="JX18" s="20"/>
      <c r="JY18" s="23"/>
      <c r="JZ18" s="71"/>
      <c r="KA18" s="69"/>
      <c r="KB18" s="20"/>
      <c r="KC18" s="20"/>
      <c r="KD18" s="20"/>
      <c r="KE18" s="23"/>
      <c r="KF18" s="71"/>
      <c r="KG18" s="69"/>
      <c r="KH18" s="20"/>
      <c r="KI18" s="20"/>
      <c r="KJ18" s="20"/>
      <c r="KK18" s="21"/>
      <c r="KL18" s="71"/>
      <c r="KM18" s="69"/>
      <c r="KN18" s="20"/>
      <c r="KO18" s="20"/>
      <c r="KP18" s="20"/>
      <c r="KQ18" s="21"/>
      <c r="KR18" s="71"/>
      <c r="KS18" s="69"/>
      <c r="KT18" s="20"/>
      <c r="KU18" s="20"/>
      <c r="KV18" s="20"/>
      <c r="KW18" s="21"/>
      <c r="KX18" s="71"/>
      <c r="KY18" s="69"/>
      <c r="KZ18" s="20"/>
      <c r="LA18" s="20"/>
      <c r="LB18" s="20"/>
      <c r="LC18" s="21"/>
      <c r="LD18" s="71"/>
      <c r="LE18" s="69"/>
      <c r="LF18" s="20"/>
      <c r="LG18" s="20"/>
      <c r="LH18" s="20"/>
      <c r="LI18" s="21"/>
      <c r="LJ18" s="71"/>
      <c r="LK18" s="27"/>
      <c r="LL18" s="27"/>
      <c r="LM18" s="27"/>
      <c r="LN18" s="27"/>
      <c r="LO18" s="28"/>
      <c r="LP18" s="65"/>
      <c r="LQ18" s="27"/>
      <c r="LR18" s="27"/>
      <c r="LS18" s="27"/>
      <c r="LT18" s="27">
        <v>100.125</v>
      </c>
      <c r="LU18" s="30">
        <f t="shared" si="18"/>
        <v>250.3125</v>
      </c>
      <c r="LV18" s="65"/>
      <c r="MA18" s="36"/>
      <c r="MB18" s="63"/>
      <c r="MG18" s="33"/>
      <c r="MH18" s="63"/>
      <c r="MM18" s="33"/>
      <c r="MN18" s="63"/>
      <c r="MS18" s="33"/>
      <c r="MT18" s="63"/>
      <c r="MY18" s="33"/>
      <c r="MZ18" s="63"/>
      <c r="NE18" s="33"/>
      <c r="NF18" s="63"/>
      <c r="NK18" s="33"/>
      <c r="NL18" s="63"/>
      <c r="NQ18" s="33"/>
      <c r="NR18" s="63"/>
      <c r="NW18" s="33"/>
      <c r="NX18" s="63"/>
      <c r="OC18" s="33"/>
      <c r="OD18" s="63"/>
      <c r="OI18" s="33"/>
      <c r="OJ18" s="63"/>
      <c r="OO18" s="33"/>
      <c r="OP18" s="63"/>
      <c r="OU18" s="33"/>
      <c r="OV18" s="63"/>
      <c r="PA18" s="33"/>
      <c r="PB18" s="63"/>
      <c r="PG18" s="33"/>
      <c r="PH18" s="63"/>
      <c r="PM18" s="33"/>
      <c r="PN18" s="63"/>
      <c r="PS18" s="33"/>
      <c r="PT18" s="63"/>
      <c r="PY18" s="33"/>
      <c r="PZ18" s="63"/>
      <c r="QE18" s="36"/>
      <c r="QF18" s="63"/>
      <c r="QJ18" s="31">
        <v>70</v>
      </c>
      <c r="QK18" s="36">
        <f t="shared" si="19"/>
        <v>959.91</v>
      </c>
      <c r="QL18" s="63"/>
      <c r="QM18" s="5"/>
      <c r="QN18" s="31"/>
      <c r="QO18" s="5"/>
      <c r="QP18" s="31"/>
      <c r="QQ18" s="36"/>
      <c r="QR18" s="64"/>
      <c r="QS18" s="31"/>
      <c r="QT18" s="31"/>
      <c r="QU18" s="31"/>
      <c r="QV18" s="31"/>
      <c r="QW18" s="36"/>
      <c r="QX18" s="64"/>
      <c r="QY18" s="31"/>
      <c r="QZ18" s="31"/>
      <c r="RA18" s="31"/>
      <c r="RB18" s="31"/>
      <c r="RC18" s="36"/>
      <c r="RD18" s="64"/>
      <c r="RE18" s="31"/>
      <c r="RF18" s="31"/>
      <c r="RG18" s="31"/>
      <c r="RH18" s="31"/>
      <c r="RI18" s="36"/>
      <c r="RJ18" s="64"/>
      <c r="RK18" s="31"/>
      <c r="RL18" s="31"/>
      <c r="RM18" s="31"/>
      <c r="RN18" s="31"/>
      <c r="RO18" s="36"/>
      <c r="RP18" s="64"/>
      <c r="RQ18" s="31"/>
      <c r="RR18" s="31"/>
      <c r="RS18" s="31"/>
      <c r="RT18" s="31"/>
      <c r="RU18" s="36"/>
      <c r="RV18" s="64"/>
      <c r="RW18" s="31"/>
      <c r="RX18" s="31"/>
      <c r="RY18" s="31"/>
      <c r="RZ18" s="31"/>
      <c r="SA18" s="36"/>
      <c r="SB18" s="64"/>
      <c r="SC18" s="31"/>
      <c r="SD18" s="31"/>
      <c r="SE18" s="31"/>
      <c r="SF18" s="31">
        <v>44.75</v>
      </c>
      <c r="SG18" s="36">
        <f t="shared" si="20"/>
        <v>895</v>
      </c>
      <c r="SH18" s="63"/>
      <c r="SI18" s="31"/>
      <c r="SJ18" s="31"/>
      <c r="SK18" s="31"/>
      <c r="SL18" s="3">
        <v>96.125</v>
      </c>
      <c r="SM18" s="36">
        <f t="shared" si="21"/>
        <v>273.95625000000001</v>
      </c>
      <c r="SN18" s="63"/>
      <c r="SR18" s="32">
        <v>94</v>
      </c>
      <c r="SS18" s="36">
        <f t="shared" si="22"/>
        <v>940</v>
      </c>
      <c r="ST18" s="63"/>
      <c r="SU18" s="63"/>
    </row>
    <row r="19" spans="2:515" s="32" customFormat="1" ht="16.2" customHeight="1" x14ac:dyDescent="0.55000000000000004">
      <c r="B19" s="80">
        <v>183204</v>
      </c>
      <c r="C19" s="77"/>
      <c r="D19" s="78"/>
      <c r="E19" s="78">
        <f t="shared" si="0"/>
        <v>10720.133750000001</v>
      </c>
      <c r="F19" s="78">
        <f t="shared" si="23"/>
        <v>69.21491812676976</v>
      </c>
      <c r="G19" s="78">
        <f t="shared" si="11"/>
        <v>78.442107593130558</v>
      </c>
      <c r="H19" s="78"/>
      <c r="I19" s="78"/>
      <c r="J19" s="88"/>
      <c r="N19" s="3">
        <v>35</v>
      </c>
      <c r="O19" s="62">
        <f t="shared" si="12"/>
        <v>805</v>
      </c>
      <c r="U19" s="33"/>
      <c r="V19" s="63"/>
      <c r="Z19" s="6">
        <v>80</v>
      </c>
      <c r="AA19" s="37">
        <f t="shared" si="13"/>
        <v>1200</v>
      </c>
      <c r="AB19" s="63"/>
      <c r="AG19" s="33"/>
      <c r="AH19" s="63"/>
      <c r="AM19" s="28"/>
      <c r="AN19" s="63"/>
      <c r="AS19" s="35"/>
      <c r="AT19" s="63"/>
      <c r="AY19" s="33"/>
      <c r="AZ19" s="63"/>
      <c r="BE19" s="33"/>
      <c r="BF19" s="63"/>
      <c r="BK19" s="33"/>
      <c r="BL19" s="63"/>
      <c r="BQ19" s="28"/>
      <c r="BR19" s="63"/>
      <c r="BW19" s="28"/>
      <c r="BX19" s="63"/>
      <c r="CC19" s="28"/>
      <c r="CD19" s="63"/>
      <c r="CI19" s="33"/>
      <c r="CJ19" s="63"/>
      <c r="CO19" s="33"/>
      <c r="CP19" s="63"/>
      <c r="CU19" s="33"/>
      <c r="CV19" s="63"/>
      <c r="DA19" s="61"/>
      <c r="DG19" s="28"/>
      <c r="DH19" s="63"/>
      <c r="DL19" s="3">
        <v>104</v>
      </c>
      <c r="DM19" s="30">
        <f t="shared" si="14"/>
        <v>1560</v>
      </c>
      <c r="DN19" s="63"/>
      <c r="DS19" s="28"/>
      <c r="DT19" s="63"/>
      <c r="DY19" s="28"/>
      <c r="DZ19" s="63"/>
      <c r="EE19" s="28"/>
      <c r="EF19" s="63"/>
      <c r="EK19" s="33"/>
      <c r="EL19" s="63"/>
      <c r="EQ19" s="33"/>
      <c r="ER19" s="63"/>
      <c r="EW19" s="30"/>
      <c r="EX19" s="63"/>
      <c r="FC19" s="27"/>
      <c r="FD19" s="63"/>
      <c r="FI19" s="33"/>
      <c r="FJ19" s="63"/>
      <c r="FO19" s="33"/>
      <c r="FP19" s="63"/>
      <c r="FU19" s="33"/>
      <c r="FV19" s="63"/>
      <c r="GA19" s="33"/>
      <c r="GB19" s="63"/>
      <c r="GG19" s="33"/>
      <c r="GH19" s="63"/>
      <c r="GM19" s="33"/>
      <c r="GN19" s="63"/>
      <c r="GS19" s="33"/>
      <c r="GT19" s="63"/>
      <c r="GY19" s="33"/>
      <c r="GZ19" s="63"/>
      <c r="HE19" s="33"/>
      <c r="HF19" s="63"/>
      <c r="HK19" s="33"/>
      <c r="HL19" s="63"/>
      <c r="HQ19" s="28"/>
      <c r="HR19" s="63"/>
      <c r="HW19" s="33"/>
      <c r="HX19" s="63"/>
      <c r="IC19" s="33"/>
      <c r="ID19" s="63"/>
      <c r="II19" s="28"/>
      <c r="IJ19" s="63"/>
      <c r="IO19" s="33"/>
      <c r="IP19" s="63"/>
      <c r="IU19" s="33"/>
      <c r="IV19" s="63"/>
      <c r="JA19" s="33"/>
      <c r="JB19" s="63"/>
      <c r="JC19" s="69"/>
      <c r="JD19" s="20"/>
      <c r="JE19" s="20"/>
      <c r="JF19" s="17">
        <v>133</v>
      </c>
      <c r="JG19" s="23">
        <f t="shared" si="15"/>
        <v>1330</v>
      </c>
      <c r="JH19" s="71"/>
      <c r="JI19" s="69"/>
      <c r="JJ19" s="20"/>
      <c r="JK19" s="20"/>
      <c r="JL19" s="17">
        <v>98</v>
      </c>
      <c r="JM19" s="23">
        <f t="shared" si="16"/>
        <v>940.8</v>
      </c>
      <c r="JN19" s="71"/>
      <c r="JO19" s="69"/>
      <c r="JP19" s="20"/>
      <c r="JQ19" s="20"/>
      <c r="JR19" s="17">
        <v>104</v>
      </c>
      <c r="JS19" s="23">
        <f t="shared" si="17"/>
        <v>1560</v>
      </c>
      <c r="JT19" s="71"/>
      <c r="JU19" s="69"/>
      <c r="JV19" s="20"/>
      <c r="JW19" s="20"/>
      <c r="JX19" s="20"/>
      <c r="JY19" s="23"/>
      <c r="JZ19" s="71"/>
      <c r="KA19" s="69"/>
      <c r="KB19" s="20"/>
      <c r="KC19" s="20"/>
      <c r="KD19" s="20"/>
      <c r="KE19" s="23"/>
      <c r="KF19" s="71"/>
      <c r="KG19" s="69"/>
      <c r="KH19" s="20"/>
      <c r="KI19" s="20"/>
      <c r="KJ19" s="20"/>
      <c r="KK19" s="21"/>
      <c r="KL19" s="71"/>
      <c r="KM19" s="69"/>
      <c r="KN19" s="20"/>
      <c r="KO19" s="20"/>
      <c r="KP19" s="20"/>
      <c r="KQ19" s="21"/>
      <c r="KR19" s="71"/>
      <c r="KS19" s="69"/>
      <c r="KT19" s="20"/>
      <c r="KU19" s="20"/>
      <c r="KV19" s="20"/>
      <c r="KW19" s="21"/>
      <c r="KX19" s="71"/>
      <c r="KY19" s="69"/>
      <c r="KZ19" s="20"/>
      <c r="LA19" s="20"/>
      <c r="LB19" s="20"/>
      <c r="LC19" s="21"/>
      <c r="LD19" s="71"/>
      <c r="LE19" s="69"/>
      <c r="LF19" s="20"/>
      <c r="LG19" s="20"/>
      <c r="LH19" s="20"/>
      <c r="LI19" s="21"/>
      <c r="LJ19" s="71"/>
      <c r="LK19" s="27"/>
      <c r="LL19" s="27"/>
      <c r="LM19" s="27"/>
      <c r="LN19" s="27"/>
      <c r="LO19" s="28"/>
      <c r="LP19" s="65"/>
      <c r="LQ19" s="27"/>
      <c r="LR19" s="27"/>
      <c r="LS19" s="27"/>
      <c r="LT19" s="27">
        <v>98</v>
      </c>
      <c r="LU19" s="30">
        <f t="shared" si="18"/>
        <v>245</v>
      </c>
      <c r="LV19" s="65"/>
      <c r="MA19" s="36"/>
      <c r="MB19" s="63"/>
      <c r="MG19" s="33"/>
      <c r="MH19" s="63"/>
      <c r="MM19" s="33"/>
      <c r="MN19" s="63"/>
      <c r="MS19" s="33"/>
      <c r="MT19" s="63"/>
      <c r="MY19" s="33"/>
      <c r="MZ19" s="63"/>
      <c r="NE19" s="33"/>
      <c r="NF19" s="63"/>
      <c r="NK19" s="33"/>
      <c r="NL19" s="63"/>
      <c r="NQ19" s="33"/>
      <c r="NR19" s="63"/>
      <c r="NW19" s="33"/>
      <c r="NX19" s="63"/>
      <c r="OC19" s="33"/>
      <c r="OD19" s="63"/>
      <c r="OI19" s="33"/>
      <c r="OJ19" s="63"/>
      <c r="OO19" s="33"/>
      <c r="OP19" s="63"/>
      <c r="OU19" s="33"/>
      <c r="OV19" s="63"/>
      <c r="PA19" s="33"/>
      <c r="PB19" s="63"/>
      <c r="PG19" s="33"/>
      <c r="PH19" s="63"/>
      <c r="PM19" s="33"/>
      <c r="PN19" s="63"/>
      <c r="PS19" s="33"/>
      <c r="PT19" s="63"/>
      <c r="PY19" s="33"/>
      <c r="PZ19" s="63"/>
      <c r="QE19" s="36"/>
      <c r="QF19" s="63"/>
      <c r="QJ19" s="31">
        <v>73.75</v>
      </c>
      <c r="QK19" s="36">
        <f t="shared" si="19"/>
        <v>1011.3337499999999</v>
      </c>
      <c r="QL19" s="63"/>
      <c r="QM19" s="5"/>
      <c r="QN19" s="31"/>
      <c r="QO19" s="5"/>
      <c r="QP19" s="31"/>
      <c r="QQ19" s="36"/>
      <c r="QR19" s="64"/>
      <c r="QS19" s="31"/>
      <c r="QT19" s="31"/>
      <c r="QU19" s="31"/>
      <c r="QV19" s="31"/>
      <c r="QW19" s="36"/>
      <c r="QX19" s="64"/>
      <c r="QY19" s="31"/>
      <c r="QZ19" s="31"/>
      <c r="RA19" s="31"/>
      <c r="RB19" s="31"/>
      <c r="RC19" s="36"/>
      <c r="RD19" s="64"/>
      <c r="RE19" s="31"/>
      <c r="RF19" s="31"/>
      <c r="RG19" s="31"/>
      <c r="RH19" s="31"/>
      <c r="RI19" s="36"/>
      <c r="RJ19" s="64"/>
      <c r="RK19" s="31"/>
      <c r="RL19" s="31"/>
      <c r="RM19" s="31"/>
      <c r="RN19" s="31"/>
      <c r="RO19" s="36"/>
      <c r="RP19" s="64"/>
      <c r="RQ19" s="31"/>
      <c r="RR19" s="31"/>
      <c r="RS19" s="31"/>
      <c r="RT19" s="31"/>
      <c r="RU19" s="36"/>
      <c r="RV19" s="64"/>
      <c r="RW19" s="31"/>
      <c r="RX19" s="31"/>
      <c r="RY19" s="31"/>
      <c r="RZ19" s="31"/>
      <c r="SA19" s="36"/>
      <c r="SB19" s="64"/>
      <c r="SC19" s="31"/>
      <c r="SD19" s="31"/>
      <c r="SE19" s="31"/>
      <c r="SF19" s="31">
        <v>49</v>
      </c>
      <c r="SG19" s="36">
        <f t="shared" si="20"/>
        <v>980</v>
      </c>
      <c r="SH19" s="63"/>
      <c r="SI19" s="31"/>
      <c r="SJ19" s="31"/>
      <c r="SK19" s="31"/>
      <c r="SL19" s="3">
        <v>100</v>
      </c>
      <c r="SM19" s="36">
        <f t="shared" si="21"/>
        <v>285</v>
      </c>
      <c r="SN19" s="63"/>
      <c r="SR19" s="32">
        <v>95</v>
      </c>
      <c r="SS19" s="36">
        <f t="shared" si="22"/>
        <v>950</v>
      </c>
      <c r="ST19" s="63"/>
      <c r="SU19" s="63"/>
    </row>
    <row r="20" spans="2:515" s="32" customFormat="1" ht="16.2" customHeight="1" x14ac:dyDescent="0.55000000000000004">
      <c r="B20" s="80">
        <v>183205</v>
      </c>
      <c r="C20" s="77"/>
      <c r="D20" s="78"/>
      <c r="E20" s="78">
        <f t="shared" si="0"/>
        <v>11107.41275</v>
      </c>
      <c r="F20" s="78">
        <f t="shared" si="23"/>
        <v>71.715398522102248</v>
      </c>
      <c r="G20" s="78">
        <f t="shared" si="11"/>
        <v>81.275932403064473</v>
      </c>
      <c r="H20" s="78"/>
      <c r="I20" s="78"/>
      <c r="J20" s="88"/>
      <c r="N20" s="3">
        <v>30</v>
      </c>
      <c r="O20" s="62">
        <f t="shared" si="12"/>
        <v>690</v>
      </c>
      <c r="U20" s="33"/>
      <c r="V20" s="63"/>
      <c r="Z20" s="6">
        <v>89</v>
      </c>
      <c r="AA20" s="37">
        <f t="shared" si="13"/>
        <v>1335</v>
      </c>
      <c r="AB20" s="63"/>
      <c r="AG20" s="33"/>
      <c r="AH20" s="63"/>
      <c r="AM20" s="28"/>
      <c r="AN20" s="63"/>
      <c r="AS20" s="35"/>
      <c r="AT20" s="63"/>
      <c r="AY20" s="33"/>
      <c r="AZ20" s="63"/>
      <c r="BE20" s="33"/>
      <c r="BF20" s="63"/>
      <c r="BK20" s="33"/>
      <c r="BL20" s="63"/>
      <c r="BQ20" s="28"/>
      <c r="BR20" s="63"/>
      <c r="BW20" s="28"/>
      <c r="BX20" s="63"/>
      <c r="CC20" s="28"/>
      <c r="CD20" s="63"/>
      <c r="CI20" s="33"/>
      <c r="CJ20" s="63"/>
      <c r="CO20" s="33"/>
      <c r="CP20" s="63"/>
      <c r="CU20" s="33"/>
      <c r="CV20" s="63"/>
      <c r="DA20" s="61"/>
      <c r="DG20" s="28"/>
      <c r="DH20" s="63"/>
      <c r="DL20" s="3">
        <v>99</v>
      </c>
      <c r="DM20" s="30">
        <f t="shared" si="14"/>
        <v>1485</v>
      </c>
      <c r="DN20" s="63"/>
      <c r="DS20" s="28"/>
      <c r="DT20" s="63"/>
      <c r="DY20" s="28"/>
      <c r="DZ20" s="63"/>
      <c r="EE20" s="28"/>
      <c r="EF20" s="63"/>
      <c r="EK20" s="33"/>
      <c r="EL20" s="63"/>
      <c r="EQ20" s="33"/>
      <c r="ER20" s="63"/>
      <c r="EW20" s="30"/>
      <c r="EX20" s="63"/>
      <c r="FC20" s="27"/>
      <c r="FD20" s="63"/>
      <c r="FI20" s="33"/>
      <c r="FJ20" s="63"/>
      <c r="FO20" s="33"/>
      <c r="FP20" s="63"/>
      <c r="FU20" s="33"/>
      <c r="FV20" s="63"/>
      <c r="GA20" s="33"/>
      <c r="GB20" s="63"/>
      <c r="GG20" s="33"/>
      <c r="GH20" s="63"/>
      <c r="GM20" s="33"/>
      <c r="GN20" s="63"/>
      <c r="GS20" s="33"/>
      <c r="GT20" s="63"/>
      <c r="GY20" s="33"/>
      <c r="GZ20" s="63"/>
      <c r="HE20" s="33"/>
      <c r="HF20" s="63"/>
      <c r="HK20" s="33"/>
      <c r="HL20" s="63"/>
      <c r="HQ20" s="28"/>
      <c r="HR20" s="63"/>
      <c r="HW20" s="33"/>
      <c r="HX20" s="63"/>
      <c r="IC20" s="33"/>
      <c r="ID20" s="63"/>
      <c r="II20" s="28"/>
      <c r="IJ20" s="63"/>
      <c r="IO20" s="33"/>
      <c r="IP20" s="63"/>
      <c r="IU20" s="33"/>
      <c r="IV20" s="63"/>
      <c r="JA20" s="33"/>
      <c r="JB20" s="63"/>
      <c r="JC20" s="69"/>
      <c r="JD20" s="20"/>
      <c r="JE20" s="20"/>
      <c r="JF20" s="17">
        <v>134</v>
      </c>
      <c r="JG20" s="23">
        <f t="shared" si="15"/>
        <v>1340</v>
      </c>
      <c r="JH20" s="71"/>
      <c r="JI20" s="69"/>
      <c r="JJ20" s="20"/>
      <c r="JK20" s="20"/>
      <c r="JL20" s="17">
        <v>106.5</v>
      </c>
      <c r="JM20" s="23">
        <f t="shared" si="16"/>
        <v>1022.4</v>
      </c>
      <c r="JN20" s="71"/>
      <c r="JO20" s="69"/>
      <c r="JP20" s="20"/>
      <c r="JQ20" s="20"/>
      <c r="JR20" s="17">
        <v>107</v>
      </c>
      <c r="JS20" s="23">
        <f t="shared" si="17"/>
        <v>1605</v>
      </c>
      <c r="JT20" s="71"/>
      <c r="JU20" s="69"/>
      <c r="JV20" s="20"/>
      <c r="JW20" s="20"/>
      <c r="JX20" s="20"/>
      <c r="JY20" s="23"/>
      <c r="JZ20" s="71"/>
      <c r="KA20" s="69"/>
      <c r="KB20" s="20"/>
      <c r="KC20" s="20"/>
      <c r="KD20" s="20"/>
      <c r="KE20" s="23"/>
      <c r="KF20" s="71"/>
      <c r="KG20" s="69"/>
      <c r="KH20" s="20"/>
      <c r="KI20" s="20"/>
      <c r="KJ20" s="20"/>
      <c r="KK20" s="21"/>
      <c r="KL20" s="71"/>
      <c r="KM20" s="69"/>
      <c r="KN20" s="20"/>
      <c r="KO20" s="20"/>
      <c r="KP20" s="20"/>
      <c r="KQ20" s="21"/>
      <c r="KR20" s="71"/>
      <c r="KS20" s="69"/>
      <c r="KT20" s="20"/>
      <c r="KU20" s="20"/>
      <c r="KV20" s="20"/>
      <c r="KW20" s="21"/>
      <c r="KX20" s="71"/>
      <c r="KY20" s="69"/>
      <c r="KZ20" s="20"/>
      <c r="LA20" s="20"/>
      <c r="LB20" s="20"/>
      <c r="LC20" s="21"/>
      <c r="LD20" s="71"/>
      <c r="LE20" s="69"/>
      <c r="LF20" s="20"/>
      <c r="LG20" s="20"/>
      <c r="LH20" s="20"/>
      <c r="LI20" s="21"/>
      <c r="LJ20" s="71"/>
      <c r="LK20" s="27"/>
      <c r="LL20" s="27"/>
      <c r="LM20" s="27"/>
      <c r="LN20" s="27"/>
      <c r="LO20" s="28"/>
      <c r="LP20" s="65"/>
      <c r="LQ20" s="27"/>
      <c r="LR20" s="27"/>
      <c r="LS20" s="27"/>
      <c r="LT20" s="27">
        <v>103.25</v>
      </c>
      <c r="LU20" s="30">
        <f t="shared" si="18"/>
        <v>258.125</v>
      </c>
      <c r="LV20" s="65"/>
      <c r="MA20" s="36"/>
      <c r="MB20" s="63"/>
      <c r="MG20" s="33"/>
      <c r="MH20" s="63"/>
      <c r="MM20" s="33"/>
      <c r="MN20" s="63"/>
      <c r="MS20" s="33"/>
      <c r="MT20" s="63"/>
      <c r="MY20" s="33"/>
      <c r="MZ20" s="63"/>
      <c r="NE20" s="33"/>
      <c r="NF20" s="63"/>
      <c r="NK20" s="33"/>
      <c r="NL20" s="63"/>
      <c r="NQ20" s="33"/>
      <c r="NR20" s="63"/>
      <c r="NW20" s="33"/>
      <c r="NX20" s="63"/>
      <c r="OC20" s="33"/>
      <c r="OD20" s="63"/>
      <c r="OI20" s="33"/>
      <c r="OJ20" s="63"/>
      <c r="OO20" s="33"/>
      <c r="OP20" s="63"/>
      <c r="OU20" s="33"/>
      <c r="OV20" s="63"/>
      <c r="PA20" s="33"/>
      <c r="PB20" s="63"/>
      <c r="PG20" s="33"/>
      <c r="PH20" s="63"/>
      <c r="PM20" s="33"/>
      <c r="PN20" s="63"/>
      <c r="PS20" s="33"/>
      <c r="PT20" s="63"/>
      <c r="PY20" s="33"/>
      <c r="PZ20" s="63"/>
      <c r="QE20" s="36"/>
      <c r="QF20" s="63"/>
      <c r="QJ20" s="31">
        <v>88</v>
      </c>
      <c r="QK20" s="36">
        <f t="shared" si="19"/>
        <v>1206.7439999999999</v>
      </c>
      <c r="QL20" s="63"/>
      <c r="QM20" s="5"/>
      <c r="QN20" s="31"/>
      <c r="QO20" s="5"/>
      <c r="QP20" s="31"/>
      <c r="QQ20" s="36"/>
      <c r="QR20" s="64"/>
      <c r="QS20" s="31"/>
      <c r="QT20" s="31"/>
      <c r="QU20" s="31"/>
      <c r="QV20" s="31"/>
      <c r="QW20" s="36"/>
      <c r="QX20" s="64"/>
      <c r="QY20" s="31"/>
      <c r="QZ20" s="31"/>
      <c r="RA20" s="31"/>
      <c r="RB20" s="31"/>
      <c r="RC20" s="36"/>
      <c r="RD20" s="64"/>
      <c r="RE20" s="31"/>
      <c r="RF20" s="31"/>
      <c r="RG20" s="31"/>
      <c r="RH20" s="31"/>
      <c r="RI20" s="36"/>
      <c r="RJ20" s="64"/>
      <c r="RK20" s="31"/>
      <c r="RL20" s="31"/>
      <c r="RM20" s="31"/>
      <c r="RN20" s="31"/>
      <c r="RO20" s="36"/>
      <c r="RP20" s="64"/>
      <c r="RQ20" s="31"/>
      <c r="RR20" s="31"/>
      <c r="RS20" s="31"/>
      <c r="RT20" s="31"/>
      <c r="RU20" s="36"/>
      <c r="RV20" s="64"/>
      <c r="RW20" s="31"/>
      <c r="RX20" s="31"/>
      <c r="RY20" s="31"/>
      <c r="RZ20" s="31"/>
      <c r="SA20" s="36"/>
      <c r="SB20" s="64"/>
      <c r="SC20" s="31"/>
      <c r="SD20" s="31"/>
      <c r="SE20" s="31"/>
      <c r="SF20" s="31">
        <v>54.125</v>
      </c>
      <c r="SG20" s="36">
        <f t="shared" si="20"/>
        <v>1082.5</v>
      </c>
      <c r="SH20" s="63"/>
      <c r="SI20" s="31"/>
      <c r="SJ20" s="31"/>
      <c r="SK20" s="31"/>
      <c r="SL20" s="3">
        <v>97.375</v>
      </c>
      <c r="SM20" s="36">
        <f t="shared" si="21"/>
        <v>277.51875000000001</v>
      </c>
      <c r="SN20" s="63"/>
      <c r="SR20" s="32">
        <v>96</v>
      </c>
      <c r="SS20" s="36">
        <f t="shared" si="22"/>
        <v>960</v>
      </c>
      <c r="ST20" s="63"/>
      <c r="SU20" s="63"/>
    </row>
    <row r="21" spans="2:515" s="32" customFormat="1" ht="16.2" customHeight="1" x14ac:dyDescent="0.55000000000000004">
      <c r="B21" s="80">
        <v>183206</v>
      </c>
      <c r="C21" s="77"/>
      <c r="D21" s="78"/>
      <c r="E21" s="78">
        <f t="shared" si="0"/>
        <v>10932.9755</v>
      </c>
      <c r="F21" s="78">
        <f t="shared" si="23"/>
        <v>70.589138322502706</v>
      </c>
      <c r="G21" s="78">
        <f t="shared" si="11"/>
        <v>79.999528036118051</v>
      </c>
      <c r="H21" s="78"/>
      <c r="I21" s="78"/>
      <c r="J21" s="88"/>
      <c r="N21" s="3">
        <v>29</v>
      </c>
      <c r="O21" s="62">
        <f t="shared" si="12"/>
        <v>667</v>
      </c>
      <c r="U21" s="33"/>
      <c r="V21" s="63"/>
      <c r="Z21" s="6">
        <v>88</v>
      </c>
      <c r="AA21" s="37">
        <f t="shared" si="13"/>
        <v>1320</v>
      </c>
      <c r="AB21" s="63"/>
      <c r="AG21" s="33"/>
      <c r="AH21" s="63"/>
      <c r="AM21" s="28"/>
      <c r="AN21" s="63"/>
      <c r="AS21" s="35"/>
      <c r="AT21" s="63"/>
      <c r="AY21" s="33"/>
      <c r="AZ21" s="63"/>
      <c r="BE21" s="33"/>
      <c r="BF21" s="63"/>
      <c r="BK21" s="33"/>
      <c r="BL21" s="63"/>
      <c r="BQ21" s="28"/>
      <c r="BR21" s="63"/>
      <c r="BW21" s="28"/>
      <c r="BX21" s="63"/>
      <c r="CC21" s="28"/>
      <c r="CD21" s="63"/>
      <c r="CI21" s="33"/>
      <c r="CJ21" s="63"/>
      <c r="CO21" s="33"/>
      <c r="CP21" s="63"/>
      <c r="CU21" s="33"/>
      <c r="CV21" s="63"/>
      <c r="DA21" s="61"/>
      <c r="DG21" s="28"/>
      <c r="DH21" s="63"/>
      <c r="DL21" s="3">
        <v>96</v>
      </c>
      <c r="DM21" s="30">
        <f t="shared" si="14"/>
        <v>1440</v>
      </c>
      <c r="DN21" s="63"/>
      <c r="DS21" s="28"/>
      <c r="DT21" s="63"/>
      <c r="DY21" s="28"/>
      <c r="DZ21" s="63"/>
      <c r="EE21" s="28"/>
      <c r="EF21" s="63"/>
      <c r="EK21" s="33"/>
      <c r="EL21" s="63"/>
      <c r="EQ21" s="33"/>
      <c r="ER21" s="63"/>
      <c r="EW21" s="30"/>
      <c r="EX21" s="63"/>
      <c r="FC21" s="27"/>
      <c r="FD21" s="63"/>
      <c r="FI21" s="33"/>
      <c r="FJ21" s="63"/>
      <c r="FO21" s="33"/>
      <c r="FP21" s="63"/>
      <c r="FU21" s="33"/>
      <c r="FV21" s="63"/>
      <c r="GA21" s="33"/>
      <c r="GB21" s="63"/>
      <c r="GG21" s="33"/>
      <c r="GH21" s="63"/>
      <c r="GM21" s="33"/>
      <c r="GN21" s="63"/>
      <c r="GS21" s="33"/>
      <c r="GT21" s="63"/>
      <c r="GY21" s="33"/>
      <c r="GZ21" s="63"/>
      <c r="HE21" s="33"/>
      <c r="HF21" s="63"/>
      <c r="HK21" s="33"/>
      <c r="HL21" s="63"/>
      <c r="HQ21" s="28"/>
      <c r="HR21" s="63"/>
      <c r="HW21" s="33"/>
      <c r="HX21" s="63"/>
      <c r="IC21" s="33"/>
      <c r="ID21" s="63"/>
      <c r="II21" s="28"/>
      <c r="IJ21" s="63"/>
      <c r="IO21" s="33"/>
      <c r="IP21" s="63"/>
      <c r="IU21" s="33"/>
      <c r="IV21" s="63"/>
      <c r="JA21" s="33"/>
      <c r="JB21" s="63"/>
      <c r="JC21" s="69"/>
      <c r="JD21" s="20"/>
      <c r="JE21" s="20"/>
      <c r="JF21" s="17">
        <v>126.5</v>
      </c>
      <c r="JG21" s="23">
        <f t="shared" si="15"/>
        <v>1265</v>
      </c>
      <c r="JH21" s="71"/>
      <c r="JI21" s="69"/>
      <c r="JJ21" s="20"/>
      <c r="JK21" s="20"/>
      <c r="JL21" s="17">
        <v>118.5</v>
      </c>
      <c r="JM21" s="23">
        <f t="shared" si="16"/>
        <v>1137.5999999999999</v>
      </c>
      <c r="JN21" s="71"/>
      <c r="JO21" s="69"/>
      <c r="JP21" s="20"/>
      <c r="JQ21" s="20"/>
      <c r="JR21" s="17">
        <v>103</v>
      </c>
      <c r="JS21" s="23">
        <f t="shared" si="17"/>
        <v>1545</v>
      </c>
      <c r="JT21" s="71"/>
      <c r="JU21" s="69"/>
      <c r="JV21" s="20"/>
      <c r="JW21" s="20"/>
      <c r="JX21" s="20"/>
      <c r="JY21" s="23"/>
      <c r="JZ21" s="71"/>
      <c r="KA21" s="69"/>
      <c r="KB21" s="20"/>
      <c r="KC21" s="20"/>
      <c r="KD21" s="20"/>
      <c r="KE21" s="23"/>
      <c r="KF21" s="71"/>
      <c r="KG21" s="69"/>
      <c r="KH21" s="20"/>
      <c r="KI21" s="20"/>
      <c r="KJ21" s="20"/>
      <c r="KK21" s="21"/>
      <c r="KL21" s="71"/>
      <c r="KM21" s="69"/>
      <c r="KN21" s="20"/>
      <c r="KO21" s="20"/>
      <c r="KP21" s="20"/>
      <c r="KQ21" s="21"/>
      <c r="KR21" s="71"/>
      <c r="KS21" s="69"/>
      <c r="KT21" s="20"/>
      <c r="KU21" s="20"/>
      <c r="KV21" s="20"/>
      <c r="KW21" s="21"/>
      <c r="KX21" s="71"/>
      <c r="KY21" s="69"/>
      <c r="KZ21" s="20"/>
      <c r="LA21" s="20"/>
      <c r="LB21" s="20"/>
      <c r="LC21" s="21"/>
      <c r="LD21" s="71"/>
      <c r="LE21" s="69"/>
      <c r="LF21" s="20"/>
      <c r="LG21" s="20"/>
      <c r="LH21" s="20"/>
      <c r="LI21" s="21"/>
      <c r="LJ21" s="71"/>
      <c r="LK21" s="27"/>
      <c r="LL21" s="27"/>
      <c r="LM21" s="27"/>
      <c r="LN21" s="27"/>
      <c r="LO21" s="28"/>
      <c r="LP21" s="65"/>
      <c r="LQ21" s="27"/>
      <c r="LR21" s="27"/>
      <c r="LS21" s="27"/>
      <c r="LT21" s="27">
        <v>103</v>
      </c>
      <c r="LU21" s="30">
        <f t="shared" si="18"/>
        <v>257.5</v>
      </c>
      <c r="LV21" s="65"/>
      <c r="MA21" s="36"/>
      <c r="MB21" s="63"/>
      <c r="MG21" s="33"/>
      <c r="MH21" s="63"/>
      <c r="MM21" s="33"/>
      <c r="MN21" s="63"/>
      <c r="MS21" s="33"/>
      <c r="MT21" s="63"/>
      <c r="MY21" s="33"/>
      <c r="MZ21" s="63"/>
      <c r="NE21" s="33"/>
      <c r="NF21" s="63"/>
      <c r="NK21" s="33"/>
      <c r="NL21" s="63"/>
      <c r="NQ21" s="33"/>
      <c r="NR21" s="63"/>
      <c r="NW21" s="33"/>
      <c r="NX21" s="63"/>
      <c r="OC21" s="33"/>
      <c r="OD21" s="63"/>
      <c r="OI21" s="33"/>
      <c r="OJ21" s="63"/>
      <c r="OO21" s="33"/>
      <c r="OP21" s="63"/>
      <c r="OU21" s="33"/>
      <c r="OV21" s="63"/>
      <c r="PA21" s="33"/>
      <c r="PB21" s="63"/>
      <c r="PG21" s="33"/>
      <c r="PH21" s="63"/>
      <c r="PM21" s="33"/>
      <c r="PN21" s="63"/>
      <c r="PS21" s="33"/>
      <c r="PT21" s="63"/>
      <c r="PY21" s="33"/>
      <c r="PZ21" s="63"/>
      <c r="QE21" s="36"/>
      <c r="QF21" s="63"/>
      <c r="QJ21" s="31">
        <v>88.5</v>
      </c>
      <c r="QK21" s="36">
        <f t="shared" si="19"/>
        <v>1213.6005</v>
      </c>
      <c r="QL21" s="63"/>
      <c r="QM21" s="5"/>
      <c r="QN21" s="31"/>
      <c r="QO21" s="5"/>
      <c r="QP21" s="31"/>
      <c r="QQ21" s="36"/>
      <c r="QR21" s="64"/>
      <c r="QS21" s="31"/>
      <c r="QT21" s="31"/>
      <c r="QU21" s="31"/>
      <c r="QV21" s="31"/>
      <c r="QW21" s="36"/>
      <c r="QX21" s="64"/>
      <c r="QY21" s="31"/>
      <c r="QZ21" s="31"/>
      <c r="RA21" s="31"/>
      <c r="RB21" s="31"/>
      <c r="RC21" s="36"/>
      <c r="RD21" s="64"/>
      <c r="RE21" s="31"/>
      <c r="RF21" s="31"/>
      <c r="RG21" s="31"/>
      <c r="RH21" s="31"/>
      <c r="RI21" s="36"/>
      <c r="RJ21" s="64"/>
      <c r="RK21" s="31"/>
      <c r="RL21" s="31"/>
      <c r="RM21" s="31"/>
      <c r="RN21" s="31"/>
      <c r="RO21" s="36"/>
      <c r="RP21" s="64"/>
      <c r="RQ21" s="31"/>
      <c r="RR21" s="31"/>
      <c r="RS21" s="31"/>
      <c r="RT21" s="31"/>
      <c r="RU21" s="36"/>
      <c r="RV21" s="64"/>
      <c r="RW21" s="31"/>
      <c r="RX21" s="31"/>
      <c r="RY21" s="31"/>
      <c r="RZ21" s="31"/>
      <c r="SA21" s="36"/>
      <c r="SB21" s="64"/>
      <c r="SC21" s="31"/>
      <c r="SD21" s="31"/>
      <c r="SE21" s="31"/>
      <c r="SF21" s="31">
        <v>48.625</v>
      </c>
      <c r="SG21" s="36">
        <f t="shared" si="20"/>
        <v>972.5</v>
      </c>
      <c r="SH21" s="63"/>
      <c r="SI21" s="31"/>
      <c r="SJ21" s="31"/>
      <c r="SK21" s="31"/>
      <c r="SL21" s="3">
        <v>101.5</v>
      </c>
      <c r="SM21" s="36">
        <f t="shared" si="21"/>
        <v>289.27500000000003</v>
      </c>
      <c r="SN21" s="63"/>
      <c r="SR21" s="32">
        <v>98</v>
      </c>
      <c r="SS21" s="36">
        <f t="shared" si="22"/>
        <v>980</v>
      </c>
      <c r="ST21" s="63"/>
      <c r="SU21" s="63"/>
    </row>
    <row r="22" spans="2:515" s="32" customFormat="1" ht="16.2" customHeight="1" x14ac:dyDescent="0.55000000000000004">
      <c r="B22" s="80">
        <v>183207</v>
      </c>
      <c r="C22" s="77"/>
      <c r="D22" s="78"/>
      <c r="E22" s="78">
        <f t="shared" si="0"/>
        <v>10718.505166666668</v>
      </c>
      <c r="F22" s="78">
        <f t="shared" si="23"/>
        <v>69.204403121574103</v>
      </c>
      <c r="G22" s="78">
        <f t="shared" si="11"/>
        <v>78.430190809997356</v>
      </c>
      <c r="H22" s="78"/>
      <c r="I22" s="78"/>
      <c r="J22" s="88"/>
      <c r="N22" s="3">
        <v>28</v>
      </c>
      <c r="O22" s="62">
        <f t="shared" si="12"/>
        <v>644</v>
      </c>
      <c r="U22" s="33"/>
      <c r="V22" s="63"/>
      <c r="Z22" s="6">
        <v>91</v>
      </c>
      <c r="AA22" s="37">
        <f t="shared" si="13"/>
        <v>1365</v>
      </c>
      <c r="AB22" s="63"/>
      <c r="AG22" s="33"/>
      <c r="AH22" s="63"/>
      <c r="AM22" s="28"/>
      <c r="AN22" s="63"/>
      <c r="AS22" s="35"/>
      <c r="AT22" s="63"/>
      <c r="AY22" s="33"/>
      <c r="AZ22" s="63"/>
      <c r="BE22" s="33"/>
      <c r="BF22" s="63"/>
      <c r="BK22" s="33"/>
      <c r="BL22" s="63"/>
      <c r="BQ22" s="28"/>
      <c r="BR22" s="63"/>
      <c r="BW22" s="28"/>
      <c r="BX22" s="63"/>
      <c r="CC22" s="28"/>
      <c r="CD22" s="63"/>
      <c r="CI22" s="33"/>
      <c r="CJ22" s="63"/>
      <c r="CO22" s="33"/>
      <c r="CP22" s="63"/>
      <c r="CU22" s="33"/>
      <c r="CV22" s="63"/>
      <c r="DA22" s="61"/>
      <c r="DG22" s="28"/>
      <c r="DH22" s="63"/>
      <c r="DL22" s="3">
        <v>104</v>
      </c>
      <c r="DM22" s="30">
        <f t="shared" si="14"/>
        <v>1560</v>
      </c>
      <c r="DN22" s="63"/>
      <c r="DS22" s="28"/>
      <c r="DT22" s="63"/>
      <c r="DY22" s="28"/>
      <c r="DZ22" s="63"/>
      <c r="EE22" s="28"/>
      <c r="EF22" s="63"/>
      <c r="EK22" s="33"/>
      <c r="EL22" s="63"/>
      <c r="EQ22" s="33"/>
      <c r="ER22" s="63"/>
      <c r="EW22" s="30"/>
      <c r="EX22" s="63"/>
      <c r="FC22" s="27"/>
      <c r="FD22" s="63"/>
      <c r="FI22" s="33"/>
      <c r="FJ22" s="63"/>
      <c r="FO22" s="33"/>
      <c r="FP22" s="63"/>
      <c r="FU22" s="33"/>
      <c r="FV22" s="63"/>
      <c r="GA22" s="33"/>
      <c r="GB22" s="63"/>
      <c r="GG22" s="33"/>
      <c r="GH22" s="63"/>
      <c r="GM22" s="33"/>
      <c r="GN22" s="63"/>
      <c r="GS22" s="33"/>
      <c r="GT22" s="63"/>
      <c r="GY22" s="33"/>
      <c r="GZ22" s="63"/>
      <c r="HE22" s="33"/>
      <c r="HF22" s="63"/>
      <c r="HK22" s="33"/>
      <c r="HL22" s="63"/>
      <c r="HQ22" s="28"/>
      <c r="HR22" s="63"/>
      <c r="HW22" s="33"/>
      <c r="HX22" s="63"/>
      <c r="IC22" s="33"/>
      <c r="ID22" s="63"/>
      <c r="II22" s="28"/>
      <c r="IJ22" s="63"/>
      <c r="IO22" s="33"/>
      <c r="IP22" s="63"/>
      <c r="IU22" s="33"/>
      <c r="IV22" s="63"/>
      <c r="JA22" s="33"/>
      <c r="JB22" s="63"/>
      <c r="JC22" s="69"/>
      <c r="JD22" s="20"/>
      <c r="JE22" s="20"/>
      <c r="JF22" s="17">
        <v>121</v>
      </c>
      <c r="JG22" s="23">
        <f t="shared" si="15"/>
        <v>1210</v>
      </c>
      <c r="JH22" s="71"/>
      <c r="JI22" s="69"/>
      <c r="JJ22" s="20"/>
      <c r="JK22" s="20"/>
      <c r="JL22" s="17">
        <v>128</v>
      </c>
      <c r="JM22" s="23">
        <f t="shared" si="16"/>
        <v>1228.8</v>
      </c>
      <c r="JN22" s="71"/>
      <c r="JO22" s="69"/>
      <c r="JP22" s="20"/>
      <c r="JQ22" s="20"/>
      <c r="JR22" s="17">
        <v>103</v>
      </c>
      <c r="JS22" s="23">
        <f t="shared" si="17"/>
        <v>1545</v>
      </c>
      <c r="JT22" s="71"/>
      <c r="JU22" s="69"/>
      <c r="JV22" s="20"/>
      <c r="JW22" s="20"/>
      <c r="JX22" s="20"/>
      <c r="JY22" s="23"/>
      <c r="JZ22" s="71"/>
      <c r="KA22" s="69"/>
      <c r="KB22" s="20"/>
      <c r="KC22" s="20"/>
      <c r="KD22" s="20"/>
      <c r="KE22" s="23"/>
      <c r="KF22" s="71"/>
      <c r="KG22" s="69"/>
      <c r="KH22" s="20"/>
      <c r="KI22" s="20"/>
      <c r="KJ22" s="20"/>
      <c r="KK22" s="21"/>
      <c r="KL22" s="71"/>
      <c r="KM22" s="69"/>
      <c r="KN22" s="20"/>
      <c r="KO22" s="20"/>
      <c r="KP22" s="20"/>
      <c r="KQ22" s="21"/>
      <c r="KR22" s="71"/>
      <c r="KS22" s="69"/>
      <c r="KT22" s="20"/>
      <c r="KU22" s="20"/>
      <c r="KV22" s="20"/>
      <c r="KW22" s="21"/>
      <c r="KX22" s="71"/>
      <c r="KY22" s="69"/>
      <c r="KZ22" s="20"/>
      <c r="LA22" s="20"/>
      <c r="LB22" s="20"/>
      <c r="LC22" s="21"/>
      <c r="LD22" s="71"/>
      <c r="LE22" s="69"/>
      <c r="LF22" s="20"/>
      <c r="LG22" s="20"/>
      <c r="LH22" s="20"/>
      <c r="LI22" s="21"/>
      <c r="LJ22" s="71"/>
      <c r="LK22" s="27"/>
      <c r="LL22" s="27"/>
      <c r="LM22" s="27"/>
      <c r="LN22" s="27"/>
      <c r="LO22" s="28"/>
      <c r="LP22" s="65"/>
      <c r="LQ22" s="27"/>
      <c r="LR22" s="27"/>
      <c r="LS22" s="27"/>
      <c r="LT22" s="27">
        <v>97.666666666666671</v>
      </c>
      <c r="LU22" s="30">
        <f t="shared" si="18"/>
        <v>244.16666666666669</v>
      </c>
      <c r="LV22" s="65"/>
      <c r="MA22" s="36"/>
      <c r="MB22" s="63"/>
      <c r="MG22" s="33"/>
      <c r="MH22" s="63"/>
      <c r="MM22" s="33"/>
      <c r="MN22" s="63"/>
      <c r="MS22" s="33"/>
      <c r="MT22" s="63"/>
      <c r="MY22" s="33"/>
      <c r="MZ22" s="63"/>
      <c r="NE22" s="33"/>
      <c r="NF22" s="63"/>
      <c r="NK22" s="33"/>
      <c r="NL22" s="63"/>
      <c r="NQ22" s="33"/>
      <c r="NR22" s="63"/>
      <c r="NW22" s="33"/>
      <c r="NX22" s="63"/>
      <c r="OC22" s="33"/>
      <c r="OD22" s="63"/>
      <c r="OI22" s="33"/>
      <c r="OJ22" s="63"/>
      <c r="OO22" s="33"/>
      <c r="OP22" s="63"/>
      <c r="OU22" s="33"/>
      <c r="OV22" s="63"/>
      <c r="PA22" s="33"/>
      <c r="PB22" s="63"/>
      <c r="PG22" s="33"/>
      <c r="PH22" s="63"/>
      <c r="PM22" s="33"/>
      <c r="PN22" s="63"/>
      <c r="PS22" s="33"/>
      <c r="PT22" s="63"/>
      <c r="PY22" s="33"/>
      <c r="PZ22" s="63"/>
      <c r="QE22" s="36"/>
      <c r="QF22" s="63"/>
      <c r="QJ22" s="31">
        <v>89.5</v>
      </c>
      <c r="QK22" s="36">
        <f t="shared" si="19"/>
        <v>1227.3135</v>
      </c>
      <c r="QL22" s="63"/>
      <c r="QM22" s="5"/>
      <c r="QN22" s="31"/>
      <c r="QO22" s="5"/>
      <c r="QP22" s="31"/>
      <c r="QQ22" s="36"/>
      <c r="QR22" s="64"/>
      <c r="QS22" s="31"/>
      <c r="QT22" s="31"/>
      <c r="QU22" s="31"/>
      <c r="QV22" s="31"/>
      <c r="QW22" s="36"/>
      <c r="QX22" s="64"/>
      <c r="QY22" s="31"/>
      <c r="QZ22" s="31"/>
      <c r="RA22" s="31"/>
      <c r="RB22" s="31"/>
      <c r="RC22" s="36"/>
      <c r="RD22" s="64"/>
      <c r="RE22" s="31"/>
      <c r="RF22" s="31"/>
      <c r="RG22" s="31"/>
      <c r="RH22" s="31"/>
      <c r="RI22" s="36"/>
      <c r="RJ22" s="64"/>
      <c r="RK22" s="31"/>
      <c r="RL22" s="31"/>
      <c r="RM22" s="31"/>
      <c r="RN22" s="31"/>
      <c r="RO22" s="36"/>
      <c r="RP22" s="64"/>
      <c r="RQ22" s="31"/>
      <c r="RR22" s="31"/>
      <c r="RS22" s="31"/>
      <c r="RT22" s="31"/>
      <c r="RU22" s="36"/>
      <c r="RV22" s="64"/>
      <c r="RW22" s="31"/>
      <c r="RX22" s="31"/>
      <c r="RY22" s="31"/>
      <c r="RZ22" s="31"/>
      <c r="SA22" s="36"/>
      <c r="SB22" s="64"/>
      <c r="SC22" s="31"/>
      <c r="SD22" s="31"/>
      <c r="SE22" s="31"/>
      <c r="SF22" s="31">
        <v>30.5</v>
      </c>
      <c r="SG22" s="36">
        <f t="shared" si="20"/>
        <v>610</v>
      </c>
      <c r="SH22" s="63"/>
      <c r="SI22" s="31"/>
      <c r="SJ22" s="31"/>
      <c r="SK22" s="31"/>
      <c r="SL22" s="3">
        <v>98.5</v>
      </c>
      <c r="SM22" s="36">
        <f t="shared" si="21"/>
        <v>280.72500000000002</v>
      </c>
      <c r="SN22" s="63"/>
      <c r="SR22" s="32">
        <v>95</v>
      </c>
      <c r="SS22" s="36">
        <f t="shared" si="22"/>
        <v>950</v>
      </c>
      <c r="ST22" s="63"/>
      <c r="SU22" s="63"/>
    </row>
    <row r="23" spans="2:515" s="32" customFormat="1" ht="16.2" customHeight="1" x14ac:dyDescent="0.55000000000000004">
      <c r="B23" s="80">
        <v>183208</v>
      </c>
      <c r="C23" s="77"/>
      <c r="D23" s="78"/>
      <c r="E23" s="78">
        <f t="shared" si="0"/>
        <v>11418.112333333333</v>
      </c>
      <c r="F23" s="78">
        <f t="shared" si="23"/>
        <v>73.721441237981423</v>
      </c>
      <c r="G23" s="78">
        <f t="shared" si="11"/>
        <v>83.549404984036158</v>
      </c>
      <c r="H23" s="78"/>
      <c r="I23" s="78"/>
      <c r="J23" s="88"/>
      <c r="N23" s="3">
        <v>29</v>
      </c>
      <c r="O23" s="62">
        <f t="shared" si="12"/>
        <v>667</v>
      </c>
      <c r="U23" s="33"/>
      <c r="V23" s="63"/>
      <c r="Z23" s="6">
        <v>99</v>
      </c>
      <c r="AA23" s="37">
        <f t="shared" si="13"/>
        <v>1485</v>
      </c>
      <c r="AB23" s="63"/>
      <c r="AG23" s="33"/>
      <c r="AH23" s="63"/>
      <c r="AM23" s="28"/>
      <c r="AN23" s="63"/>
      <c r="AS23" s="35"/>
      <c r="AT23" s="63"/>
      <c r="AY23" s="33"/>
      <c r="AZ23" s="63"/>
      <c r="BE23" s="33"/>
      <c r="BF23" s="63"/>
      <c r="BK23" s="33"/>
      <c r="BL23" s="63"/>
      <c r="BQ23" s="28"/>
      <c r="BR23" s="63"/>
      <c r="BW23" s="28"/>
      <c r="BX23" s="63"/>
      <c r="CC23" s="28"/>
      <c r="CD23" s="63"/>
      <c r="CI23" s="33"/>
      <c r="CJ23" s="63"/>
      <c r="CO23" s="33"/>
      <c r="CP23" s="63"/>
      <c r="CU23" s="33"/>
      <c r="CV23" s="63"/>
      <c r="DA23" s="61"/>
      <c r="DG23" s="28"/>
      <c r="DH23" s="63"/>
      <c r="DL23" s="3">
        <v>100</v>
      </c>
      <c r="DM23" s="30">
        <f t="shared" si="14"/>
        <v>1500</v>
      </c>
      <c r="DN23" s="63"/>
      <c r="DS23" s="28"/>
      <c r="DT23" s="63"/>
      <c r="DY23" s="28"/>
      <c r="DZ23" s="63"/>
      <c r="EE23" s="28"/>
      <c r="EF23" s="63"/>
      <c r="EK23" s="33"/>
      <c r="EL23" s="63"/>
      <c r="EQ23" s="33"/>
      <c r="ER23" s="63"/>
      <c r="EW23" s="30"/>
      <c r="EX23" s="63"/>
      <c r="FC23" s="27"/>
      <c r="FD23" s="63"/>
      <c r="FI23" s="33"/>
      <c r="FJ23" s="63"/>
      <c r="FO23" s="33"/>
      <c r="FP23" s="63"/>
      <c r="FU23" s="33"/>
      <c r="FV23" s="63"/>
      <c r="GA23" s="33"/>
      <c r="GB23" s="63"/>
      <c r="GG23" s="33"/>
      <c r="GH23" s="63"/>
      <c r="GM23" s="33"/>
      <c r="GN23" s="63"/>
      <c r="GS23" s="33"/>
      <c r="GT23" s="63"/>
      <c r="GY23" s="33"/>
      <c r="GZ23" s="63"/>
      <c r="HE23" s="33"/>
      <c r="HF23" s="63"/>
      <c r="HK23" s="33"/>
      <c r="HL23" s="63"/>
      <c r="HQ23" s="28"/>
      <c r="HR23" s="63"/>
      <c r="HW23" s="33"/>
      <c r="HX23" s="63"/>
      <c r="IC23" s="33"/>
      <c r="ID23" s="63"/>
      <c r="II23" s="28"/>
      <c r="IJ23" s="63"/>
      <c r="IO23" s="33"/>
      <c r="IP23" s="63"/>
      <c r="IU23" s="33"/>
      <c r="IV23" s="63"/>
      <c r="JA23" s="33"/>
      <c r="JB23" s="63"/>
      <c r="JC23" s="69"/>
      <c r="JD23" s="20"/>
      <c r="JE23" s="20"/>
      <c r="JF23" s="17">
        <v>117.625</v>
      </c>
      <c r="JG23" s="23">
        <f t="shared" si="15"/>
        <v>1176.25</v>
      </c>
      <c r="JH23" s="71"/>
      <c r="JI23" s="69"/>
      <c r="JJ23" s="20"/>
      <c r="JK23" s="20"/>
      <c r="JL23" s="17">
        <v>128</v>
      </c>
      <c r="JM23" s="23">
        <f t="shared" si="16"/>
        <v>1228.8</v>
      </c>
      <c r="JN23" s="71"/>
      <c r="JO23" s="69"/>
      <c r="JP23" s="20"/>
      <c r="JQ23" s="20"/>
      <c r="JR23" s="19">
        <v>102.25</v>
      </c>
      <c r="JS23" s="23">
        <f t="shared" si="17"/>
        <v>1533.75</v>
      </c>
      <c r="JT23" s="71"/>
      <c r="JU23" s="69"/>
      <c r="JV23" s="20"/>
      <c r="JW23" s="20"/>
      <c r="JX23" s="20"/>
      <c r="JY23" s="23"/>
      <c r="JZ23" s="71"/>
      <c r="KA23" s="69"/>
      <c r="KB23" s="20"/>
      <c r="KC23" s="20"/>
      <c r="KD23" s="20"/>
      <c r="KE23" s="23"/>
      <c r="KF23" s="71"/>
      <c r="KG23" s="69"/>
      <c r="KH23" s="20"/>
      <c r="KI23" s="20"/>
      <c r="KJ23" s="20"/>
      <c r="KK23" s="21"/>
      <c r="KL23" s="71"/>
      <c r="KM23" s="69"/>
      <c r="KN23" s="20"/>
      <c r="KO23" s="20"/>
      <c r="KP23" s="20"/>
      <c r="KQ23" s="21"/>
      <c r="KR23" s="71"/>
      <c r="KS23" s="69"/>
      <c r="KT23" s="20"/>
      <c r="KU23" s="20"/>
      <c r="KV23" s="20"/>
      <c r="KW23" s="21"/>
      <c r="KX23" s="71"/>
      <c r="KY23" s="69"/>
      <c r="KZ23" s="20"/>
      <c r="LA23" s="20"/>
      <c r="LB23" s="20"/>
      <c r="LC23" s="21"/>
      <c r="LD23" s="71"/>
      <c r="LE23" s="69"/>
      <c r="LF23" s="20"/>
      <c r="LG23" s="20"/>
      <c r="LH23" s="20"/>
      <c r="LI23" s="21"/>
      <c r="LJ23" s="71"/>
      <c r="LK23" s="27"/>
      <c r="LL23" s="27"/>
      <c r="LM23" s="27"/>
      <c r="LN23" s="27"/>
      <c r="LO23" s="28"/>
      <c r="LP23" s="65"/>
      <c r="LQ23" s="27"/>
      <c r="LR23" s="27"/>
      <c r="LS23" s="27"/>
      <c r="LT23" s="27">
        <v>92.333333333333343</v>
      </c>
      <c r="LU23" s="30">
        <f t="shared" si="18"/>
        <v>230.83333333333337</v>
      </c>
      <c r="LV23" s="65"/>
      <c r="MA23" s="36"/>
      <c r="MB23" s="63"/>
      <c r="MG23" s="33"/>
      <c r="MH23" s="63"/>
      <c r="MM23" s="33"/>
      <c r="MN23" s="63"/>
      <c r="MS23" s="33"/>
      <c r="MT23" s="63"/>
      <c r="MY23" s="33"/>
      <c r="MZ23" s="63"/>
      <c r="NE23" s="33"/>
      <c r="NF23" s="63"/>
      <c r="NK23" s="33"/>
      <c r="NL23" s="63"/>
      <c r="NQ23" s="33"/>
      <c r="NR23" s="63"/>
      <c r="NW23" s="33"/>
      <c r="NX23" s="63"/>
      <c r="OC23" s="33"/>
      <c r="OD23" s="63"/>
      <c r="OI23" s="33"/>
      <c r="OJ23" s="63"/>
      <c r="OO23" s="33"/>
      <c r="OP23" s="63"/>
      <c r="OU23" s="33"/>
      <c r="OV23" s="63"/>
      <c r="PA23" s="33"/>
      <c r="PB23" s="63"/>
      <c r="PG23" s="33"/>
      <c r="PH23" s="63"/>
      <c r="PM23" s="33"/>
      <c r="PN23" s="63"/>
      <c r="PS23" s="33"/>
      <c r="PT23" s="63"/>
      <c r="PY23" s="33"/>
      <c r="PZ23" s="63"/>
      <c r="QE23" s="36"/>
      <c r="QF23" s="63"/>
      <c r="QJ23" s="31">
        <v>89.25</v>
      </c>
      <c r="QK23" s="36">
        <f t="shared" si="19"/>
        <v>1223.8852499999998</v>
      </c>
      <c r="QL23" s="63"/>
      <c r="QM23" s="5"/>
      <c r="QN23" s="31"/>
      <c r="QO23" s="5"/>
      <c r="QP23" s="31"/>
      <c r="QQ23" s="36"/>
      <c r="QR23" s="64"/>
      <c r="QS23" s="31"/>
      <c r="QT23" s="31"/>
      <c r="QU23" s="31"/>
      <c r="QV23" s="31"/>
      <c r="QW23" s="36"/>
      <c r="QX23" s="64"/>
      <c r="QY23" s="31"/>
      <c r="QZ23" s="31"/>
      <c r="RA23" s="31"/>
      <c r="RB23" s="31"/>
      <c r="RC23" s="36"/>
      <c r="RD23" s="64"/>
      <c r="RE23" s="31"/>
      <c r="RF23" s="31"/>
      <c r="RG23" s="31"/>
      <c r="RH23" s="31"/>
      <c r="RI23" s="36"/>
      <c r="RJ23" s="64"/>
      <c r="RK23" s="31"/>
      <c r="RL23" s="31"/>
      <c r="RM23" s="31"/>
      <c r="RN23" s="31"/>
      <c r="RO23" s="36"/>
      <c r="RP23" s="64"/>
      <c r="RQ23" s="31"/>
      <c r="RR23" s="31"/>
      <c r="RS23" s="31"/>
      <c r="RT23" s="31"/>
      <c r="RU23" s="36"/>
      <c r="RV23" s="64"/>
      <c r="RW23" s="31"/>
      <c r="RX23" s="31"/>
      <c r="RY23" s="31"/>
      <c r="RZ23" s="31"/>
      <c r="SA23" s="36"/>
      <c r="SB23" s="64"/>
      <c r="SC23" s="31"/>
      <c r="SD23" s="31"/>
      <c r="SE23" s="31"/>
      <c r="SF23" s="31">
        <v>64.25</v>
      </c>
      <c r="SG23" s="36">
        <f t="shared" si="20"/>
        <v>1285</v>
      </c>
      <c r="SH23" s="63"/>
      <c r="SI23" s="31"/>
      <c r="SJ23" s="31"/>
      <c r="SK23" s="31"/>
      <c r="SL23" s="3">
        <v>96.875</v>
      </c>
      <c r="SM23" s="36">
        <f t="shared" si="21"/>
        <v>276.09375</v>
      </c>
      <c r="SN23" s="63"/>
      <c r="SR23" s="32">
        <v>95</v>
      </c>
      <c r="SS23" s="36">
        <f t="shared" si="22"/>
        <v>950</v>
      </c>
      <c r="ST23" s="63"/>
      <c r="SU23" s="63"/>
    </row>
    <row r="24" spans="2:515" s="32" customFormat="1" ht="16.2" customHeight="1" x14ac:dyDescent="0.55000000000000004">
      <c r="B24" s="80">
        <v>183209</v>
      </c>
      <c r="C24" s="77"/>
      <c r="D24" s="78"/>
      <c r="E24" s="78">
        <f t="shared" si="0"/>
        <v>11582.657166666666</v>
      </c>
      <c r="F24" s="78">
        <f t="shared" si="23"/>
        <v>74.783830703723822</v>
      </c>
      <c r="G24" s="78">
        <f t="shared" si="11"/>
        <v>84.753423872347796</v>
      </c>
      <c r="H24" s="78"/>
      <c r="I24" s="78"/>
      <c r="J24" s="88"/>
      <c r="N24" s="3">
        <v>28</v>
      </c>
      <c r="O24" s="62">
        <f t="shared" si="12"/>
        <v>644</v>
      </c>
      <c r="U24" s="33"/>
      <c r="V24" s="63"/>
      <c r="Z24" s="6">
        <v>114</v>
      </c>
      <c r="AA24" s="37">
        <f t="shared" si="13"/>
        <v>1710</v>
      </c>
      <c r="AB24" s="63"/>
      <c r="AG24" s="33"/>
      <c r="AH24" s="63"/>
      <c r="AM24" s="28"/>
      <c r="AN24" s="63"/>
      <c r="AS24" s="35"/>
      <c r="AT24" s="63"/>
      <c r="AY24" s="33"/>
      <c r="AZ24" s="63"/>
      <c r="BE24" s="33"/>
      <c r="BF24" s="63"/>
      <c r="BK24" s="33"/>
      <c r="BL24" s="63"/>
      <c r="BQ24" s="28"/>
      <c r="BR24" s="63"/>
      <c r="BW24" s="28"/>
      <c r="BX24" s="63"/>
      <c r="CC24" s="28"/>
      <c r="CD24" s="63"/>
      <c r="CI24" s="33"/>
      <c r="CJ24" s="63"/>
      <c r="CO24" s="33"/>
      <c r="CP24" s="63"/>
      <c r="CU24" s="33"/>
      <c r="CV24" s="63"/>
      <c r="DA24" s="61"/>
      <c r="DG24" s="28"/>
      <c r="DH24" s="63"/>
      <c r="DL24" s="3">
        <v>100</v>
      </c>
      <c r="DM24" s="30">
        <f t="shared" si="14"/>
        <v>1500</v>
      </c>
      <c r="DN24" s="63"/>
      <c r="DS24" s="28"/>
      <c r="DT24" s="63"/>
      <c r="DY24" s="28"/>
      <c r="DZ24" s="63"/>
      <c r="EE24" s="28"/>
      <c r="EF24" s="63"/>
      <c r="EK24" s="33"/>
      <c r="EL24" s="63"/>
      <c r="EQ24" s="33"/>
      <c r="ER24" s="63"/>
      <c r="EW24" s="30"/>
      <c r="EX24" s="63"/>
      <c r="FC24" s="27"/>
      <c r="FD24" s="63"/>
      <c r="FI24" s="33"/>
      <c r="FJ24" s="63"/>
      <c r="FO24" s="33"/>
      <c r="FP24" s="63"/>
      <c r="FU24" s="33"/>
      <c r="FV24" s="63"/>
      <c r="GA24" s="33"/>
      <c r="GB24" s="63"/>
      <c r="GG24" s="33"/>
      <c r="GH24" s="63"/>
      <c r="GM24" s="33"/>
      <c r="GN24" s="63"/>
      <c r="GS24" s="33"/>
      <c r="GT24" s="63"/>
      <c r="GY24" s="33"/>
      <c r="GZ24" s="63"/>
      <c r="HE24" s="33"/>
      <c r="HF24" s="63"/>
      <c r="HK24" s="33"/>
      <c r="HL24" s="63"/>
      <c r="HQ24" s="28"/>
      <c r="HR24" s="63"/>
      <c r="HW24" s="33"/>
      <c r="HX24" s="63"/>
      <c r="IC24" s="33"/>
      <c r="ID24" s="63"/>
      <c r="II24" s="28"/>
      <c r="IJ24" s="63"/>
      <c r="IO24" s="33"/>
      <c r="IP24" s="63"/>
      <c r="IU24" s="33"/>
      <c r="IV24" s="63"/>
      <c r="JA24" s="33"/>
      <c r="JB24" s="63"/>
      <c r="JC24" s="69"/>
      <c r="JD24" s="20"/>
      <c r="JE24" s="20"/>
      <c r="JF24" s="17">
        <v>106.125</v>
      </c>
      <c r="JG24" s="23">
        <f t="shared" si="15"/>
        <v>1061.25</v>
      </c>
      <c r="JH24" s="71"/>
      <c r="JI24" s="69"/>
      <c r="JJ24" s="20"/>
      <c r="JK24" s="20"/>
      <c r="JL24" s="17">
        <v>121.25</v>
      </c>
      <c r="JM24" s="23">
        <f t="shared" si="16"/>
        <v>1164</v>
      </c>
      <c r="JN24" s="71"/>
      <c r="JO24" s="69"/>
      <c r="JP24" s="20"/>
      <c r="JQ24" s="20"/>
      <c r="JR24" s="19">
        <v>100</v>
      </c>
      <c r="JS24" s="23">
        <f t="shared" si="17"/>
        <v>1500</v>
      </c>
      <c r="JT24" s="71"/>
      <c r="JU24" s="69"/>
      <c r="JV24" s="20"/>
      <c r="JW24" s="20"/>
      <c r="JX24" s="20"/>
      <c r="JY24" s="23"/>
      <c r="JZ24" s="71"/>
      <c r="KA24" s="69"/>
      <c r="KB24" s="20"/>
      <c r="KC24" s="20"/>
      <c r="KD24" s="20"/>
      <c r="KE24" s="23"/>
      <c r="KF24" s="71"/>
      <c r="KG24" s="69"/>
      <c r="KH24" s="20"/>
      <c r="KI24" s="20"/>
      <c r="KJ24" s="20"/>
      <c r="KK24" s="21"/>
      <c r="KL24" s="71"/>
      <c r="KM24" s="69"/>
      <c r="KN24" s="20"/>
      <c r="KO24" s="20"/>
      <c r="KP24" s="20"/>
      <c r="KQ24" s="21"/>
      <c r="KR24" s="71"/>
      <c r="KS24" s="69"/>
      <c r="KT24" s="20"/>
      <c r="KU24" s="20"/>
      <c r="KV24" s="20"/>
      <c r="KW24" s="21"/>
      <c r="KX24" s="71"/>
      <c r="KY24" s="69"/>
      <c r="KZ24" s="20"/>
      <c r="LA24" s="20"/>
      <c r="LB24" s="20"/>
      <c r="LC24" s="21"/>
      <c r="LD24" s="71"/>
      <c r="LE24" s="69"/>
      <c r="LF24" s="20"/>
      <c r="LG24" s="20"/>
      <c r="LH24" s="20"/>
      <c r="LI24" s="21"/>
      <c r="LJ24" s="71"/>
      <c r="LK24" s="27"/>
      <c r="LL24" s="27"/>
      <c r="LM24" s="27"/>
      <c r="LN24" s="27"/>
      <c r="LO24" s="28"/>
      <c r="LP24" s="65"/>
      <c r="LQ24" s="27"/>
      <c r="LR24" s="27"/>
      <c r="LS24" s="27"/>
      <c r="LT24" s="27">
        <v>87</v>
      </c>
      <c r="LU24" s="30">
        <f t="shared" si="18"/>
        <v>217.5</v>
      </c>
      <c r="LV24" s="65"/>
      <c r="MA24" s="36"/>
      <c r="MB24" s="63"/>
      <c r="MG24" s="33"/>
      <c r="MH24" s="63"/>
      <c r="MM24" s="33"/>
      <c r="MN24" s="63"/>
      <c r="MS24" s="33"/>
      <c r="MT24" s="63"/>
      <c r="MY24" s="33"/>
      <c r="MZ24" s="63"/>
      <c r="NE24" s="33"/>
      <c r="NF24" s="63"/>
      <c r="NK24" s="33"/>
      <c r="NL24" s="63"/>
      <c r="NQ24" s="33"/>
      <c r="NR24" s="63"/>
      <c r="NW24" s="33"/>
      <c r="NX24" s="63"/>
      <c r="OC24" s="33"/>
      <c r="OD24" s="63"/>
      <c r="OI24" s="33"/>
      <c r="OJ24" s="63"/>
      <c r="OO24" s="33"/>
      <c r="OP24" s="63"/>
      <c r="OU24" s="33"/>
      <c r="OV24" s="63"/>
      <c r="PA24" s="33"/>
      <c r="PB24" s="63"/>
      <c r="PG24" s="33"/>
      <c r="PH24" s="63"/>
      <c r="PM24" s="33"/>
      <c r="PN24" s="63"/>
      <c r="PS24" s="33"/>
      <c r="PT24" s="63"/>
      <c r="PY24" s="33"/>
      <c r="PZ24" s="63"/>
      <c r="QE24" s="36"/>
      <c r="QF24" s="63"/>
      <c r="QJ24" s="31">
        <v>93.5</v>
      </c>
      <c r="QK24" s="36">
        <f t="shared" si="19"/>
        <v>1282.1654999999998</v>
      </c>
      <c r="QL24" s="63"/>
      <c r="QM24" s="5"/>
      <c r="QN24" s="31"/>
      <c r="QO24" s="5"/>
      <c r="QP24" s="31"/>
      <c r="QQ24" s="36"/>
      <c r="QR24" s="64"/>
      <c r="QS24" s="31"/>
      <c r="QT24" s="31"/>
      <c r="QU24" s="31"/>
      <c r="QV24" s="31"/>
      <c r="QW24" s="36"/>
      <c r="QX24" s="64"/>
      <c r="QY24" s="31"/>
      <c r="QZ24" s="31"/>
      <c r="RA24" s="31"/>
      <c r="RB24" s="31"/>
      <c r="RC24" s="36"/>
      <c r="RD24" s="64"/>
      <c r="RE24" s="31"/>
      <c r="RF24" s="31"/>
      <c r="RG24" s="31"/>
      <c r="RH24" s="31"/>
      <c r="RI24" s="36"/>
      <c r="RJ24" s="64"/>
      <c r="RK24" s="31"/>
      <c r="RL24" s="31"/>
      <c r="RM24" s="31"/>
      <c r="RN24" s="31"/>
      <c r="RO24" s="36"/>
      <c r="RP24" s="64"/>
      <c r="RQ24" s="31"/>
      <c r="RR24" s="31"/>
      <c r="RS24" s="31"/>
      <c r="RT24" s="31"/>
      <c r="RU24" s="36"/>
      <c r="RV24" s="64"/>
      <c r="RW24" s="31"/>
      <c r="RX24" s="31"/>
      <c r="RY24" s="31"/>
      <c r="RZ24" s="31"/>
      <c r="SA24" s="36"/>
      <c r="SB24" s="64"/>
      <c r="SC24" s="31"/>
      <c r="SD24" s="31"/>
      <c r="SE24" s="31"/>
      <c r="SF24" s="31">
        <v>69.458333333333329</v>
      </c>
      <c r="SG24" s="36">
        <f t="shared" si="20"/>
        <v>1389.1666666666665</v>
      </c>
      <c r="SH24" s="63"/>
      <c r="SI24" s="31"/>
      <c r="SJ24" s="31"/>
      <c r="SK24" s="31"/>
      <c r="SL24" s="3">
        <v>89.5</v>
      </c>
      <c r="SM24" s="36">
        <f t="shared" si="21"/>
        <v>255.07500000000002</v>
      </c>
      <c r="SN24" s="63"/>
      <c r="SR24" s="32">
        <v>99</v>
      </c>
      <c r="SS24" s="36">
        <f t="shared" si="22"/>
        <v>990</v>
      </c>
      <c r="ST24" s="63"/>
      <c r="SU24" s="63"/>
    </row>
    <row r="25" spans="2:515" s="32" customFormat="1" ht="16.2" customHeight="1" x14ac:dyDescent="0.55000000000000004">
      <c r="B25" s="80">
        <v>183210</v>
      </c>
      <c r="C25" s="77"/>
      <c r="D25" s="78"/>
      <c r="E25" s="78">
        <f t="shared" si="0"/>
        <v>12131.719333333334</v>
      </c>
      <c r="F25" s="78">
        <f t="shared" si="23"/>
        <v>78.328869767470607</v>
      </c>
      <c r="G25" s="78">
        <f t="shared" si="11"/>
        <v>88.771059711358134</v>
      </c>
      <c r="H25" s="78"/>
      <c r="I25" s="78"/>
      <c r="J25" s="88"/>
      <c r="N25" s="3">
        <v>28</v>
      </c>
      <c r="O25" s="62">
        <f t="shared" si="12"/>
        <v>644</v>
      </c>
      <c r="U25" s="33"/>
      <c r="V25" s="63"/>
      <c r="Z25" s="6">
        <v>130</v>
      </c>
      <c r="AA25" s="37">
        <f t="shared" si="13"/>
        <v>1950</v>
      </c>
      <c r="AB25" s="63"/>
      <c r="AG25" s="33"/>
      <c r="AH25" s="63"/>
      <c r="AM25" s="28"/>
      <c r="AN25" s="63"/>
      <c r="AS25" s="35"/>
      <c r="AT25" s="63"/>
      <c r="AY25" s="33"/>
      <c r="AZ25" s="63"/>
      <c r="BE25" s="33"/>
      <c r="BF25" s="63"/>
      <c r="BK25" s="33"/>
      <c r="BL25" s="63"/>
      <c r="BQ25" s="28"/>
      <c r="BR25" s="63"/>
      <c r="BW25" s="28"/>
      <c r="BX25" s="63"/>
      <c r="CC25" s="28"/>
      <c r="CD25" s="63"/>
      <c r="CI25" s="33"/>
      <c r="CJ25" s="63"/>
      <c r="CO25" s="33"/>
      <c r="CP25" s="63"/>
      <c r="CU25" s="33"/>
      <c r="CV25" s="63"/>
      <c r="DA25" s="61"/>
      <c r="DG25" s="28"/>
      <c r="DH25" s="63"/>
      <c r="DL25" s="3">
        <v>105</v>
      </c>
      <c r="DM25" s="30">
        <f t="shared" si="14"/>
        <v>1575</v>
      </c>
      <c r="DN25" s="63"/>
      <c r="DS25" s="28"/>
      <c r="DT25" s="63"/>
      <c r="DY25" s="28"/>
      <c r="DZ25" s="63"/>
      <c r="EE25" s="28"/>
      <c r="EF25" s="63"/>
      <c r="EK25" s="33"/>
      <c r="EL25" s="63"/>
      <c r="EQ25" s="33"/>
      <c r="ER25" s="63"/>
      <c r="EW25" s="30"/>
      <c r="EX25" s="63"/>
      <c r="FC25" s="27"/>
      <c r="FD25" s="63"/>
      <c r="FI25" s="33"/>
      <c r="FJ25" s="63"/>
      <c r="FO25" s="33"/>
      <c r="FP25" s="63"/>
      <c r="FU25" s="33"/>
      <c r="FV25" s="63"/>
      <c r="GA25" s="33"/>
      <c r="GB25" s="63"/>
      <c r="GG25" s="33"/>
      <c r="GH25" s="63"/>
      <c r="GM25" s="33"/>
      <c r="GN25" s="63"/>
      <c r="GS25" s="33"/>
      <c r="GT25" s="63"/>
      <c r="GY25" s="33"/>
      <c r="GZ25" s="63"/>
      <c r="HE25" s="33"/>
      <c r="HF25" s="63"/>
      <c r="HK25" s="33"/>
      <c r="HL25" s="63"/>
      <c r="HQ25" s="28"/>
      <c r="HR25" s="63"/>
      <c r="HW25" s="33"/>
      <c r="HX25" s="63"/>
      <c r="IC25" s="33"/>
      <c r="ID25" s="63"/>
      <c r="II25" s="28"/>
      <c r="IJ25" s="63"/>
      <c r="IO25" s="33"/>
      <c r="IP25" s="63"/>
      <c r="IU25" s="33"/>
      <c r="IV25" s="63"/>
      <c r="JA25" s="33"/>
      <c r="JB25" s="63"/>
      <c r="JC25" s="69"/>
      <c r="JD25" s="20"/>
      <c r="JE25" s="20"/>
      <c r="JF25" s="17">
        <v>105</v>
      </c>
      <c r="JG25" s="23">
        <f t="shared" si="15"/>
        <v>1050</v>
      </c>
      <c r="JH25" s="71"/>
      <c r="JI25" s="69"/>
      <c r="JJ25" s="20"/>
      <c r="JK25" s="20"/>
      <c r="JL25" s="17">
        <v>123.5</v>
      </c>
      <c r="JM25" s="23">
        <f t="shared" si="16"/>
        <v>1185.5999999999999</v>
      </c>
      <c r="JN25" s="71"/>
      <c r="JO25" s="69"/>
      <c r="JP25" s="20"/>
      <c r="JQ25" s="20"/>
      <c r="JR25" s="17">
        <v>104</v>
      </c>
      <c r="JS25" s="23">
        <f t="shared" si="17"/>
        <v>1560</v>
      </c>
      <c r="JT25" s="71"/>
      <c r="JU25" s="69"/>
      <c r="JV25" s="20"/>
      <c r="JW25" s="20"/>
      <c r="JX25" s="20"/>
      <c r="JY25" s="23"/>
      <c r="JZ25" s="71"/>
      <c r="KA25" s="69"/>
      <c r="KB25" s="20"/>
      <c r="KC25" s="20"/>
      <c r="KD25" s="20"/>
      <c r="KE25" s="23"/>
      <c r="KF25" s="71"/>
      <c r="KG25" s="69"/>
      <c r="KH25" s="20"/>
      <c r="KI25" s="20"/>
      <c r="KJ25" s="20"/>
      <c r="KK25" s="21"/>
      <c r="KL25" s="71"/>
      <c r="KM25" s="69"/>
      <c r="KN25" s="20"/>
      <c r="KO25" s="20"/>
      <c r="KP25" s="20"/>
      <c r="KQ25" s="21"/>
      <c r="KR25" s="71"/>
      <c r="KS25" s="69"/>
      <c r="KT25" s="20"/>
      <c r="KU25" s="20"/>
      <c r="KV25" s="20"/>
      <c r="KW25" s="21"/>
      <c r="KX25" s="71"/>
      <c r="KY25" s="69"/>
      <c r="KZ25" s="20"/>
      <c r="LA25" s="20"/>
      <c r="LB25" s="20"/>
      <c r="LC25" s="21"/>
      <c r="LD25" s="71"/>
      <c r="LE25" s="69"/>
      <c r="LF25" s="20"/>
      <c r="LG25" s="20"/>
      <c r="LH25" s="20"/>
      <c r="LI25" s="21"/>
      <c r="LJ25" s="71"/>
      <c r="LK25" s="27"/>
      <c r="LL25" s="27"/>
      <c r="LM25" s="27"/>
      <c r="LN25" s="27"/>
      <c r="LO25" s="28"/>
      <c r="LP25" s="65"/>
      <c r="LQ25" s="27"/>
      <c r="LR25" s="27"/>
      <c r="LS25" s="27"/>
      <c r="LT25" s="27">
        <v>90</v>
      </c>
      <c r="LU25" s="30">
        <f t="shared" si="18"/>
        <v>225</v>
      </c>
      <c r="LV25" s="65"/>
      <c r="MA25" s="36"/>
      <c r="MB25" s="63"/>
      <c r="MG25" s="33"/>
      <c r="MH25" s="63"/>
      <c r="MM25" s="33"/>
      <c r="MN25" s="63"/>
      <c r="MS25" s="33"/>
      <c r="MT25" s="63"/>
      <c r="MY25" s="33"/>
      <c r="MZ25" s="63"/>
      <c r="NE25" s="33"/>
      <c r="NF25" s="63"/>
      <c r="NK25" s="33"/>
      <c r="NL25" s="63"/>
      <c r="NQ25" s="33"/>
      <c r="NR25" s="63"/>
      <c r="NW25" s="33"/>
      <c r="NX25" s="63"/>
      <c r="OC25" s="33"/>
      <c r="OD25" s="63"/>
      <c r="OI25" s="33"/>
      <c r="OJ25" s="63"/>
      <c r="OO25" s="33"/>
      <c r="OP25" s="63"/>
      <c r="OU25" s="33"/>
      <c r="OV25" s="63"/>
      <c r="PA25" s="33"/>
      <c r="PB25" s="63"/>
      <c r="PG25" s="33"/>
      <c r="PH25" s="63"/>
      <c r="PM25" s="33"/>
      <c r="PN25" s="63"/>
      <c r="PS25" s="33"/>
      <c r="PT25" s="63"/>
      <c r="PY25" s="33"/>
      <c r="PZ25" s="63"/>
      <c r="QE25" s="36"/>
      <c r="QF25" s="63"/>
      <c r="QJ25" s="31">
        <v>97</v>
      </c>
      <c r="QK25" s="36">
        <f t="shared" si="19"/>
        <v>1330.1609999999998</v>
      </c>
      <c r="QL25" s="63"/>
      <c r="QM25" s="5"/>
      <c r="QN25" s="31"/>
      <c r="QO25" s="5"/>
      <c r="QP25" s="31"/>
      <c r="QQ25" s="36"/>
      <c r="QR25" s="64"/>
      <c r="QS25" s="31"/>
      <c r="QT25" s="31"/>
      <c r="QU25" s="31"/>
      <c r="QV25" s="31"/>
      <c r="QW25" s="36"/>
      <c r="QX25" s="64"/>
      <c r="QY25" s="31"/>
      <c r="QZ25" s="31"/>
      <c r="RA25" s="31"/>
      <c r="RB25" s="31"/>
      <c r="RC25" s="36"/>
      <c r="RD25" s="64"/>
      <c r="RE25" s="31"/>
      <c r="RF25" s="31"/>
      <c r="RG25" s="31"/>
      <c r="RH25" s="31"/>
      <c r="RI25" s="36"/>
      <c r="RJ25" s="64"/>
      <c r="RK25" s="31"/>
      <c r="RL25" s="31"/>
      <c r="RM25" s="31"/>
      <c r="RN25" s="31"/>
      <c r="RO25" s="36"/>
      <c r="RP25" s="64"/>
      <c r="RQ25" s="31"/>
      <c r="RR25" s="31"/>
      <c r="RS25" s="31"/>
      <c r="RT25" s="31"/>
      <c r="RU25" s="36"/>
      <c r="RV25" s="64"/>
      <c r="RW25" s="31"/>
      <c r="RX25" s="31"/>
      <c r="RY25" s="31"/>
      <c r="RZ25" s="31"/>
      <c r="SA25" s="36"/>
      <c r="SB25" s="64"/>
      <c r="SC25" s="31"/>
      <c r="SD25" s="31"/>
      <c r="SE25" s="31"/>
      <c r="SF25" s="31">
        <v>74.666666666666657</v>
      </c>
      <c r="SG25" s="36">
        <f t="shared" si="20"/>
        <v>1493.333333333333</v>
      </c>
      <c r="SH25" s="63"/>
      <c r="SI25" s="31"/>
      <c r="SJ25" s="31"/>
      <c r="SK25" s="31"/>
      <c r="SL25" s="3">
        <v>92.5</v>
      </c>
      <c r="SM25" s="36">
        <f t="shared" si="21"/>
        <v>263.625</v>
      </c>
      <c r="SN25" s="63"/>
      <c r="SR25" s="32">
        <v>99</v>
      </c>
      <c r="SS25" s="36">
        <f t="shared" si="22"/>
        <v>990</v>
      </c>
      <c r="ST25" s="63"/>
      <c r="SU25" s="63"/>
    </row>
    <row r="26" spans="2:515" s="32" customFormat="1" ht="16.2" customHeight="1" x14ac:dyDescent="0.55000000000000004">
      <c r="B26" s="80">
        <v>183211</v>
      </c>
      <c r="C26" s="79">
        <f>COUNT(N26:SS26)/2</f>
        <v>11</v>
      </c>
      <c r="D26" s="78"/>
      <c r="E26" s="78">
        <f t="shared" si="0"/>
        <v>12718.864250000001</v>
      </c>
      <c r="F26" s="78">
        <f t="shared" si="23"/>
        <v>82.119791437233573</v>
      </c>
      <c r="G26" s="78">
        <f t="shared" si="11"/>
        <v>93.067357294951833</v>
      </c>
      <c r="H26" s="78"/>
      <c r="I26" s="78"/>
      <c r="J26" s="88"/>
      <c r="N26" s="3">
        <v>28</v>
      </c>
      <c r="O26" s="62">
        <f t="shared" si="12"/>
        <v>644</v>
      </c>
      <c r="U26" s="33"/>
      <c r="V26" s="63"/>
      <c r="Z26" s="6">
        <v>124</v>
      </c>
      <c r="AA26" s="37">
        <f t="shared" si="13"/>
        <v>1860</v>
      </c>
      <c r="AB26" s="63"/>
      <c r="AG26" s="33"/>
      <c r="AH26" s="63"/>
      <c r="AM26" s="28"/>
      <c r="AN26" s="63"/>
      <c r="AS26" s="35"/>
      <c r="AT26" s="63"/>
      <c r="AY26" s="33"/>
      <c r="AZ26" s="63"/>
      <c r="BE26" s="33"/>
      <c r="BF26" s="63"/>
      <c r="BK26" s="33"/>
      <c r="BL26" s="63"/>
      <c r="BQ26" s="28"/>
      <c r="BR26" s="63"/>
      <c r="BW26" s="28"/>
      <c r="BX26" s="63"/>
      <c r="CC26" s="28"/>
      <c r="CD26" s="63"/>
      <c r="CI26" s="33"/>
      <c r="CJ26" s="63"/>
      <c r="CO26" s="33"/>
      <c r="CP26" s="63"/>
      <c r="CU26" s="33"/>
      <c r="CV26" s="63"/>
      <c r="DA26" s="61"/>
      <c r="DG26" s="28"/>
      <c r="DH26" s="63"/>
      <c r="DL26" s="3">
        <v>104</v>
      </c>
      <c r="DM26" s="30">
        <f t="shared" si="14"/>
        <v>1560</v>
      </c>
      <c r="DN26" s="63"/>
      <c r="DS26" s="28"/>
      <c r="DT26" s="63"/>
      <c r="DY26" s="28"/>
      <c r="DZ26" s="63"/>
      <c r="EE26" s="28"/>
      <c r="EF26" s="63"/>
      <c r="EK26" s="33"/>
      <c r="EL26" s="63"/>
      <c r="EQ26" s="33"/>
      <c r="ER26" s="63"/>
      <c r="EW26" s="30"/>
      <c r="EX26" s="63"/>
      <c r="FC26" s="27"/>
      <c r="FD26" s="63"/>
      <c r="FI26" s="33"/>
      <c r="FJ26" s="63"/>
      <c r="FO26" s="33"/>
      <c r="FP26" s="63"/>
      <c r="FU26" s="33"/>
      <c r="FV26" s="63"/>
      <c r="GA26" s="33"/>
      <c r="GB26" s="63"/>
      <c r="GG26" s="33"/>
      <c r="GH26" s="63"/>
      <c r="GM26" s="33"/>
      <c r="GN26" s="63"/>
      <c r="GS26" s="33"/>
      <c r="GT26" s="63"/>
      <c r="GY26" s="33"/>
      <c r="GZ26" s="63"/>
      <c r="HE26" s="33"/>
      <c r="HF26" s="63"/>
      <c r="HK26" s="33"/>
      <c r="HL26" s="63"/>
      <c r="HQ26" s="28"/>
      <c r="HR26" s="63"/>
      <c r="HW26" s="33"/>
      <c r="HX26" s="63"/>
      <c r="IC26" s="33"/>
      <c r="ID26" s="63"/>
      <c r="II26" s="28"/>
      <c r="IJ26" s="63"/>
      <c r="IO26" s="33"/>
      <c r="IP26" s="63"/>
      <c r="IU26" s="33"/>
      <c r="IV26" s="63"/>
      <c r="JA26" s="33"/>
      <c r="JB26" s="63"/>
      <c r="JC26" s="69"/>
      <c r="JD26" s="20"/>
      <c r="JE26" s="20"/>
      <c r="JF26" s="17">
        <v>108</v>
      </c>
      <c r="JG26" s="23">
        <f t="shared" si="15"/>
        <v>1080</v>
      </c>
      <c r="JH26" s="71"/>
      <c r="JI26" s="69"/>
      <c r="JJ26" s="20"/>
      <c r="JK26" s="20"/>
      <c r="JL26" s="17">
        <v>149.5</v>
      </c>
      <c r="JM26" s="23">
        <f t="shared" si="16"/>
        <v>1435.2</v>
      </c>
      <c r="JN26" s="71"/>
      <c r="JO26" s="69"/>
      <c r="JP26" s="20"/>
      <c r="JQ26" s="20"/>
      <c r="JR26" s="17">
        <v>104</v>
      </c>
      <c r="JS26" s="23">
        <f t="shared" si="17"/>
        <v>1560</v>
      </c>
      <c r="JT26" s="71"/>
      <c r="JU26" s="69"/>
      <c r="JV26" s="20"/>
      <c r="JW26" s="20"/>
      <c r="JX26" s="20"/>
      <c r="JY26" s="23"/>
      <c r="JZ26" s="71"/>
      <c r="KA26" s="69"/>
      <c r="KB26" s="20"/>
      <c r="KC26" s="20"/>
      <c r="KD26" s="20"/>
      <c r="KE26" s="23"/>
      <c r="KF26" s="71"/>
      <c r="KG26" s="69"/>
      <c r="KH26" s="20"/>
      <c r="KI26" s="20"/>
      <c r="KJ26" s="20"/>
      <c r="KK26" s="21"/>
      <c r="KL26" s="71"/>
      <c r="KM26" s="69"/>
      <c r="KN26" s="20"/>
      <c r="KO26" s="20"/>
      <c r="KP26" s="20"/>
      <c r="KQ26" s="21"/>
      <c r="KR26" s="71"/>
      <c r="KS26" s="69"/>
      <c r="KT26" s="20"/>
      <c r="KU26" s="20"/>
      <c r="KV26" s="20"/>
      <c r="KW26" s="21"/>
      <c r="KX26" s="71"/>
      <c r="KY26" s="69"/>
      <c r="KZ26" s="20"/>
      <c r="LA26" s="20"/>
      <c r="LB26" s="20"/>
      <c r="LC26" s="21"/>
      <c r="LD26" s="71"/>
      <c r="LE26" s="69"/>
      <c r="LF26" s="20"/>
      <c r="LG26" s="20"/>
      <c r="LH26" s="20"/>
      <c r="LI26" s="21"/>
      <c r="LJ26" s="71"/>
      <c r="LK26" s="27"/>
      <c r="LL26" s="27"/>
      <c r="LM26" s="27"/>
      <c r="LN26" s="27"/>
      <c r="LO26" s="28"/>
      <c r="LP26" s="65"/>
      <c r="LQ26" s="27"/>
      <c r="LR26" s="27"/>
      <c r="LS26" s="27"/>
      <c r="LT26" s="27">
        <v>87.5</v>
      </c>
      <c r="LU26" s="30">
        <f t="shared" si="18"/>
        <v>218.75</v>
      </c>
      <c r="LV26" s="65"/>
      <c r="MA26" s="36"/>
      <c r="MB26" s="63"/>
      <c r="MG26" s="33"/>
      <c r="MH26" s="63"/>
      <c r="MM26" s="33"/>
      <c r="MN26" s="63"/>
      <c r="MS26" s="33"/>
      <c r="MT26" s="63"/>
      <c r="MY26" s="33"/>
      <c r="MZ26" s="63"/>
      <c r="NE26" s="33"/>
      <c r="NF26" s="63"/>
      <c r="NK26" s="33"/>
      <c r="NL26" s="63"/>
      <c r="NQ26" s="33"/>
      <c r="NR26" s="63"/>
      <c r="NW26" s="33"/>
      <c r="NX26" s="63"/>
      <c r="OC26" s="33"/>
      <c r="OD26" s="63"/>
      <c r="OI26" s="33"/>
      <c r="OJ26" s="63"/>
      <c r="OO26" s="33"/>
      <c r="OP26" s="63"/>
      <c r="OU26" s="33"/>
      <c r="OV26" s="63"/>
      <c r="PA26" s="33"/>
      <c r="PB26" s="63"/>
      <c r="PG26" s="33"/>
      <c r="PH26" s="63"/>
      <c r="PM26" s="33"/>
      <c r="PN26" s="63"/>
      <c r="PS26" s="33"/>
      <c r="PT26" s="63"/>
      <c r="PY26" s="33"/>
      <c r="PZ26" s="63"/>
      <c r="QE26" s="36"/>
      <c r="QF26" s="63"/>
      <c r="QJ26" s="31">
        <v>103.5</v>
      </c>
      <c r="QK26" s="36">
        <f t="shared" si="19"/>
        <v>1419.2954999999999</v>
      </c>
      <c r="QL26" s="63"/>
      <c r="QM26" s="5"/>
      <c r="QN26" s="31"/>
      <c r="QO26" s="5"/>
      <c r="QP26" s="31"/>
      <c r="QQ26" s="36"/>
      <c r="QR26" s="64"/>
      <c r="QS26" s="31"/>
      <c r="QT26" s="31"/>
      <c r="QU26" s="31"/>
      <c r="QV26" s="31"/>
      <c r="QW26" s="36"/>
      <c r="QX26" s="64"/>
      <c r="QY26" s="31"/>
      <c r="QZ26" s="31"/>
      <c r="RA26" s="31"/>
      <c r="RB26" s="31"/>
      <c r="RC26" s="36"/>
      <c r="RD26" s="64"/>
      <c r="RE26" s="31"/>
      <c r="RF26" s="31"/>
      <c r="RG26" s="31"/>
      <c r="RH26" s="31"/>
      <c r="RI26" s="36"/>
      <c r="RJ26" s="64"/>
      <c r="RK26" s="31"/>
      <c r="RL26" s="31"/>
      <c r="RM26" s="31"/>
      <c r="RN26" s="31"/>
      <c r="RO26" s="36"/>
      <c r="RP26" s="64"/>
      <c r="RQ26" s="31"/>
      <c r="RR26" s="31"/>
      <c r="RS26" s="31"/>
      <c r="RT26" s="31"/>
      <c r="RU26" s="36"/>
      <c r="RV26" s="64"/>
      <c r="RW26" s="31"/>
      <c r="RX26" s="31"/>
      <c r="RY26" s="31"/>
      <c r="RZ26" s="31"/>
      <c r="SA26" s="36"/>
      <c r="SB26" s="64"/>
      <c r="SC26" s="31"/>
      <c r="SD26" s="31"/>
      <c r="SE26" s="31"/>
      <c r="SF26" s="31">
        <v>79.875</v>
      </c>
      <c r="SG26" s="36">
        <f t="shared" si="20"/>
        <v>1597.5</v>
      </c>
      <c r="SH26" s="63"/>
      <c r="SI26" s="31"/>
      <c r="SJ26" s="31"/>
      <c r="SK26" s="31"/>
      <c r="SL26" s="3">
        <v>98.375</v>
      </c>
      <c r="SM26" s="36">
        <f t="shared" si="21"/>
        <v>280.36875000000003</v>
      </c>
      <c r="SN26" s="63"/>
      <c r="SR26" s="32">
        <v>119.5</v>
      </c>
      <c r="SS26" s="36">
        <f t="shared" si="22"/>
        <v>1195</v>
      </c>
      <c r="ST26" s="63"/>
      <c r="SU26" s="63"/>
    </row>
    <row r="27" spans="2:515" s="32" customFormat="1" ht="16.2" customHeight="1" x14ac:dyDescent="0.55000000000000004">
      <c r="B27" s="80">
        <v>183212</v>
      </c>
      <c r="C27" s="77"/>
      <c r="D27" s="78">
        <f>SUM(M27,S27,Y27,AE27,AK27,AQ27,AW27,BC27,BI27,BO27,BU27,CA27,CG27,CM27,CS27,CY27,DE27,DK27,DQ27,DW27,EC27,EI27,EO27,EU27,FA27,FG27,FM27,FS27,FY27,GE27,GK27,GQ27,GW27,HC27,HI27,HO27,HU27,IA27,IG27,IM27,IS27,IY27,JE27,JK27,JQ27,JW27,KC27,KI27,KO27,KU27,LA27,LG27,LM27,LS27,LY27,ME27,MK27,MQ27,MW27,NC27,NI27,NO27,NU27,OA27,OG27,OM27,OS27,OY27,PE27,PK27,PQ27,PW27,QC27,QI27,QO27,QU27,RA27,RG27,RM27,RS27,RY27,SE27,SK27,SQ27)</f>
        <v>162.863</v>
      </c>
      <c r="E27" s="78">
        <f t="shared" si="0"/>
        <v>13049.336250000002</v>
      </c>
      <c r="F27" s="78">
        <f t="shared" si="23"/>
        <v>84.253495452184865</v>
      </c>
      <c r="G27" s="78">
        <f t="shared" si="11"/>
        <v>95.485509977096967</v>
      </c>
      <c r="H27" s="78"/>
      <c r="I27" s="78"/>
      <c r="J27" s="88">
        <f>SUM(P27,V27,AB27,AH27,AN27,AT27,AZ27,BF27,BL27,BR27,BX27,CD27,CJ27,CP27,CV27,DB27,DH27,DN27,DT27,DZ27,EF27,EL27,ER27,EX27,FD27,FJ27,FP27,FV27,GB27,GH27,GN27,GT27,GZ27,HF27,HL27,HR27,HX27,ID27,IJ27,IP27,IV27,JB27,JH27,JN27,JT27,JZ27,KF27,KL27,KR27,KX27,LD27,LJ27,LP27,LV27,MB27,MH27,MN27,MT27,MZ27,NF27,NL27,NR27,NX27,OD27,OJ27,OP27,OV27,PB27,PH27,PN27,PT27,PZ27,QF27,QL27,QR27,QX27,RD27,RJ27,RP27,RV27,SB27,SH27,SN27,ST27)</f>
        <v>136.66299999999998</v>
      </c>
      <c r="K27" s="31">
        <v>1.35</v>
      </c>
      <c r="L27" s="31">
        <v>1</v>
      </c>
      <c r="M27" s="31">
        <v>23</v>
      </c>
      <c r="N27" s="3">
        <v>26.25</v>
      </c>
      <c r="O27" s="62">
        <f t="shared" si="12"/>
        <v>603.75</v>
      </c>
      <c r="P27" s="31">
        <f>M15</f>
        <v>23</v>
      </c>
      <c r="U27" s="33"/>
      <c r="V27" s="63"/>
      <c r="W27" s="32">
        <v>3.5</v>
      </c>
      <c r="X27" s="32">
        <v>1</v>
      </c>
      <c r="Y27" s="32">
        <v>15</v>
      </c>
      <c r="Z27" s="6">
        <v>118</v>
      </c>
      <c r="AA27" s="37">
        <f t="shared" si="13"/>
        <v>1770</v>
      </c>
      <c r="AB27" s="64">
        <f>Y15</f>
        <v>15</v>
      </c>
      <c r="AG27" s="33"/>
      <c r="AH27" s="63"/>
      <c r="AM27" s="28"/>
      <c r="AN27" s="63"/>
      <c r="AS27" s="35"/>
      <c r="AT27" s="63"/>
      <c r="AY27" s="33"/>
      <c r="AZ27" s="63"/>
      <c r="BE27" s="33"/>
      <c r="BF27" s="63"/>
      <c r="BK27" s="33"/>
      <c r="BL27" s="63"/>
      <c r="BQ27" s="28"/>
      <c r="BR27" s="63"/>
      <c r="BW27" s="28"/>
      <c r="BX27" s="63"/>
      <c r="CC27" s="28"/>
      <c r="CD27" s="63"/>
      <c r="CI27" s="33"/>
      <c r="CJ27" s="63"/>
      <c r="CO27" s="33"/>
      <c r="CP27" s="63"/>
      <c r="CU27" s="33"/>
      <c r="CV27" s="63"/>
      <c r="DA27" s="61"/>
      <c r="DG27" s="28"/>
      <c r="DH27" s="63"/>
      <c r="DI27" s="31">
        <v>0</v>
      </c>
      <c r="DJ27" s="31">
        <v>1</v>
      </c>
      <c r="DK27" s="31">
        <v>15</v>
      </c>
      <c r="DL27" s="3">
        <v>104</v>
      </c>
      <c r="DM27" s="30">
        <f t="shared" si="14"/>
        <v>1560</v>
      </c>
      <c r="DN27" s="64">
        <f>DK15</f>
        <v>15</v>
      </c>
      <c r="DS27" s="28"/>
      <c r="DT27" s="63"/>
      <c r="DY27" s="28"/>
      <c r="DZ27" s="63"/>
      <c r="EE27" s="28"/>
      <c r="EF27" s="63"/>
      <c r="EK27" s="33"/>
      <c r="EL27" s="63"/>
      <c r="EQ27" s="33"/>
      <c r="ER27" s="63"/>
      <c r="ES27" s="31">
        <v>0</v>
      </c>
      <c r="ET27" s="31">
        <v>1</v>
      </c>
      <c r="EU27" s="31">
        <v>12.5</v>
      </c>
      <c r="EW27" s="30"/>
      <c r="EX27" s="64"/>
      <c r="FC27" s="27"/>
      <c r="FD27" s="63"/>
      <c r="FI27" s="33"/>
      <c r="FJ27" s="63"/>
      <c r="FO27" s="33"/>
      <c r="FP27" s="63"/>
      <c r="FU27" s="33"/>
      <c r="FV27" s="63"/>
      <c r="GA27" s="33"/>
      <c r="GB27" s="63"/>
      <c r="GG27" s="33"/>
      <c r="GH27" s="63"/>
      <c r="GM27" s="33"/>
      <c r="GN27" s="63"/>
      <c r="GS27" s="33"/>
      <c r="GT27" s="63"/>
      <c r="GY27" s="33"/>
      <c r="GZ27" s="63"/>
      <c r="HE27" s="33"/>
      <c r="HF27" s="63"/>
      <c r="HK27" s="33"/>
      <c r="HL27" s="63"/>
      <c r="HQ27" s="28"/>
      <c r="HR27" s="63"/>
      <c r="HW27" s="33"/>
      <c r="HX27" s="63"/>
      <c r="IC27" s="33"/>
      <c r="ID27" s="63"/>
      <c r="II27" s="28"/>
      <c r="IJ27" s="63"/>
      <c r="IO27" s="33"/>
      <c r="IP27" s="63"/>
      <c r="IU27" s="33"/>
      <c r="IV27" s="63"/>
      <c r="JA27" s="33"/>
      <c r="JB27" s="63"/>
      <c r="JC27" s="69">
        <v>0</v>
      </c>
      <c r="JD27" s="20">
        <v>1</v>
      </c>
      <c r="JE27" s="22">
        <v>10</v>
      </c>
      <c r="JF27" s="17">
        <v>116.625</v>
      </c>
      <c r="JG27" s="23">
        <f t="shared" si="15"/>
        <v>1166.25</v>
      </c>
      <c r="JH27" s="72">
        <f>JE15</f>
        <v>10</v>
      </c>
      <c r="JI27" s="69">
        <v>0</v>
      </c>
      <c r="JJ27" s="20">
        <v>1</v>
      </c>
      <c r="JK27" s="20">
        <v>9.6</v>
      </c>
      <c r="JL27" s="17">
        <v>149.5</v>
      </c>
      <c r="JM27" s="23">
        <f t="shared" si="16"/>
        <v>1435.2</v>
      </c>
      <c r="JN27" s="72">
        <f>JK15</f>
        <v>9.6</v>
      </c>
      <c r="JO27" s="69">
        <v>0</v>
      </c>
      <c r="JP27" s="20">
        <v>1</v>
      </c>
      <c r="JQ27" s="20">
        <v>15</v>
      </c>
      <c r="JR27" s="17">
        <v>107</v>
      </c>
      <c r="JS27" s="23">
        <f t="shared" si="17"/>
        <v>1605</v>
      </c>
      <c r="JT27" s="72">
        <f>JQ15</f>
        <v>15</v>
      </c>
      <c r="JU27" s="69"/>
      <c r="JV27" s="20">
        <v>1</v>
      </c>
      <c r="JW27" s="20"/>
      <c r="JX27" s="20"/>
      <c r="JY27" s="23"/>
      <c r="JZ27" s="72"/>
      <c r="KA27" s="69">
        <v>0</v>
      </c>
      <c r="KB27" s="22">
        <v>1</v>
      </c>
      <c r="KC27" s="22">
        <v>13</v>
      </c>
      <c r="KD27" s="20"/>
      <c r="KE27" s="23"/>
      <c r="KF27" s="72"/>
      <c r="KG27" s="69"/>
      <c r="KH27" s="20"/>
      <c r="KI27" s="20"/>
      <c r="KJ27" s="20"/>
      <c r="KK27" s="21"/>
      <c r="KL27" s="71"/>
      <c r="KM27" s="69"/>
      <c r="KN27" s="20"/>
      <c r="KO27" s="20"/>
      <c r="KP27" s="20"/>
      <c r="KQ27" s="21"/>
      <c r="KR27" s="71"/>
      <c r="KS27" s="69"/>
      <c r="KT27" s="20"/>
      <c r="KU27" s="20"/>
      <c r="KV27" s="20"/>
      <c r="KW27" s="21"/>
      <c r="KX27" s="71"/>
      <c r="KY27" s="69"/>
      <c r="KZ27" s="20"/>
      <c r="LA27" s="20"/>
      <c r="LB27" s="20"/>
      <c r="LC27" s="21"/>
      <c r="LD27" s="71"/>
      <c r="LE27" s="69"/>
      <c r="LF27" s="20"/>
      <c r="LG27" s="20"/>
      <c r="LH27" s="20"/>
      <c r="LI27" s="21"/>
      <c r="LJ27" s="71"/>
      <c r="LK27" s="27"/>
      <c r="LL27" s="27"/>
      <c r="LM27" s="27"/>
      <c r="LN27" s="27"/>
      <c r="LO27" s="28"/>
      <c r="LP27" s="65"/>
      <c r="LQ27" s="27"/>
      <c r="LR27" s="27">
        <v>1</v>
      </c>
      <c r="LS27" s="27">
        <v>2.5</v>
      </c>
      <c r="LT27" s="27">
        <v>82.5</v>
      </c>
      <c r="LU27" s="30">
        <f t="shared" si="18"/>
        <v>206.25</v>
      </c>
      <c r="LV27" s="73">
        <f>LS15</f>
        <v>2.5</v>
      </c>
      <c r="LX27" s="32">
        <v>1</v>
      </c>
      <c r="MA27" s="36"/>
      <c r="MB27" s="64"/>
      <c r="MG27" s="33"/>
      <c r="MH27" s="63"/>
      <c r="MM27" s="33"/>
      <c r="MN27" s="63"/>
      <c r="MS27" s="33"/>
      <c r="MT27" s="63"/>
      <c r="MY27" s="33"/>
      <c r="MZ27" s="63"/>
      <c r="NE27" s="33"/>
      <c r="NF27" s="63"/>
      <c r="NK27" s="33"/>
      <c r="NL27" s="63"/>
      <c r="NQ27" s="33"/>
      <c r="NR27" s="63"/>
      <c r="NW27" s="33"/>
      <c r="NX27" s="63"/>
      <c r="OC27" s="33"/>
      <c r="OD27" s="63"/>
      <c r="OI27" s="33"/>
      <c r="OJ27" s="63"/>
      <c r="OO27" s="33"/>
      <c r="OP27" s="63"/>
      <c r="OU27" s="33"/>
      <c r="OV27" s="63"/>
      <c r="PA27" s="33"/>
      <c r="PB27" s="63"/>
      <c r="PG27" s="33"/>
      <c r="PH27" s="63"/>
      <c r="PM27" s="33"/>
      <c r="PN27" s="63"/>
      <c r="PS27" s="33"/>
      <c r="PT27" s="63"/>
      <c r="PY27" s="33"/>
      <c r="PZ27" s="63"/>
      <c r="QB27" s="32">
        <v>1</v>
      </c>
      <c r="QC27" s="32">
        <v>0.7</v>
      </c>
      <c r="QE27" s="36"/>
      <c r="QF27" s="64"/>
      <c r="QG27" s="31">
        <v>10</v>
      </c>
      <c r="QH27" s="31">
        <v>1</v>
      </c>
      <c r="QI27" s="31">
        <v>13.712999999999999</v>
      </c>
      <c r="QJ27" s="31">
        <v>122.5</v>
      </c>
      <c r="QK27" s="36">
        <f t="shared" si="19"/>
        <v>1679.8425</v>
      </c>
      <c r="QL27" s="64">
        <f>QI15</f>
        <v>13.712999999999999</v>
      </c>
      <c r="QM27" s="5"/>
      <c r="QN27" s="31"/>
      <c r="QO27" s="5"/>
      <c r="QP27" s="31"/>
      <c r="QQ27" s="36"/>
      <c r="QR27" s="64"/>
      <c r="QS27" s="31"/>
      <c r="QT27" s="31"/>
      <c r="QU27" s="31"/>
      <c r="QV27" s="31"/>
      <c r="QW27" s="36"/>
      <c r="QX27" s="64"/>
      <c r="QY27" s="31"/>
      <c r="QZ27" s="31"/>
      <c r="RA27" s="31"/>
      <c r="RB27" s="31"/>
      <c r="RC27" s="36"/>
      <c r="RD27" s="64"/>
      <c r="RE27" s="31"/>
      <c r="RF27" s="31"/>
      <c r="RG27" s="31"/>
      <c r="RH27" s="31"/>
      <c r="RI27" s="36"/>
      <c r="RJ27" s="64"/>
      <c r="RK27" s="31"/>
      <c r="RL27" s="31"/>
      <c r="RM27" s="31"/>
      <c r="RN27" s="31"/>
      <c r="RO27" s="36"/>
      <c r="RP27" s="64"/>
      <c r="RQ27" s="31"/>
      <c r="RR27" s="31"/>
      <c r="RS27" s="31"/>
      <c r="RT27" s="31"/>
      <c r="RU27" s="36"/>
      <c r="RV27" s="64"/>
      <c r="RW27" s="31"/>
      <c r="RX27" s="31"/>
      <c r="RY27" s="31"/>
      <c r="RZ27" s="31"/>
      <c r="SA27" s="36"/>
      <c r="SB27" s="64"/>
      <c r="SC27" s="31">
        <v>0</v>
      </c>
      <c r="SD27" s="31">
        <v>1</v>
      </c>
      <c r="SE27" s="31">
        <v>20</v>
      </c>
      <c r="SF27" s="31">
        <v>77.75</v>
      </c>
      <c r="SG27" s="36">
        <f t="shared" si="20"/>
        <v>1555</v>
      </c>
      <c r="SH27" s="64">
        <f>SE15</f>
        <v>20</v>
      </c>
      <c r="SI27" s="31">
        <v>0</v>
      </c>
      <c r="SJ27" s="31">
        <v>1</v>
      </c>
      <c r="SK27" s="31">
        <v>2.85</v>
      </c>
      <c r="SL27" s="3">
        <v>98.875</v>
      </c>
      <c r="SM27" s="36">
        <f t="shared" si="21"/>
        <v>281.79374999999999</v>
      </c>
      <c r="SN27" s="64">
        <f>SK15</f>
        <v>2.85</v>
      </c>
      <c r="SP27" s="32">
        <v>1</v>
      </c>
      <c r="SQ27" s="32">
        <v>10</v>
      </c>
      <c r="SR27" s="32">
        <v>131</v>
      </c>
      <c r="SS27" s="36">
        <f t="shared" si="22"/>
        <v>1310</v>
      </c>
      <c r="ST27" s="64">
        <f>SQ15</f>
        <v>10</v>
      </c>
      <c r="SU27" s="63"/>
    </row>
    <row r="28" spans="2:515" s="32" customFormat="1" ht="16.2" customHeight="1" x14ac:dyDescent="0.55000000000000004">
      <c r="B28" s="80">
        <v>183301</v>
      </c>
      <c r="C28" s="77"/>
      <c r="D28" s="78"/>
      <c r="E28" s="78">
        <f t="shared" si="0"/>
        <v>16055.269749999999</v>
      </c>
      <c r="F28" s="78">
        <f>I28</f>
        <v>85.156718815193344</v>
      </c>
      <c r="G28" s="78">
        <f>E28/D$27</f>
        <v>98.581444219988583</v>
      </c>
      <c r="H28" s="78"/>
      <c r="I28" s="78">
        <f>F27*J28</f>
        <v>85.156718815193344</v>
      </c>
      <c r="J28" s="88">
        <f>SUM(P28,V28,AB28,AH28,AN28,AT28,AZ28,BF28,BL28,BR28,BX28,CD28,CJ28,CP28,CV28,DB28,DH28,DN28,DT28,DZ28,EF28,EL28,ER28,EX28,FD28,FJ28,FP28,FV28,GB28,GH28,GN28,GT28,GZ28,HF28,HL28,HR28,HX28,ID28,IJ28,IP28,IV28,JB28,JH28,JN28,JT28,JZ28,KF28,KL28,KR28,KX28,LD28,LJ28,LP28,LV28,MB28,MH28,MN28,MT28,MZ28,NF28,NL28,NR28,NX28,OD28,OJ28,OP28,OV28,PB28,PH28,PN28,PT28,PZ28,QF28,QL28,QR28,QX28,RD28,RJ28,RP28,RV28,SB28,SH28,SN28,ST28)/J27</f>
        <v>1.0107203073078561</v>
      </c>
      <c r="N28" s="3">
        <v>25</v>
      </c>
      <c r="O28" s="62">
        <f>M$27*N28</f>
        <v>575</v>
      </c>
      <c r="P28" s="31">
        <f>N28/N27*P27</f>
        <v>21.904761904761905</v>
      </c>
      <c r="U28" s="33"/>
      <c r="V28" s="63"/>
      <c r="Z28" s="6">
        <v>122</v>
      </c>
      <c r="AA28" s="37">
        <f>Y$27*Z28</f>
        <v>1830</v>
      </c>
      <c r="AB28" s="64">
        <f>Z28/Z27*AB27</f>
        <v>15.508474576271185</v>
      </c>
      <c r="AG28" s="33"/>
      <c r="AH28" s="63"/>
      <c r="AM28" s="28"/>
      <c r="AN28" s="63"/>
      <c r="AS28" s="35"/>
      <c r="AT28" s="63"/>
      <c r="AY28" s="33"/>
      <c r="AZ28" s="63"/>
      <c r="BE28" s="33"/>
      <c r="BF28" s="63"/>
      <c r="BK28" s="33"/>
      <c r="BL28" s="63"/>
      <c r="BQ28" s="28"/>
      <c r="BR28" s="63"/>
      <c r="BW28" s="28"/>
      <c r="BX28" s="63"/>
      <c r="CC28" s="28"/>
      <c r="CD28" s="63"/>
      <c r="CI28" s="33"/>
      <c r="CJ28" s="63"/>
      <c r="CO28" s="33"/>
      <c r="CP28" s="63"/>
      <c r="CU28" s="33"/>
      <c r="CV28" s="63"/>
      <c r="DA28" s="61"/>
      <c r="DG28" s="28"/>
      <c r="DH28" s="63"/>
      <c r="DL28" s="3">
        <v>99</v>
      </c>
      <c r="DM28" s="30">
        <f>DK$27*DL28</f>
        <v>1485</v>
      </c>
      <c r="DN28" s="64">
        <f>DL28/DL27*DN27</f>
        <v>14.278846153846153</v>
      </c>
      <c r="DS28" s="28"/>
      <c r="DT28" s="63"/>
      <c r="DY28" s="28"/>
      <c r="DZ28" s="63"/>
      <c r="EE28" s="28"/>
      <c r="EF28" s="63"/>
      <c r="EK28" s="33"/>
      <c r="EL28" s="63"/>
      <c r="EQ28" s="33"/>
      <c r="ER28" s="63"/>
      <c r="EV28" s="40">
        <v>106</v>
      </c>
      <c r="EW28" s="30">
        <f>EU$27*EV28</f>
        <v>1325</v>
      </c>
      <c r="EX28" s="64"/>
      <c r="FC28" s="27"/>
      <c r="FD28" s="63"/>
      <c r="FI28" s="33"/>
      <c r="FJ28" s="63"/>
      <c r="FO28" s="33"/>
      <c r="FP28" s="63"/>
      <c r="FU28" s="33"/>
      <c r="FV28" s="63"/>
      <c r="GA28" s="33"/>
      <c r="GB28" s="63"/>
      <c r="GG28" s="33"/>
      <c r="GH28" s="63"/>
      <c r="GM28" s="33"/>
      <c r="GN28" s="63"/>
      <c r="GS28" s="33"/>
      <c r="GT28" s="63"/>
      <c r="GY28" s="33"/>
      <c r="GZ28" s="63"/>
      <c r="HE28" s="33"/>
      <c r="HF28" s="63"/>
      <c r="HK28" s="33"/>
      <c r="HL28" s="63"/>
      <c r="HQ28" s="28"/>
      <c r="HR28" s="63"/>
      <c r="HW28" s="33"/>
      <c r="HX28" s="63"/>
      <c r="IC28" s="33"/>
      <c r="ID28" s="63"/>
      <c r="II28" s="28"/>
      <c r="IJ28" s="63"/>
      <c r="IO28" s="33"/>
      <c r="IP28" s="63"/>
      <c r="IU28" s="33"/>
      <c r="IV28" s="63"/>
      <c r="JA28" s="33"/>
      <c r="JB28" s="63"/>
      <c r="JC28" s="69"/>
      <c r="JD28" s="20"/>
      <c r="JE28" s="20"/>
      <c r="JF28" s="17">
        <v>121.125</v>
      </c>
      <c r="JG28" s="23">
        <f>JE$27*JF28</f>
        <v>1211.25</v>
      </c>
      <c r="JH28" s="72">
        <f>JF28/JF27*JH27</f>
        <v>10.385852090032156</v>
      </c>
      <c r="JI28" s="69"/>
      <c r="JJ28" s="20"/>
      <c r="JK28" s="20"/>
      <c r="JL28" s="17">
        <v>145</v>
      </c>
      <c r="JM28" s="23">
        <f>JK$27*JL28</f>
        <v>1392</v>
      </c>
      <c r="JN28" s="72">
        <f>JL28/JL27*JN27</f>
        <v>9.311036789297658</v>
      </c>
      <c r="JO28" s="69"/>
      <c r="JP28" s="20"/>
      <c r="JQ28" s="20"/>
      <c r="JR28" s="17">
        <v>110</v>
      </c>
      <c r="JS28" s="23">
        <f>JQ$27*JR28</f>
        <v>1650</v>
      </c>
      <c r="JT28" s="72">
        <f>JR28/JR27*JT27</f>
        <v>15.420560747663551</v>
      </c>
      <c r="JU28" s="69"/>
      <c r="JV28" s="20"/>
      <c r="JW28" s="20"/>
      <c r="JX28" s="20"/>
      <c r="JY28" s="23"/>
      <c r="JZ28" s="72"/>
      <c r="KA28" s="69"/>
      <c r="KB28" s="20"/>
      <c r="KC28" s="20"/>
      <c r="KD28" s="17">
        <v>107.375</v>
      </c>
      <c r="KE28" s="23">
        <f>KC$27*KD28</f>
        <v>1395.875</v>
      </c>
      <c r="KF28" s="72"/>
      <c r="KG28" s="69"/>
      <c r="KH28" s="20"/>
      <c r="KI28" s="20"/>
      <c r="KJ28" s="20"/>
      <c r="KK28" s="21"/>
      <c r="KL28" s="71"/>
      <c r="KM28" s="69"/>
      <c r="KN28" s="20"/>
      <c r="KO28" s="20"/>
      <c r="KP28" s="20"/>
      <c r="KQ28" s="21"/>
      <c r="KR28" s="71"/>
      <c r="KS28" s="69"/>
      <c r="KT28" s="20"/>
      <c r="KU28" s="20"/>
      <c r="KV28" s="20"/>
      <c r="KW28" s="21"/>
      <c r="KX28" s="71"/>
      <c r="KY28" s="69"/>
      <c r="KZ28" s="20"/>
      <c r="LA28" s="20"/>
      <c r="LB28" s="20"/>
      <c r="LC28" s="21"/>
      <c r="LD28" s="71"/>
      <c r="LE28" s="69"/>
      <c r="LF28" s="20"/>
      <c r="LG28" s="20"/>
      <c r="LH28" s="20"/>
      <c r="LI28" s="21"/>
      <c r="LJ28" s="71"/>
      <c r="LK28" s="27"/>
      <c r="LL28" s="27"/>
      <c r="LM28" s="27"/>
      <c r="LN28" s="27"/>
      <c r="LO28" s="28"/>
      <c r="LP28" s="65"/>
      <c r="LQ28" s="27"/>
      <c r="LR28" s="27"/>
      <c r="LS28" s="27"/>
      <c r="LT28" s="27">
        <v>89.125</v>
      </c>
      <c r="LU28" s="30">
        <f>LS$27*LT28</f>
        <v>222.8125</v>
      </c>
      <c r="LV28" s="73">
        <f>LT28/LT27*LV27</f>
        <v>2.7007575757575757</v>
      </c>
      <c r="MA28" s="36"/>
      <c r="MB28" s="64"/>
      <c r="MG28" s="33"/>
      <c r="MH28" s="63"/>
      <c r="MM28" s="33"/>
      <c r="MN28" s="63"/>
      <c r="MS28" s="33"/>
      <c r="MT28" s="63"/>
      <c r="MY28" s="33"/>
      <c r="MZ28" s="63"/>
      <c r="NE28" s="33"/>
      <c r="NF28" s="63"/>
      <c r="NK28" s="33"/>
      <c r="NL28" s="63"/>
      <c r="NQ28" s="33"/>
      <c r="NR28" s="63"/>
      <c r="NW28" s="33"/>
      <c r="NX28" s="63"/>
      <c r="OC28" s="33"/>
      <c r="OD28" s="63"/>
      <c r="OI28" s="33"/>
      <c r="OJ28" s="63"/>
      <c r="OO28" s="33"/>
      <c r="OP28" s="63"/>
      <c r="OU28" s="33"/>
      <c r="OV28" s="63"/>
      <c r="PA28" s="33"/>
      <c r="PB28" s="63"/>
      <c r="PG28" s="33"/>
      <c r="PH28" s="63"/>
      <c r="PM28" s="33"/>
      <c r="PN28" s="63"/>
      <c r="PS28" s="33"/>
      <c r="PT28" s="63"/>
      <c r="PY28" s="33"/>
      <c r="PZ28" s="63"/>
      <c r="QD28" s="40">
        <v>140</v>
      </c>
      <c r="QE28" s="36">
        <f>QC$27*QD28</f>
        <v>98</v>
      </c>
      <c r="QF28" s="64"/>
      <c r="QJ28" s="31">
        <v>120.75</v>
      </c>
      <c r="QK28" s="36">
        <f>QI$27*QJ28</f>
        <v>1655.84475</v>
      </c>
      <c r="QL28" s="64">
        <f>QJ28/QJ27*QL27</f>
        <v>13.517099999999999</v>
      </c>
      <c r="QM28" s="5"/>
      <c r="QN28" s="31"/>
      <c r="QO28" s="5"/>
      <c r="QP28" s="31"/>
      <c r="QQ28" s="36"/>
      <c r="QR28" s="64"/>
      <c r="QS28" s="31"/>
      <c r="QT28" s="31"/>
      <c r="QU28" s="31"/>
      <c r="QV28" s="31"/>
      <c r="QW28" s="36"/>
      <c r="QX28" s="64"/>
      <c r="QY28" s="31"/>
      <c r="QZ28" s="31"/>
      <c r="RA28" s="31"/>
      <c r="RB28" s="31"/>
      <c r="RC28" s="36"/>
      <c r="RD28" s="64"/>
      <c r="RE28" s="31"/>
      <c r="RF28" s="31"/>
      <c r="RG28" s="31"/>
      <c r="RH28" s="31"/>
      <c r="RI28" s="36"/>
      <c r="RJ28" s="64"/>
      <c r="RK28" s="31"/>
      <c r="RL28" s="31"/>
      <c r="RM28" s="31"/>
      <c r="RN28" s="31"/>
      <c r="RO28" s="36"/>
      <c r="RP28" s="64"/>
      <c r="RQ28" s="31"/>
      <c r="RR28" s="31"/>
      <c r="RS28" s="31"/>
      <c r="RT28" s="31"/>
      <c r="RU28" s="36"/>
      <c r="RV28" s="64"/>
      <c r="RW28" s="31"/>
      <c r="RX28" s="31"/>
      <c r="RY28" s="31"/>
      <c r="RZ28" s="31"/>
      <c r="SA28" s="36"/>
      <c r="SB28" s="64"/>
      <c r="SC28" s="31"/>
      <c r="SD28" s="31"/>
      <c r="SE28" s="31"/>
      <c r="SF28" s="31">
        <v>84.125</v>
      </c>
      <c r="SG28" s="36">
        <f>SE$27*SF28</f>
        <v>1682.5</v>
      </c>
      <c r="SH28" s="64">
        <f>SF28/SF27*SH27</f>
        <v>21.639871382636656</v>
      </c>
      <c r="SI28" s="31"/>
      <c r="SJ28" s="31"/>
      <c r="SK28" s="31"/>
      <c r="SL28" s="3">
        <v>105.5</v>
      </c>
      <c r="SM28" s="36">
        <f>SK$27*SL28</f>
        <v>300.67500000000001</v>
      </c>
      <c r="SN28" s="64">
        <f>SL28/SL27*SN27</f>
        <v>3.0409608091024025</v>
      </c>
      <c r="SR28" s="32">
        <v>136.5</v>
      </c>
      <c r="SS28" s="36">
        <f>SQ$27*SR28</f>
        <v>1365</v>
      </c>
      <c r="ST28" s="64">
        <f>SR28/SR27*ST27</f>
        <v>10.419847328244273</v>
      </c>
      <c r="SU28" s="63"/>
    </row>
    <row r="29" spans="2:515" s="32" customFormat="1" ht="16.2" customHeight="1" x14ac:dyDescent="0.55000000000000004">
      <c r="B29" s="80">
        <v>183302</v>
      </c>
      <c r="C29" s="77"/>
      <c r="D29" s="78"/>
      <c r="E29" s="78">
        <f t="shared" si="0"/>
        <v>16164.269499999999</v>
      </c>
      <c r="F29" s="78">
        <f>F28*G29/G28</f>
        <v>85.734850556746679</v>
      </c>
      <c r="G29" s="78">
        <f t="shared" ref="G29:G39" si="24">E29/D$27</f>
        <v>99.25071686018309</v>
      </c>
      <c r="H29" s="78"/>
      <c r="I29" s="78"/>
      <c r="J29" s="88"/>
      <c r="N29" s="3">
        <v>23</v>
      </c>
      <c r="O29" s="62">
        <f t="shared" ref="O29:O39" si="25">M$27*N29</f>
        <v>529</v>
      </c>
      <c r="P29" s="31"/>
      <c r="U29" s="33"/>
      <c r="V29" s="63"/>
      <c r="Z29" s="6">
        <v>122</v>
      </c>
      <c r="AA29" s="37">
        <f t="shared" ref="AA29:AA39" si="26">Y$27*Z29</f>
        <v>1830</v>
      </c>
      <c r="AB29" s="64"/>
      <c r="AG29" s="33"/>
      <c r="AH29" s="63"/>
      <c r="AM29" s="28"/>
      <c r="AN29" s="63"/>
      <c r="AS29" s="35"/>
      <c r="AT29" s="63"/>
      <c r="AY29" s="33"/>
      <c r="AZ29" s="63"/>
      <c r="BE29" s="33"/>
      <c r="BF29" s="63"/>
      <c r="BK29" s="33"/>
      <c r="BL29" s="63"/>
      <c r="BQ29" s="28"/>
      <c r="BR29" s="63"/>
      <c r="BW29" s="28"/>
      <c r="BX29" s="63"/>
      <c r="CC29" s="28"/>
      <c r="CD29" s="63"/>
      <c r="CI29" s="33"/>
      <c r="CJ29" s="63"/>
      <c r="CO29" s="33"/>
      <c r="CP29" s="63"/>
      <c r="CU29" s="33"/>
      <c r="CV29" s="63"/>
      <c r="DA29" s="61"/>
      <c r="DG29" s="28"/>
      <c r="DH29" s="63"/>
      <c r="DL29" s="3">
        <v>100</v>
      </c>
      <c r="DM29" s="30">
        <f t="shared" ref="DM29:DM39" si="27">DK$27*DL29</f>
        <v>1500</v>
      </c>
      <c r="DN29" s="64"/>
      <c r="DS29" s="28"/>
      <c r="DT29" s="63"/>
      <c r="DY29" s="28"/>
      <c r="DZ29" s="63"/>
      <c r="EE29" s="28"/>
      <c r="EF29" s="63"/>
      <c r="EK29" s="33"/>
      <c r="EL29" s="63"/>
      <c r="EQ29" s="33"/>
      <c r="ER29" s="63"/>
      <c r="EV29" s="40">
        <v>106</v>
      </c>
      <c r="EW29" s="30">
        <f t="shared" ref="EW29:EW39" si="28">EU$27*EV29</f>
        <v>1325</v>
      </c>
      <c r="EX29" s="64"/>
      <c r="FC29" s="27"/>
      <c r="FD29" s="63"/>
      <c r="FI29" s="33"/>
      <c r="FJ29" s="63"/>
      <c r="FO29" s="33"/>
      <c r="FP29" s="63"/>
      <c r="FU29" s="33"/>
      <c r="FV29" s="63"/>
      <c r="GA29" s="33"/>
      <c r="GB29" s="63"/>
      <c r="GG29" s="33"/>
      <c r="GH29" s="63"/>
      <c r="GM29" s="33"/>
      <c r="GN29" s="63"/>
      <c r="GS29" s="33"/>
      <c r="GT29" s="63"/>
      <c r="GY29" s="33"/>
      <c r="GZ29" s="63"/>
      <c r="HE29" s="33"/>
      <c r="HF29" s="63"/>
      <c r="HK29" s="33"/>
      <c r="HL29" s="63"/>
      <c r="HQ29" s="28"/>
      <c r="HR29" s="63"/>
      <c r="HW29" s="33"/>
      <c r="HX29" s="63"/>
      <c r="IC29" s="33"/>
      <c r="ID29" s="63"/>
      <c r="II29" s="28"/>
      <c r="IJ29" s="63"/>
      <c r="IO29" s="33"/>
      <c r="IP29" s="63"/>
      <c r="IU29" s="33"/>
      <c r="IV29" s="63"/>
      <c r="JA29" s="33"/>
      <c r="JB29" s="63"/>
      <c r="JC29" s="69"/>
      <c r="JD29" s="20"/>
      <c r="JE29" s="20"/>
      <c r="JF29" s="17">
        <v>126</v>
      </c>
      <c r="JG29" s="23">
        <f t="shared" ref="JG29:JG39" si="29">JE$27*JF29</f>
        <v>1260</v>
      </c>
      <c r="JH29" s="72"/>
      <c r="JI29" s="69"/>
      <c r="JJ29" s="20"/>
      <c r="JK29" s="20"/>
      <c r="JL29" s="17">
        <v>147.5</v>
      </c>
      <c r="JM29" s="23">
        <f t="shared" ref="JM29:JM39" si="30">JK$27*JL29</f>
        <v>1416</v>
      </c>
      <c r="JN29" s="72"/>
      <c r="JO29" s="69"/>
      <c r="JP29" s="20"/>
      <c r="JQ29" s="20"/>
      <c r="JR29" s="17">
        <v>114</v>
      </c>
      <c r="JS29" s="23">
        <f t="shared" ref="JS29:JS39" si="31">JQ$27*JR29</f>
        <v>1710</v>
      </c>
      <c r="JT29" s="72"/>
      <c r="JU29" s="69"/>
      <c r="JV29" s="20"/>
      <c r="JW29" s="20"/>
      <c r="JX29" s="20"/>
      <c r="JY29" s="23"/>
      <c r="JZ29" s="72"/>
      <c r="KA29" s="69"/>
      <c r="KB29" s="20"/>
      <c r="KC29" s="20"/>
      <c r="KD29" s="17">
        <v>107.375</v>
      </c>
      <c r="KE29" s="23">
        <f t="shared" ref="KE29:KE39" si="32">KC$27*KD29</f>
        <v>1395.875</v>
      </c>
      <c r="KF29" s="72"/>
      <c r="KG29" s="69"/>
      <c r="KH29" s="20"/>
      <c r="KI29" s="20"/>
      <c r="KJ29" s="20"/>
      <c r="KK29" s="21"/>
      <c r="KL29" s="71"/>
      <c r="KM29" s="69"/>
      <c r="KN29" s="20"/>
      <c r="KO29" s="20"/>
      <c r="KP29" s="20"/>
      <c r="KQ29" s="21"/>
      <c r="KR29" s="71"/>
      <c r="KS29" s="69"/>
      <c r="KT29" s="20"/>
      <c r="KU29" s="20"/>
      <c r="KV29" s="20"/>
      <c r="KW29" s="21"/>
      <c r="KX29" s="71"/>
      <c r="KY29" s="69"/>
      <c r="KZ29" s="20"/>
      <c r="LA29" s="20"/>
      <c r="LB29" s="20"/>
      <c r="LC29" s="21"/>
      <c r="LD29" s="71"/>
      <c r="LE29" s="69"/>
      <c r="LF29" s="20"/>
      <c r="LG29" s="20"/>
      <c r="LH29" s="20"/>
      <c r="LI29" s="21"/>
      <c r="LJ29" s="71"/>
      <c r="LK29" s="27"/>
      <c r="LL29" s="27"/>
      <c r="LM29" s="27"/>
      <c r="LN29" s="27"/>
      <c r="LO29" s="28"/>
      <c r="LP29" s="65"/>
      <c r="LQ29" s="27"/>
      <c r="LR29" s="27"/>
      <c r="LS29" s="27"/>
      <c r="LT29" s="27">
        <v>95.75</v>
      </c>
      <c r="LU29" s="30">
        <f t="shared" ref="LU29:LU39" si="33">LS$27*LT29</f>
        <v>239.375</v>
      </c>
      <c r="LV29" s="73"/>
      <c r="MA29" s="36"/>
      <c r="MB29" s="64"/>
      <c r="MG29" s="33"/>
      <c r="MH29" s="63"/>
      <c r="MM29" s="33"/>
      <c r="MN29" s="63"/>
      <c r="MS29" s="33"/>
      <c r="MT29" s="63"/>
      <c r="MY29" s="33"/>
      <c r="MZ29" s="63"/>
      <c r="NE29" s="33"/>
      <c r="NF29" s="63"/>
      <c r="NK29" s="33"/>
      <c r="NL29" s="63"/>
      <c r="NQ29" s="33"/>
      <c r="NR29" s="63"/>
      <c r="NW29" s="33"/>
      <c r="NX29" s="63"/>
      <c r="OC29" s="33"/>
      <c r="OD29" s="63"/>
      <c r="OI29" s="33"/>
      <c r="OJ29" s="63"/>
      <c r="OO29" s="33"/>
      <c r="OP29" s="63"/>
      <c r="OU29" s="33"/>
      <c r="OV29" s="63"/>
      <c r="PA29" s="33"/>
      <c r="PB29" s="63"/>
      <c r="PG29" s="33"/>
      <c r="PH29" s="63"/>
      <c r="PM29" s="33"/>
      <c r="PN29" s="63"/>
      <c r="PS29" s="33"/>
      <c r="PT29" s="63"/>
      <c r="PY29" s="33"/>
      <c r="PZ29" s="63"/>
      <c r="QD29" s="32">
        <v>140</v>
      </c>
      <c r="QE29" s="36">
        <f t="shared" ref="QE29:QE39" si="34">QC$27*QD29</f>
        <v>98</v>
      </c>
      <c r="QF29" s="64"/>
      <c r="QJ29" s="31">
        <v>114</v>
      </c>
      <c r="QK29" s="36">
        <f t="shared" ref="QK29:QK39" si="35">QI$27*QJ29</f>
        <v>1563.2819999999999</v>
      </c>
      <c r="QL29" s="64"/>
      <c r="QM29" s="5"/>
      <c r="QN29" s="31"/>
      <c r="QO29" s="5"/>
      <c r="QP29" s="31"/>
      <c r="QQ29" s="36"/>
      <c r="QR29" s="64"/>
      <c r="QS29" s="31"/>
      <c r="QT29" s="31"/>
      <c r="QU29" s="31"/>
      <c r="QV29" s="31"/>
      <c r="QW29" s="36"/>
      <c r="QX29" s="64"/>
      <c r="QY29" s="31"/>
      <c r="QZ29" s="31"/>
      <c r="RA29" s="31"/>
      <c r="RB29" s="31"/>
      <c r="RC29" s="36"/>
      <c r="RD29" s="64"/>
      <c r="RE29" s="31"/>
      <c r="RF29" s="31"/>
      <c r="RG29" s="31"/>
      <c r="RH29" s="31"/>
      <c r="RI29" s="36"/>
      <c r="RJ29" s="64"/>
      <c r="RK29" s="31"/>
      <c r="RL29" s="31"/>
      <c r="RM29" s="31"/>
      <c r="RN29" s="31"/>
      <c r="RO29" s="36"/>
      <c r="RP29" s="64"/>
      <c r="RQ29" s="31"/>
      <c r="RR29" s="31"/>
      <c r="RS29" s="31"/>
      <c r="RT29" s="31"/>
      <c r="RU29" s="36"/>
      <c r="RV29" s="64"/>
      <c r="RW29" s="31"/>
      <c r="RX29" s="31"/>
      <c r="RY29" s="31"/>
      <c r="RZ29" s="31"/>
      <c r="SA29" s="36"/>
      <c r="SB29" s="64"/>
      <c r="SC29" s="31"/>
      <c r="SD29" s="31"/>
      <c r="SE29" s="31"/>
      <c r="SF29" s="31">
        <v>90.5</v>
      </c>
      <c r="SG29" s="36">
        <f t="shared" ref="SG29:SG39" si="36">SE$27*SF29</f>
        <v>1810</v>
      </c>
      <c r="SH29" s="64"/>
      <c r="SI29" s="31"/>
      <c r="SJ29" s="31"/>
      <c r="SK29" s="31"/>
      <c r="SL29" s="3">
        <v>109.25</v>
      </c>
      <c r="SM29" s="36">
        <f t="shared" ref="SM29:SM39" si="37">SK$27*SL29</f>
        <v>311.36250000000001</v>
      </c>
      <c r="SN29" s="64"/>
      <c r="SR29" s="32">
        <v>132</v>
      </c>
      <c r="SS29" s="36">
        <f t="shared" ref="SS29:SS39" si="38">SQ$27*SR29</f>
        <v>1320</v>
      </c>
      <c r="ST29" s="64"/>
      <c r="SU29" s="63"/>
    </row>
    <row r="30" spans="2:515" s="32" customFormat="1" ht="16.2" customHeight="1" x14ac:dyDescent="0.55000000000000004">
      <c r="B30" s="80">
        <v>183303</v>
      </c>
      <c r="C30" s="77"/>
      <c r="D30" s="78"/>
      <c r="E30" s="78">
        <f t="shared" si="0"/>
        <v>16267.786249999999</v>
      </c>
      <c r="F30" s="78">
        <f t="shared" ref="F30:F39" si="39">F29*G30/G29</f>
        <v>86.283900613810516</v>
      </c>
      <c r="G30" s="78">
        <f t="shared" si="24"/>
        <v>99.886323167324676</v>
      </c>
      <c r="H30" s="78"/>
      <c r="I30" s="78"/>
      <c r="J30" s="88"/>
      <c r="N30" s="3">
        <v>23.25</v>
      </c>
      <c r="O30" s="62">
        <f t="shared" si="25"/>
        <v>534.75</v>
      </c>
      <c r="P30" s="31"/>
      <c r="U30" s="33"/>
      <c r="V30" s="63"/>
      <c r="Z30" s="6">
        <v>121</v>
      </c>
      <c r="AA30" s="37">
        <f t="shared" si="26"/>
        <v>1815</v>
      </c>
      <c r="AB30" s="64"/>
      <c r="AG30" s="33"/>
      <c r="AH30" s="63"/>
      <c r="AM30" s="28"/>
      <c r="AN30" s="63"/>
      <c r="AS30" s="35"/>
      <c r="AT30" s="63"/>
      <c r="AY30" s="33"/>
      <c r="AZ30" s="63"/>
      <c r="BE30" s="33"/>
      <c r="BF30" s="63"/>
      <c r="BK30" s="33"/>
      <c r="BL30" s="63"/>
      <c r="BQ30" s="28"/>
      <c r="BR30" s="63"/>
      <c r="BW30" s="28"/>
      <c r="BX30" s="63"/>
      <c r="CC30" s="28"/>
      <c r="CD30" s="63"/>
      <c r="CI30" s="33"/>
      <c r="CJ30" s="63"/>
      <c r="CO30" s="33"/>
      <c r="CP30" s="63"/>
      <c r="CU30" s="33"/>
      <c r="CV30" s="63"/>
      <c r="DA30" s="61"/>
      <c r="DG30" s="28"/>
      <c r="DH30" s="63"/>
      <c r="DL30" s="3">
        <v>98</v>
      </c>
      <c r="DM30" s="30">
        <f t="shared" si="27"/>
        <v>1470</v>
      </c>
      <c r="DN30" s="64"/>
      <c r="DS30" s="28"/>
      <c r="DT30" s="63"/>
      <c r="DY30" s="28"/>
      <c r="DZ30" s="63"/>
      <c r="EE30" s="28"/>
      <c r="EF30" s="63"/>
      <c r="EK30" s="33"/>
      <c r="EL30" s="63"/>
      <c r="EQ30" s="33"/>
      <c r="ER30" s="63"/>
      <c r="EV30" s="3">
        <v>106</v>
      </c>
      <c r="EW30" s="30">
        <f t="shared" si="28"/>
        <v>1325</v>
      </c>
      <c r="EX30" s="64"/>
      <c r="FC30" s="27"/>
      <c r="FD30" s="63"/>
      <c r="FI30" s="33"/>
      <c r="FJ30" s="63"/>
      <c r="FO30" s="33"/>
      <c r="FP30" s="63"/>
      <c r="FU30" s="33"/>
      <c r="FV30" s="63"/>
      <c r="GA30" s="33"/>
      <c r="GB30" s="63"/>
      <c r="GG30" s="33"/>
      <c r="GH30" s="63"/>
      <c r="GM30" s="33"/>
      <c r="GN30" s="63"/>
      <c r="GS30" s="33"/>
      <c r="GT30" s="63"/>
      <c r="GY30" s="33"/>
      <c r="GZ30" s="63"/>
      <c r="HE30" s="33"/>
      <c r="HF30" s="63"/>
      <c r="HK30" s="33"/>
      <c r="HL30" s="63"/>
      <c r="HQ30" s="28"/>
      <c r="HR30" s="63"/>
      <c r="HW30" s="33"/>
      <c r="HX30" s="63"/>
      <c r="IC30" s="33"/>
      <c r="ID30" s="63"/>
      <c r="II30" s="28"/>
      <c r="IJ30" s="63"/>
      <c r="IO30" s="33"/>
      <c r="IP30" s="63"/>
      <c r="IU30" s="33"/>
      <c r="IV30" s="63"/>
      <c r="JA30" s="33"/>
      <c r="JB30" s="63"/>
      <c r="JC30" s="69"/>
      <c r="JD30" s="20"/>
      <c r="JE30" s="20"/>
      <c r="JF30" s="17">
        <v>131.5</v>
      </c>
      <c r="JG30" s="23">
        <f t="shared" si="29"/>
        <v>1315</v>
      </c>
      <c r="JH30" s="72"/>
      <c r="JI30" s="69"/>
      <c r="JJ30" s="20"/>
      <c r="JK30" s="20"/>
      <c r="JL30" s="17">
        <v>148.5</v>
      </c>
      <c r="JM30" s="23">
        <f t="shared" si="30"/>
        <v>1425.6</v>
      </c>
      <c r="JN30" s="72"/>
      <c r="JO30" s="69"/>
      <c r="JP30" s="20"/>
      <c r="JQ30" s="20"/>
      <c r="JR30" s="17">
        <v>116</v>
      </c>
      <c r="JS30" s="23">
        <f t="shared" si="31"/>
        <v>1740</v>
      </c>
      <c r="JT30" s="72"/>
      <c r="JU30" s="69"/>
      <c r="JV30" s="20"/>
      <c r="JW30" s="20"/>
      <c r="JX30" s="20"/>
      <c r="JY30" s="23"/>
      <c r="JZ30" s="72"/>
      <c r="KA30" s="69"/>
      <c r="KB30" s="20"/>
      <c r="KC30" s="20"/>
      <c r="KD30" s="17">
        <v>107.375</v>
      </c>
      <c r="KE30" s="23">
        <f t="shared" si="32"/>
        <v>1395.875</v>
      </c>
      <c r="KF30" s="72"/>
      <c r="KG30" s="69"/>
      <c r="KH30" s="20"/>
      <c r="KI30" s="20"/>
      <c r="KJ30" s="20"/>
      <c r="KK30" s="21"/>
      <c r="KL30" s="71"/>
      <c r="KM30" s="69"/>
      <c r="KN30" s="20"/>
      <c r="KO30" s="20"/>
      <c r="KP30" s="20"/>
      <c r="KQ30" s="21"/>
      <c r="KR30" s="71"/>
      <c r="KS30" s="69"/>
      <c r="KT30" s="20"/>
      <c r="KU30" s="20"/>
      <c r="KV30" s="20"/>
      <c r="KW30" s="21"/>
      <c r="KX30" s="71"/>
      <c r="KY30" s="69"/>
      <c r="KZ30" s="20"/>
      <c r="LA30" s="20"/>
      <c r="LB30" s="20"/>
      <c r="LC30" s="21"/>
      <c r="LD30" s="71"/>
      <c r="LE30" s="69"/>
      <c r="LF30" s="20"/>
      <c r="LG30" s="20"/>
      <c r="LH30" s="20"/>
      <c r="LI30" s="21"/>
      <c r="LJ30" s="71"/>
      <c r="LK30" s="27"/>
      <c r="LL30" s="27"/>
      <c r="LM30" s="27"/>
      <c r="LN30" s="27"/>
      <c r="LO30" s="28"/>
      <c r="LP30" s="65"/>
      <c r="LQ30" s="27"/>
      <c r="LR30" s="27"/>
      <c r="LS30" s="27"/>
      <c r="LT30" s="27">
        <v>98.875</v>
      </c>
      <c r="LU30" s="30">
        <f t="shared" si="33"/>
        <v>247.1875</v>
      </c>
      <c r="LV30" s="73"/>
      <c r="MA30" s="36"/>
      <c r="MB30" s="64"/>
      <c r="MG30" s="33"/>
      <c r="MH30" s="63"/>
      <c r="MM30" s="33"/>
      <c r="MN30" s="63"/>
      <c r="MS30" s="33"/>
      <c r="MT30" s="63"/>
      <c r="MY30" s="33"/>
      <c r="MZ30" s="63"/>
      <c r="NE30" s="33"/>
      <c r="NF30" s="63"/>
      <c r="NK30" s="33"/>
      <c r="NL30" s="63"/>
      <c r="NQ30" s="33"/>
      <c r="NR30" s="63"/>
      <c r="NW30" s="33"/>
      <c r="NX30" s="63"/>
      <c r="OC30" s="33"/>
      <c r="OD30" s="63"/>
      <c r="OI30" s="33"/>
      <c r="OJ30" s="63"/>
      <c r="OO30" s="33"/>
      <c r="OP30" s="63"/>
      <c r="OU30" s="33"/>
      <c r="OV30" s="63"/>
      <c r="PA30" s="33"/>
      <c r="PB30" s="63"/>
      <c r="PG30" s="33"/>
      <c r="PH30" s="63"/>
      <c r="PM30" s="33"/>
      <c r="PN30" s="63"/>
      <c r="PS30" s="33"/>
      <c r="PT30" s="63"/>
      <c r="PY30" s="33"/>
      <c r="PZ30" s="63"/>
      <c r="QD30" s="32">
        <v>144</v>
      </c>
      <c r="QE30" s="36">
        <f t="shared" si="34"/>
        <v>100.8</v>
      </c>
      <c r="QF30" s="64"/>
      <c r="QJ30" s="31">
        <v>116.25</v>
      </c>
      <c r="QK30" s="36">
        <f t="shared" si="35"/>
        <v>1594.13625</v>
      </c>
      <c r="QL30" s="64"/>
      <c r="QM30" s="5"/>
      <c r="QN30" s="31"/>
      <c r="QO30" s="5"/>
      <c r="QP30" s="31"/>
      <c r="QQ30" s="36"/>
      <c r="QR30" s="64"/>
      <c r="QS30" s="31"/>
      <c r="QT30" s="31"/>
      <c r="QU30" s="31"/>
      <c r="QV30" s="31"/>
      <c r="QW30" s="36"/>
      <c r="QX30" s="64"/>
      <c r="QY30" s="31"/>
      <c r="QZ30" s="31"/>
      <c r="RA30" s="31"/>
      <c r="RB30" s="31"/>
      <c r="RC30" s="36"/>
      <c r="RD30" s="64"/>
      <c r="RE30" s="31"/>
      <c r="RF30" s="31"/>
      <c r="RG30" s="31"/>
      <c r="RH30" s="31"/>
      <c r="RI30" s="36"/>
      <c r="RJ30" s="64"/>
      <c r="RK30" s="31"/>
      <c r="RL30" s="31"/>
      <c r="RM30" s="31"/>
      <c r="RN30" s="31"/>
      <c r="RO30" s="36"/>
      <c r="RP30" s="64"/>
      <c r="RQ30" s="31"/>
      <c r="RR30" s="31"/>
      <c r="RS30" s="31"/>
      <c r="RT30" s="31"/>
      <c r="RU30" s="36"/>
      <c r="RV30" s="64"/>
      <c r="RW30" s="31"/>
      <c r="RX30" s="31"/>
      <c r="RY30" s="31"/>
      <c r="RZ30" s="31"/>
      <c r="SA30" s="36"/>
      <c r="SB30" s="64"/>
      <c r="SC30" s="31"/>
      <c r="SD30" s="31"/>
      <c r="SE30" s="31"/>
      <c r="SF30" s="31">
        <v>86.5</v>
      </c>
      <c r="SG30" s="36">
        <f t="shared" si="36"/>
        <v>1730</v>
      </c>
      <c r="SH30" s="64"/>
      <c r="SI30" s="31"/>
      <c r="SJ30" s="31"/>
      <c r="SK30" s="31"/>
      <c r="SL30" s="3">
        <v>115</v>
      </c>
      <c r="SM30" s="36">
        <f t="shared" si="37"/>
        <v>327.75</v>
      </c>
      <c r="SN30" s="64"/>
      <c r="SR30" s="32">
        <v>139.5</v>
      </c>
      <c r="SS30" s="36">
        <f t="shared" si="38"/>
        <v>1395</v>
      </c>
      <c r="ST30" s="64"/>
      <c r="SU30" s="63"/>
    </row>
    <row r="31" spans="2:515" s="32" customFormat="1" ht="16.2" customHeight="1" x14ac:dyDescent="0.55000000000000004">
      <c r="B31" s="80">
        <v>183304</v>
      </c>
      <c r="C31" s="77"/>
      <c r="D31" s="78"/>
      <c r="E31" s="78">
        <f t="shared" si="0"/>
        <v>16885.161</v>
      </c>
      <c r="F31" s="78">
        <f t="shared" si="39"/>
        <v>89.558439678428243</v>
      </c>
      <c r="G31" s="78">
        <f t="shared" si="24"/>
        <v>103.67708442064803</v>
      </c>
      <c r="H31" s="78"/>
      <c r="I31" s="78"/>
      <c r="J31" s="88"/>
      <c r="N31" s="3">
        <v>21</v>
      </c>
      <c r="O31" s="62">
        <f t="shared" si="25"/>
        <v>483</v>
      </c>
      <c r="P31" s="31"/>
      <c r="U31" s="33"/>
      <c r="V31" s="63"/>
      <c r="Z31" s="6">
        <v>128</v>
      </c>
      <c r="AA31" s="37">
        <f t="shared" si="26"/>
        <v>1920</v>
      </c>
      <c r="AB31" s="64"/>
      <c r="AG31" s="33"/>
      <c r="AH31" s="63"/>
      <c r="AM31" s="28"/>
      <c r="AN31" s="63"/>
      <c r="AS31" s="35"/>
      <c r="AT31" s="63"/>
      <c r="AY31" s="33"/>
      <c r="AZ31" s="63"/>
      <c r="BE31" s="33"/>
      <c r="BF31" s="63"/>
      <c r="BK31" s="33"/>
      <c r="BL31" s="63"/>
      <c r="BQ31" s="28"/>
      <c r="BR31" s="63"/>
      <c r="BW31" s="28"/>
      <c r="BX31" s="63"/>
      <c r="CC31" s="28"/>
      <c r="CD31" s="63"/>
      <c r="CI31" s="33"/>
      <c r="CJ31" s="63"/>
      <c r="CO31" s="33"/>
      <c r="CP31" s="63"/>
      <c r="CU31" s="33"/>
      <c r="CV31" s="63"/>
      <c r="DA31" s="61"/>
      <c r="DG31" s="28"/>
      <c r="DH31" s="63"/>
      <c r="DL31" s="3">
        <v>99</v>
      </c>
      <c r="DM31" s="30">
        <f t="shared" si="27"/>
        <v>1485</v>
      </c>
      <c r="DN31" s="64"/>
      <c r="DS31" s="28"/>
      <c r="DT31" s="63"/>
      <c r="DY31" s="28"/>
      <c r="DZ31" s="63"/>
      <c r="EE31" s="28"/>
      <c r="EF31" s="63"/>
      <c r="EK31" s="33"/>
      <c r="EL31" s="63"/>
      <c r="EQ31" s="33"/>
      <c r="ER31" s="63"/>
      <c r="EV31" s="3">
        <v>103</v>
      </c>
      <c r="EW31" s="30">
        <f t="shared" si="28"/>
        <v>1287.5</v>
      </c>
      <c r="EX31" s="64"/>
      <c r="FC31" s="27"/>
      <c r="FD31" s="63"/>
      <c r="FI31" s="33"/>
      <c r="FJ31" s="63"/>
      <c r="FO31" s="33"/>
      <c r="FP31" s="63"/>
      <c r="FU31" s="33"/>
      <c r="FV31" s="63"/>
      <c r="GA31" s="33"/>
      <c r="GB31" s="63"/>
      <c r="GG31" s="33"/>
      <c r="GH31" s="63"/>
      <c r="GM31" s="33"/>
      <c r="GN31" s="63"/>
      <c r="GS31" s="33"/>
      <c r="GT31" s="63"/>
      <c r="GY31" s="33"/>
      <c r="GZ31" s="63"/>
      <c r="HE31" s="33"/>
      <c r="HF31" s="63"/>
      <c r="HK31" s="33"/>
      <c r="HL31" s="63"/>
      <c r="HQ31" s="28"/>
      <c r="HR31" s="63"/>
      <c r="HW31" s="33"/>
      <c r="HX31" s="63"/>
      <c r="IC31" s="33"/>
      <c r="ID31" s="63"/>
      <c r="II31" s="28"/>
      <c r="IJ31" s="63"/>
      <c r="IO31" s="33"/>
      <c r="IP31" s="63"/>
      <c r="IU31" s="33"/>
      <c r="IV31" s="63"/>
      <c r="JA31" s="33"/>
      <c r="JB31" s="63"/>
      <c r="JC31" s="69"/>
      <c r="JD31" s="20"/>
      <c r="JE31" s="20"/>
      <c r="JF31" s="17">
        <v>135.625</v>
      </c>
      <c r="JG31" s="23">
        <f t="shared" si="29"/>
        <v>1356.25</v>
      </c>
      <c r="JH31" s="72"/>
      <c r="JI31" s="69"/>
      <c r="JJ31" s="20"/>
      <c r="JK31" s="20"/>
      <c r="JL31" s="17">
        <v>158</v>
      </c>
      <c r="JM31" s="23">
        <f t="shared" si="30"/>
        <v>1516.8</v>
      </c>
      <c r="JN31" s="72"/>
      <c r="JO31" s="69"/>
      <c r="JP31" s="20"/>
      <c r="JQ31" s="20"/>
      <c r="JR31" s="17">
        <v>114</v>
      </c>
      <c r="JS31" s="23">
        <f t="shared" si="31"/>
        <v>1710</v>
      </c>
      <c r="JT31" s="72"/>
      <c r="JU31" s="69"/>
      <c r="JV31" s="20"/>
      <c r="JW31" s="20"/>
      <c r="JX31" s="20"/>
      <c r="JY31" s="23"/>
      <c r="JZ31" s="72"/>
      <c r="KA31" s="69"/>
      <c r="KB31" s="20"/>
      <c r="KC31" s="20"/>
      <c r="KD31" s="17">
        <v>107.375</v>
      </c>
      <c r="KE31" s="23">
        <f t="shared" si="32"/>
        <v>1395.875</v>
      </c>
      <c r="KF31" s="72"/>
      <c r="KG31" s="69"/>
      <c r="KH31" s="20"/>
      <c r="KI31" s="20"/>
      <c r="KJ31" s="20"/>
      <c r="KK31" s="21"/>
      <c r="KL31" s="71"/>
      <c r="KM31" s="69"/>
      <c r="KN31" s="20"/>
      <c r="KO31" s="20"/>
      <c r="KP31" s="20"/>
      <c r="KQ31" s="21"/>
      <c r="KR31" s="71"/>
      <c r="KS31" s="69"/>
      <c r="KT31" s="20"/>
      <c r="KU31" s="20"/>
      <c r="KV31" s="20"/>
      <c r="KW31" s="21"/>
      <c r="KX31" s="71"/>
      <c r="KY31" s="69"/>
      <c r="KZ31" s="20"/>
      <c r="LA31" s="20"/>
      <c r="LB31" s="20"/>
      <c r="LC31" s="21"/>
      <c r="LD31" s="71"/>
      <c r="LE31" s="69"/>
      <c r="LF31" s="20"/>
      <c r="LG31" s="20"/>
      <c r="LH31" s="20"/>
      <c r="LI31" s="21"/>
      <c r="LJ31" s="71"/>
      <c r="LK31" s="27"/>
      <c r="LL31" s="27"/>
      <c r="LM31" s="27"/>
      <c r="LN31" s="27"/>
      <c r="LO31" s="28"/>
      <c r="LP31" s="65"/>
      <c r="LQ31" s="27"/>
      <c r="LR31" s="27"/>
      <c r="LS31" s="27"/>
      <c r="LT31" s="27">
        <v>103.75</v>
      </c>
      <c r="LU31" s="30">
        <f t="shared" si="33"/>
        <v>259.375</v>
      </c>
      <c r="LV31" s="73"/>
      <c r="MA31" s="36"/>
      <c r="MB31" s="64"/>
      <c r="MG31" s="33"/>
      <c r="MH31" s="63"/>
      <c r="MM31" s="33"/>
      <c r="MN31" s="63"/>
      <c r="MS31" s="33"/>
      <c r="MT31" s="63"/>
      <c r="MY31" s="33"/>
      <c r="MZ31" s="63"/>
      <c r="NE31" s="33"/>
      <c r="NF31" s="63"/>
      <c r="NK31" s="33"/>
      <c r="NL31" s="63"/>
      <c r="NQ31" s="33"/>
      <c r="NR31" s="63"/>
      <c r="NW31" s="33"/>
      <c r="NX31" s="63"/>
      <c r="OC31" s="33"/>
      <c r="OD31" s="63"/>
      <c r="OI31" s="33"/>
      <c r="OJ31" s="63"/>
      <c r="OO31" s="33"/>
      <c r="OP31" s="63"/>
      <c r="OU31" s="33"/>
      <c r="OV31" s="63"/>
      <c r="PA31" s="33"/>
      <c r="PB31" s="63"/>
      <c r="PG31" s="33"/>
      <c r="PH31" s="63"/>
      <c r="PM31" s="33"/>
      <c r="PN31" s="63"/>
      <c r="PS31" s="33"/>
      <c r="PT31" s="63"/>
      <c r="PY31" s="33"/>
      <c r="PZ31" s="63"/>
      <c r="QD31" s="32">
        <v>132.5</v>
      </c>
      <c r="QE31" s="36">
        <f t="shared" si="34"/>
        <v>92.75</v>
      </c>
      <c r="QF31" s="64"/>
      <c r="QJ31" s="31">
        <v>128.25</v>
      </c>
      <c r="QK31" s="36">
        <f t="shared" si="35"/>
        <v>1758.6922499999998</v>
      </c>
      <c r="QL31" s="64"/>
      <c r="QM31" s="5"/>
      <c r="QN31" s="31"/>
      <c r="QO31" s="5"/>
      <c r="QP31" s="31"/>
      <c r="QQ31" s="36"/>
      <c r="QR31" s="64"/>
      <c r="QS31" s="31"/>
      <c r="QT31" s="31"/>
      <c r="QU31" s="31"/>
      <c r="QV31" s="31"/>
      <c r="QW31" s="36"/>
      <c r="QX31" s="64"/>
      <c r="QY31" s="31"/>
      <c r="QZ31" s="31"/>
      <c r="RA31" s="31"/>
      <c r="RB31" s="31"/>
      <c r="RC31" s="36"/>
      <c r="RD31" s="64"/>
      <c r="RE31" s="31"/>
      <c r="RF31" s="31"/>
      <c r="RG31" s="31"/>
      <c r="RH31" s="31"/>
      <c r="RI31" s="36"/>
      <c r="RJ31" s="64"/>
      <c r="RK31" s="31"/>
      <c r="RL31" s="31"/>
      <c r="RM31" s="31"/>
      <c r="RN31" s="31"/>
      <c r="RO31" s="36"/>
      <c r="RP31" s="64"/>
      <c r="RQ31" s="31"/>
      <c r="RR31" s="31"/>
      <c r="RS31" s="31"/>
      <c r="RT31" s="31"/>
      <c r="RU31" s="36"/>
      <c r="RV31" s="64"/>
      <c r="RW31" s="31"/>
      <c r="RX31" s="31"/>
      <c r="RY31" s="31"/>
      <c r="RZ31" s="31"/>
      <c r="SA31" s="36"/>
      <c r="SB31" s="64"/>
      <c r="SC31" s="31"/>
      <c r="SD31" s="31"/>
      <c r="SE31" s="31"/>
      <c r="SF31" s="31">
        <v>92.25</v>
      </c>
      <c r="SG31" s="36">
        <f t="shared" si="36"/>
        <v>1845</v>
      </c>
      <c r="SH31" s="64"/>
      <c r="SI31" s="31"/>
      <c r="SJ31" s="31"/>
      <c r="SK31" s="31"/>
      <c r="SL31" s="3">
        <v>123.875</v>
      </c>
      <c r="SM31" s="36">
        <f t="shared" si="37"/>
        <v>353.04374999999999</v>
      </c>
      <c r="SN31" s="64"/>
      <c r="SR31" s="32">
        <v>157.75</v>
      </c>
      <c r="SS31" s="36">
        <f t="shared" si="38"/>
        <v>1577.5</v>
      </c>
      <c r="ST31" s="64"/>
      <c r="SU31" s="63"/>
    </row>
    <row r="32" spans="2:515" s="32" customFormat="1" ht="16.2" customHeight="1" x14ac:dyDescent="0.55000000000000004">
      <c r="B32" s="80">
        <v>183305</v>
      </c>
      <c r="C32" s="77"/>
      <c r="D32" s="78"/>
      <c r="E32" s="78">
        <f t="shared" si="0"/>
        <v>16776.712</v>
      </c>
      <c r="F32" s="78">
        <f t="shared" si="39"/>
        <v>88.983229100057926</v>
      </c>
      <c r="G32" s="78">
        <f t="shared" si="24"/>
        <v>103.01119345707743</v>
      </c>
      <c r="H32" s="78"/>
      <c r="I32" s="78"/>
      <c r="J32" s="88"/>
      <c r="N32" s="3">
        <v>24.5</v>
      </c>
      <c r="O32" s="62">
        <f t="shared" si="25"/>
        <v>563.5</v>
      </c>
      <c r="P32" s="31"/>
      <c r="U32" s="33"/>
      <c r="V32" s="63"/>
      <c r="Z32" s="6">
        <v>123</v>
      </c>
      <c r="AA32" s="37">
        <f t="shared" si="26"/>
        <v>1845</v>
      </c>
      <c r="AB32" s="64"/>
      <c r="AG32" s="33"/>
      <c r="AH32" s="63"/>
      <c r="AM32" s="28"/>
      <c r="AN32" s="63"/>
      <c r="AS32" s="35"/>
      <c r="AT32" s="63"/>
      <c r="AY32" s="33"/>
      <c r="AZ32" s="63"/>
      <c r="BE32" s="33"/>
      <c r="BF32" s="63"/>
      <c r="BK32" s="33"/>
      <c r="BL32" s="63"/>
      <c r="BQ32" s="28"/>
      <c r="BR32" s="63"/>
      <c r="BW32" s="28"/>
      <c r="BX32" s="63"/>
      <c r="CC32" s="28"/>
      <c r="CD32" s="63"/>
      <c r="CI32" s="33"/>
      <c r="CJ32" s="63"/>
      <c r="CO32" s="33"/>
      <c r="CP32" s="63"/>
      <c r="CU32" s="33"/>
      <c r="CV32" s="63"/>
      <c r="DA32" s="61"/>
      <c r="DG32" s="28"/>
      <c r="DH32" s="63"/>
      <c r="DL32" s="3">
        <v>95</v>
      </c>
      <c r="DM32" s="30">
        <f t="shared" si="27"/>
        <v>1425</v>
      </c>
      <c r="DN32" s="64"/>
      <c r="DS32" s="28"/>
      <c r="DT32" s="63"/>
      <c r="DY32" s="28"/>
      <c r="DZ32" s="63"/>
      <c r="EE32" s="28"/>
      <c r="EF32" s="63"/>
      <c r="EK32" s="33"/>
      <c r="EL32" s="63"/>
      <c r="EQ32" s="33"/>
      <c r="ER32" s="63"/>
      <c r="EV32" s="3">
        <v>103.375</v>
      </c>
      <c r="EW32" s="30">
        <f t="shared" si="28"/>
        <v>1292.1875</v>
      </c>
      <c r="EX32" s="64"/>
      <c r="FC32" s="27"/>
      <c r="FD32" s="63"/>
      <c r="FI32" s="33"/>
      <c r="FJ32" s="63"/>
      <c r="FO32" s="33"/>
      <c r="FP32" s="63"/>
      <c r="FU32" s="33"/>
      <c r="FV32" s="63"/>
      <c r="GA32" s="33"/>
      <c r="GB32" s="63"/>
      <c r="GG32" s="33"/>
      <c r="GH32" s="63"/>
      <c r="GM32" s="33"/>
      <c r="GN32" s="63"/>
      <c r="GS32" s="33"/>
      <c r="GT32" s="63"/>
      <c r="GY32" s="33"/>
      <c r="GZ32" s="63"/>
      <c r="HE32" s="33"/>
      <c r="HF32" s="63"/>
      <c r="HK32" s="33"/>
      <c r="HL32" s="63"/>
      <c r="HQ32" s="28"/>
      <c r="HR32" s="63"/>
      <c r="HW32" s="33"/>
      <c r="HX32" s="63"/>
      <c r="IC32" s="33"/>
      <c r="ID32" s="63"/>
      <c r="II32" s="28"/>
      <c r="IJ32" s="63"/>
      <c r="IO32" s="33"/>
      <c r="IP32" s="63"/>
      <c r="IU32" s="33"/>
      <c r="IV32" s="63"/>
      <c r="JA32" s="33"/>
      <c r="JB32" s="63"/>
      <c r="JC32" s="69"/>
      <c r="JD32" s="20"/>
      <c r="JE32" s="20"/>
      <c r="JF32" s="17">
        <v>141.75</v>
      </c>
      <c r="JG32" s="23">
        <f t="shared" si="29"/>
        <v>1417.5</v>
      </c>
      <c r="JH32" s="72"/>
      <c r="JI32" s="69"/>
      <c r="JJ32" s="20"/>
      <c r="JK32" s="20"/>
      <c r="JL32" s="17">
        <v>158</v>
      </c>
      <c r="JM32" s="23">
        <f t="shared" si="30"/>
        <v>1516.8</v>
      </c>
      <c r="JN32" s="72"/>
      <c r="JO32" s="69"/>
      <c r="JP32" s="20"/>
      <c r="JQ32" s="20"/>
      <c r="JR32" s="17">
        <v>111</v>
      </c>
      <c r="JS32" s="23">
        <f t="shared" si="31"/>
        <v>1665</v>
      </c>
      <c r="JT32" s="72"/>
      <c r="JU32" s="69"/>
      <c r="JV32" s="20"/>
      <c r="JW32" s="20"/>
      <c r="JX32" s="20"/>
      <c r="JY32" s="23"/>
      <c r="JZ32" s="72"/>
      <c r="KA32" s="69"/>
      <c r="KB32" s="20"/>
      <c r="KC32" s="20"/>
      <c r="KD32" s="17">
        <v>105.875</v>
      </c>
      <c r="KE32" s="23">
        <f t="shared" si="32"/>
        <v>1376.375</v>
      </c>
      <c r="KF32" s="72"/>
      <c r="KG32" s="69"/>
      <c r="KH32" s="20"/>
      <c r="KI32" s="20"/>
      <c r="KJ32" s="20"/>
      <c r="KK32" s="21"/>
      <c r="KL32" s="71"/>
      <c r="KM32" s="69"/>
      <c r="KN32" s="20"/>
      <c r="KO32" s="20"/>
      <c r="KP32" s="20"/>
      <c r="KQ32" s="21"/>
      <c r="KR32" s="71"/>
      <c r="KS32" s="69"/>
      <c r="KT32" s="20"/>
      <c r="KU32" s="20"/>
      <c r="KV32" s="20"/>
      <c r="KW32" s="21"/>
      <c r="KX32" s="71"/>
      <c r="KY32" s="69"/>
      <c r="KZ32" s="20"/>
      <c r="LA32" s="20"/>
      <c r="LB32" s="20"/>
      <c r="LC32" s="21"/>
      <c r="LD32" s="71"/>
      <c r="LE32" s="69"/>
      <c r="LF32" s="20"/>
      <c r="LG32" s="20"/>
      <c r="LH32" s="20"/>
      <c r="LI32" s="21"/>
      <c r="LJ32" s="71"/>
      <c r="LK32" s="27"/>
      <c r="LL32" s="27"/>
      <c r="LM32" s="27"/>
      <c r="LN32" s="27"/>
      <c r="LO32" s="28"/>
      <c r="LP32" s="65"/>
      <c r="LQ32" s="27"/>
      <c r="LR32" s="27"/>
      <c r="LS32" s="27"/>
      <c r="LT32" s="27">
        <v>101.75</v>
      </c>
      <c r="LU32" s="30">
        <f t="shared" si="33"/>
        <v>254.375</v>
      </c>
      <c r="LV32" s="73"/>
      <c r="MA32" s="36"/>
      <c r="MB32" s="64"/>
      <c r="MG32" s="33"/>
      <c r="MH32" s="63"/>
      <c r="MM32" s="33"/>
      <c r="MN32" s="63"/>
      <c r="MS32" s="33"/>
      <c r="MT32" s="63"/>
      <c r="MY32" s="33"/>
      <c r="MZ32" s="63"/>
      <c r="NE32" s="33"/>
      <c r="NF32" s="63"/>
      <c r="NK32" s="33"/>
      <c r="NL32" s="63"/>
      <c r="NQ32" s="33"/>
      <c r="NR32" s="63"/>
      <c r="NW32" s="33"/>
      <c r="NX32" s="63"/>
      <c r="OC32" s="33"/>
      <c r="OD32" s="63"/>
      <c r="OI32" s="33"/>
      <c r="OJ32" s="63"/>
      <c r="OO32" s="33"/>
      <c r="OP32" s="63"/>
      <c r="OU32" s="33"/>
      <c r="OV32" s="63"/>
      <c r="PA32" s="33"/>
      <c r="PB32" s="63"/>
      <c r="PG32" s="33"/>
      <c r="PH32" s="63"/>
      <c r="PM32" s="33"/>
      <c r="PN32" s="63"/>
      <c r="PS32" s="33"/>
      <c r="PT32" s="63"/>
      <c r="PY32" s="33"/>
      <c r="PZ32" s="63"/>
      <c r="QD32" s="32">
        <v>137.5</v>
      </c>
      <c r="QE32" s="36">
        <f t="shared" si="34"/>
        <v>96.25</v>
      </c>
      <c r="QF32" s="64"/>
      <c r="QJ32" s="31">
        <v>124</v>
      </c>
      <c r="QK32" s="36">
        <f t="shared" si="35"/>
        <v>1700.4119999999998</v>
      </c>
      <c r="QL32" s="64"/>
      <c r="QM32" s="5"/>
      <c r="QN32" s="31"/>
      <c r="QO32" s="5"/>
      <c r="QP32" s="31"/>
      <c r="QQ32" s="36"/>
      <c r="QR32" s="64"/>
      <c r="QS32" s="31"/>
      <c r="QT32" s="31"/>
      <c r="QU32" s="31"/>
      <c r="QV32" s="31"/>
      <c r="QW32" s="36"/>
      <c r="QX32" s="64"/>
      <c r="QY32" s="31"/>
      <c r="QZ32" s="31"/>
      <c r="RA32" s="31"/>
      <c r="RB32" s="31"/>
      <c r="RC32" s="36"/>
      <c r="RD32" s="64"/>
      <c r="RE32" s="31"/>
      <c r="RF32" s="31"/>
      <c r="RG32" s="31"/>
      <c r="RH32" s="31"/>
      <c r="RI32" s="36"/>
      <c r="RJ32" s="64"/>
      <c r="RK32" s="31"/>
      <c r="RL32" s="31"/>
      <c r="RM32" s="31"/>
      <c r="RN32" s="31"/>
      <c r="RO32" s="36"/>
      <c r="RP32" s="64"/>
      <c r="RQ32" s="31"/>
      <c r="RR32" s="31"/>
      <c r="RS32" s="31"/>
      <c r="RT32" s="31"/>
      <c r="RU32" s="36"/>
      <c r="RV32" s="64"/>
      <c r="RW32" s="31"/>
      <c r="RX32" s="31"/>
      <c r="RY32" s="31"/>
      <c r="RZ32" s="31"/>
      <c r="SA32" s="36"/>
      <c r="SB32" s="64"/>
      <c r="SC32" s="31"/>
      <c r="SD32" s="31"/>
      <c r="SE32" s="31"/>
      <c r="SF32" s="31">
        <v>88</v>
      </c>
      <c r="SG32" s="36">
        <f t="shared" si="36"/>
        <v>1760</v>
      </c>
      <c r="SH32" s="64"/>
      <c r="SI32" s="31"/>
      <c r="SJ32" s="31"/>
      <c r="SK32" s="31"/>
      <c r="SL32" s="3">
        <v>128.75</v>
      </c>
      <c r="SM32" s="36">
        <f t="shared" si="37"/>
        <v>366.9375</v>
      </c>
      <c r="SN32" s="64"/>
      <c r="SR32" s="32">
        <v>165</v>
      </c>
      <c r="SS32" s="36">
        <f t="shared" si="38"/>
        <v>1650</v>
      </c>
      <c r="ST32" s="64"/>
      <c r="SU32" s="63"/>
    </row>
    <row r="33" spans="2:515" s="32" customFormat="1" ht="16.2" customHeight="1" x14ac:dyDescent="0.55000000000000004">
      <c r="B33" s="80">
        <v>183306</v>
      </c>
      <c r="C33" s="77"/>
      <c r="D33" s="78"/>
      <c r="E33" s="78">
        <f t="shared" si="0"/>
        <v>16486.455624999999</v>
      </c>
      <c r="F33" s="78">
        <f t="shared" si="39"/>
        <v>87.443717095895408</v>
      </c>
      <c r="G33" s="78">
        <f t="shared" si="24"/>
        <v>101.22898156732958</v>
      </c>
      <c r="H33" s="78"/>
      <c r="I33" s="78"/>
      <c r="J33" s="88"/>
      <c r="N33" s="3">
        <v>20</v>
      </c>
      <c r="O33" s="62">
        <f t="shared" si="25"/>
        <v>460</v>
      </c>
      <c r="P33" s="31"/>
      <c r="U33" s="33"/>
      <c r="V33" s="63"/>
      <c r="Z33" s="6">
        <v>124</v>
      </c>
      <c r="AA33" s="37">
        <f t="shared" si="26"/>
        <v>1860</v>
      </c>
      <c r="AB33" s="64"/>
      <c r="AG33" s="33"/>
      <c r="AH33" s="63"/>
      <c r="AM33" s="28"/>
      <c r="AN33" s="63"/>
      <c r="AS33" s="35"/>
      <c r="AT33" s="63"/>
      <c r="AY33" s="33"/>
      <c r="AZ33" s="63"/>
      <c r="BE33" s="33"/>
      <c r="BF33" s="63"/>
      <c r="BK33" s="33"/>
      <c r="BL33" s="63"/>
      <c r="BQ33" s="28"/>
      <c r="BR33" s="63"/>
      <c r="BW33" s="28"/>
      <c r="BX33" s="63"/>
      <c r="CC33" s="28"/>
      <c r="CD33" s="63"/>
      <c r="CI33" s="33"/>
      <c r="CJ33" s="63"/>
      <c r="CO33" s="33"/>
      <c r="CP33" s="63"/>
      <c r="CU33" s="33"/>
      <c r="CV33" s="63"/>
      <c r="DA33" s="61"/>
      <c r="DG33" s="28"/>
      <c r="DH33" s="63"/>
      <c r="DL33" s="3">
        <v>94</v>
      </c>
      <c r="DM33" s="30">
        <f t="shared" si="27"/>
        <v>1410</v>
      </c>
      <c r="DN33" s="64"/>
      <c r="DS33" s="28"/>
      <c r="DT33" s="63"/>
      <c r="DY33" s="28"/>
      <c r="DZ33" s="63"/>
      <c r="EE33" s="28"/>
      <c r="EF33" s="63"/>
      <c r="EK33" s="33"/>
      <c r="EL33" s="63"/>
      <c r="EQ33" s="33"/>
      <c r="ER33" s="63"/>
      <c r="EV33" s="3">
        <v>98</v>
      </c>
      <c r="EW33" s="30">
        <f t="shared" si="28"/>
        <v>1225</v>
      </c>
      <c r="EX33" s="64"/>
      <c r="FC33" s="27"/>
      <c r="FD33" s="63"/>
      <c r="FI33" s="33"/>
      <c r="FJ33" s="63"/>
      <c r="FO33" s="33"/>
      <c r="FP33" s="63"/>
      <c r="FU33" s="33"/>
      <c r="FV33" s="63"/>
      <c r="GA33" s="33"/>
      <c r="GB33" s="63"/>
      <c r="GG33" s="33"/>
      <c r="GH33" s="63"/>
      <c r="GM33" s="33"/>
      <c r="GN33" s="63"/>
      <c r="GS33" s="33"/>
      <c r="GT33" s="63"/>
      <c r="GY33" s="33"/>
      <c r="GZ33" s="63"/>
      <c r="HE33" s="33"/>
      <c r="HF33" s="63"/>
      <c r="HK33" s="33"/>
      <c r="HL33" s="63"/>
      <c r="HQ33" s="28"/>
      <c r="HR33" s="63"/>
      <c r="HW33" s="33"/>
      <c r="HX33" s="63"/>
      <c r="IC33" s="33"/>
      <c r="ID33" s="63"/>
      <c r="II33" s="28"/>
      <c r="IJ33" s="63"/>
      <c r="IO33" s="33"/>
      <c r="IP33" s="63"/>
      <c r="IU33" s="33"/>
      <c r="IV33" s="63"/>
      <c r="JA33" s="33"/>
      <c r="JB33" s="63"/>
      <c r="JC33" s="69"/>
      <c r="JD33" s="20"/>
      <c r="JE33" s="20"/>
      <c r="JF33" s="17">
        <v>136</v>
      </c>
      <c r="JG33" s="23">
        <f t="shared" si="29"/>
        <v>1360</v>
      </c>
      <c r="JH33" s="72"/>
      <c r="JI33" s="69"/>
      <c r="JJ33" s="20"/>
      <c r="JK33" s="20"/>
      <c r="JL33" s="17">
        <v>158</v>
      </c>
      <c r="JM33" s="23">
        <f t="shared" si="30"/>
        <v>1516.8</v>
      </c>
      <c r="JN33" s="72"/>
      <c r="JO33" s="69"/>
      <c r="JP33" s="20"/>
      <c r="JQ33" s="20"/>
      <c r="JR33" s="17">
        <v>112</v>
      </c>
      <c r="JS33" s="23">
        <f t="shared" si="31"/>
        <v>1680</v>
      </c>
      <c r="JT33" s="72"/>
      <c r="JU33" s="69"/>
      <c r="JV33" s="20"/>
      <c r="JW33" s="20"/>
      <c r="JX33" s="20"/>
      <c r="JY33" s="23"/>
      <c r="JZ33" s="72"/>
      <c r="KA33" s="69"/>
      <c r="KB33" s="20"/>
      <c r="KC33" s="20"/>
      <c r="KD33" s="17">
        <v>103</v>
      </c>
      <c r="KE33" s="23">
        <f t="shared" si="32"/>
        <v>1339</v>
      </c>
      <c r="KF33" s="72"/>
      <c r="KG33" s="69"/>
      <c r="KH33" s="20"/>
      <c r="KI33" s="20"/>
      <c r="KJ33" s="20"/>
      <c r="KK33" s="21"/>
      <c r="KL33" s="71"/>
      <c r="KM33" s="69"/>
      <c r="KN33" s="20"/>
      <c r="KO33" s="20"/>
      <c r="KP33" s="20"/>
      <c r="KQ33" s="21"/>
      <c r="KR33" s="71"/>
      <c r="KS33" s="69"/>
      <c r="KT33" s="20"/>
      <c r="KU33" s="20"/>
      <c r="KV33" s="20"/>
      <c r="KW33" s="21"/>
      <c r="KX33" s="71"/>
      <c r="KY33" s="69"/>
      <c r="KZ33" s="20"/>
      <c r="LA33" s="20"/>
      <c r="LB33" s="20"/>
      <c r="LC33" s="21"/>
      <c r="LD33" s="71"/>
      <c r="LE33" s="69"/>
      <c r="LF33" s="20"/>
      <c r="LG33" s="20"/>
      <c r="LH33" s="20"/>
      <c r="LI33" s="21"/>
      <c r="LJ33" s="71"/>
      <c r="LK33" s="27"/>
      <c r="LL33" s="27"/>
      <c r="LM33" s="27"/>
      <c r="LN33" s="27"/>
      <c r="LO33" s="28"/>
      <c r="LP33" s="65"/>
      <c r="LQ33" s="27"/>
      <c r="LR33" s="27"/>
      <c r="LS33" s="27"/>
      <c r="LT33" s="27">
        <v>98.5</v>
      </c>
      <c r="LU33" s="30">
        <f t="shared" si="33"/>
        <v>246.25</v>
      </c>
      <c r="LV33" s="73"/>
      <c r="LZ33" s="3"/>
      <c r="MA33" s="36"/>
      <c r="MB33" s="64"/>
      <c r="MG33" s="33"/>
      <c r="MH33" s="63"/>
      <c r="MM33" s="33"/>
      <c r="MN33" s="63"/>
      <c r="MS33" s="33"/>
      <c r="MT33" s="63"/>
      <c r="MY33" s="33"/>
      <c r="MZ33" s="63"/>
      <c r="NE33" s="33"/>
      <c r="NF33" s="63"/>
      <c r="NK33" s="33"/>
      <c r="NL33" s="63"/>
      <c r="NQ33" s="33"/>
      <c r="NR33" s="63"/>
      <c r="NW33" s="33"/>
      <c r="NX33" s="63"/>
      <c r="OC33" s="33"/>
      <c r="OD33" s="63"/>
      <c r="OI33" s="33"/>
      <c r="OJ33" s="63"/>
      <c r="OO33" s="33"/>
      <c r="OP33" s="63"/>
      <c r="OU33" s="33"/>
      <c r="OV33" s="63"/>
      <c r="PA33" s="33"/>
      <c r="PB33" s="63"/>
      <c r="PG33" s="33"/>
      <c r="PH33" s="63"/>
      <c r="PM33" s="33"/>
      <c r="PN33" s="63"/>
      <c r="PS33" s="33"/>
      <c r="PT33" s="63"/>
      <c r="PY33" s="33"/>
      <c r="PZ33" s="63"/>
      <c r="QD33" s="32">
        <v>137.5</v>
      </c>
      <c r="QE33" s="36">
        <f t="shared" si="34"/>
        <v>96.25</v>
      </c>
      <c r="QF33" s="64"/>
      <c r="QJ33" s="31">
        <v>123.75</v>
      </c>
      <c r="QK33" s="36">
        <f t="shared" si="35"/>
        <v>1696.9837499999999</v>
      </c>
      <c r="QL33" s="64"/>
      <c r="QM33" s="5"/>
      <c r="QN33" s="31"/>
      <c r="QO33" s="5"/>
      <c r="QP33" s="31"/>
      <c r="QQ33" s="36"/>
      <c r="QR33" s="64"/>
      <c r="QS33" s="31"/>
      <c r="QT33" s="31"/>
      <c r="QU33" s="31"/>
      <c r="QV33" s="31"/>
      <c r="QW33" s="36"/>
      <c r="QX33" s="64"/>
      <c r="QY33" s="31"/>
      <c r="QZ33" s="31"/>
      <c r="RA33" s="31"/>
      <c r="RB33" s="31"/>
      <c r="RC33" s="36"/>
      <c r="RD33" s="64"/>
      <c r="RE33" s="31"/>
      <c r="RF33" s="31"/>
      <c r="RG33" s="31"/>
      <c r="RH33" s="31"/>
      <c r="RI33" s="36"/>
      <c r="RJ33" s="64"/>
      <c r="RK33" s="31"/>
      <c r="RL33" s="31"/>
      <c r="RM33" s="31"/>
      <c r="RN33" s="31"/>
      <c r="RO33" s="36"/>
      <c r="RP33" s="64"/>
      <c r="RQ33" s="31"/>
      <c r="RR33" s="31"/>
      <c r="RS33" s="31"/>
      <c r="RT33" s="31"/>
      <c r="RU33" s="36"/>
      <c r="RV33" s="64"/>
      <c r="RW33" s="31"/>
      <c r="RX33" s="31"/>
      <c r="RY33" s="31"/>
      <c r="RZ33" s="31"/>
      <c r="SA33" s="36"/>
      <c r="SB33" s="64"/>
      <c r="SC33" s="31"/>
      <c r="SD33" s="31"/>
      <c r="SE33" s="31"/>
      <c r="SF33" s="31">
        <v>86.75</v>
      </c>
      <c r="SG33" s="36">
        <f t="shared" si="36"/>
        <v>1735</v>
      </c>
      <c r="SH33" s="64"/>
      <c r="SI33" s="31"/>
      <c r="SJ33" s="31"/>
      <c r="SK33" s="31"/>
      <c r="SL33" s="3">
        <v>125.9375</v>
      </c>
      <c r="SM33" s="36">
        <f t="shared" si="37"/>
        <v>358.921875</v>
      </c>
      <c r="SN33" s="64"/>
      <c r="SR33" s="32">
        <v>165</v>
      </c>
      <c r="SS33" s="36">
        <f t="shared" si="38"/>
        <v>1650</v>
      </c>
      <c r="ST33" s="64"/>
      <c r="SU33" s="63"/>
    </row>
    <row r="34" spans="2:515" s="32" customFormat="1" ht="16.2" customHeight="1" x14ac:dyDescent="0.55000000000000004">
      <c r="B34" s="80">
        <v>183307</v>
      </c>
      <c r="C34" s="77"/>
      <c r="D34" s="78"/>
      <c r="E34" s="78">
        <f t="shared" si="0"/>
        <v>16351.91625</v>
      </c>
      <c r="F34" s="78">
        <f t="shared" si="39"/>
        <v>86.730123870440778</v>
      </c>
      <c r="G34" s="78">
        <f t="shared" si="24"/>
        <v>100.40289230825908</v>
      </c>
      <c r="H34" s="78"/>
      <c r="I34" s="78"/>
      <c r="J34" s="88"/>
      <c r="N34" s="3">
        <v>21.75</v>
      </c>
      <c r="O34" s="62">
        <f t="shared" si="25"/>
        <v>500.25</v>
      </c>
      <c r="P34" s="31"/>
      <c r="U34" s="33"/>
      <c r="V34" s="63"/>
      <c r="Z34" s="6">
        <v>124</v>
      </c>
      <c r="AA34" s="37">
        <f t="shared" si="26"/>
        <v>1860</v>
      </c>
      <c r="AB34" s="64"/>
      <c r="AG34" s="33"/>
      <c r="AH34" s="63"/>
      <c r="AM34" s="28"/>
      <c r="AN34" s="63"/>
      <c r="AS34" s="35"/>
      <c r="AT34" s="63"/>
      <c r="AY34" s="33"/>
      <c r="AZ34" s="63"/>
      <c r="BE34" s="33"/>
      <c r="BF34" s="63"/>
      <c r="BK34" s="33"/>
      <c r="BL34" s="63"/>
      <c r="BQ34" s="28"/>
      <c r="BR34" s="63"/>
      <c r="BW34" s="28"/>
      <c r="BX34" s="63"/>
      <c r="CC34" s="28"/>
      <c r="CD34" s="63"/>
      <c r="CI34" s="33"/>
      <c r="CJ34" s="63"/>
      <c r="CO34" s="33"/>
      <c r="CP34" s="63"/>
      <c r="CU34" s="33"/>
      <c r="CV34" s="63"/>
      <c r="DA34" s="61"/>
      <c r="DG34" s="28"/>
      <c r="DH34" s="63"/>
      <c r="DL34" s="3">
        <v>88</v>
      </c>
      <c r="DM34" s="30">
        <f t="shared" si="27"/>
        <v>1320</v>
      </c>
      <c r="DN34" s="64"/>
      <c r="DS34" s="28"/>
      <c r="DT34" s="63"/>
      <c r="DY34" s="28"/>
      <c r="DZ34" s="63"/>
      <c r="EE34" s="28"/>
      <c r="EF34" s="63"/>
      <c r="EK34" s="33"/>
      <c r="EL34" s="63"/>
      <c r="EQ34" s="33"/>
      <c r="ER34" s="63"/>
      <c r="EV34" s="3">
        <v>98</v>
      </c>
      <c r="EW34" s="30">
        <f t="shared" si="28"/>
        <v>1225</v>
      </c>
      <c r="EX34" s="64"/>
      <c r="FC34" s="27"/>
      <c r="FD34" s="63"/>
      <c r="FI34" s="33"/>
      <c r="FJ34" s="63"/>
      <c r="FO34" s="33"/>
      <c r="FP34" s="63"/>
      <c r="FU34" s="33"/>
      <c r="FV34" s="63"/>
      <c r="GA34" s="33"/>
      <c r="GB34" s="63"/>
      <c r="GG34" s="33"/>
      <c r="GH34" s="63"/>
      <c r="GM34" s="33"/>
      <c r="GN34" s="63"/>
      <c r="GS34" s="33"/>
      <c r="GT34" s="63"/>
      <c r="GY34" s="33"/>
      <c r="GZ34" s="63"/>
      <c r="HE34" s="33"/>
      <c r="HF34" s="63"/>
      <c r="HK34" s="33"/>
      <c r="HL34" s="63"/>
      <c r="HQ34" s="28"/>
      <c r="HR34" s="63"/>
      <c r="HW34" s="33"/>
      <c r="HX34" s="63"/>
      <c r="IC34" s="33"/>
      <c r="ID34" s="63"/>
      <c r="II34" s="28"/>
      <c r="IJ34" s="63"/>
      <c r="IO34" s="33"/>
      <c r="IP34" s="63"/>
      <c r="IU34" s="33"/>
      <c r="IV34" s="63"/>
      <c r="JA34" s="33"/>
      <c r="JB34" s="63"/>
      <c r="JC34" s="69"/>
      <c r="JD34" s="20"/>
      <c r="JE34" s="20"/>
      <c r="JF34" s="17">
        <v>128.75</v>
      </c>
      <c r="JG34" s="23">
        <f t="shared" si="29"/>
        <v>1287.5</v>
      </c>
      <c r="JH34" s="72"/>
      <c r="JI34" s="69"/>
      <c r="JJ34" s="20"/>
      <c r="JK34" s="20"/>
      <c r="JL34" s="17">
        <v>158</v>
      </c>
      <c r="JM34" s="23">
        <f t="shared" si="30"/>
        <v>1516.8</v>
      </c>
      <c r="JN34" s="72"/>
      <c r="JO34" s="69"/>
      <c r="JP34" s="20"/>
      <c r="JQ34" s="20"/>
      <c r="JR34" s="17">
        <v>109</v>
      </c>
      <c r="JS34" s="23">
        <f t="shared" si="31"/>
        <v>1635</v>
      </c>
      <c r="JT34" s="72"/>
      <c r="JU34" s="69"/>
      <c r="JV34" s="20"/>
      <c r="JW34" s="20"/>
      <c r="JX34" s="17"/>
      <c r="JY34" s="23"/>
      <c r="JZ34" s="72"/>
      <c r="KA34" s="69"/>
      <c r="KB34" s="20"/>
      <c r="KC34" s="20"/>
      <c r="KD34" s="17">
        <v>103.75</v>
      </c>
      <c r="KE34" s="23">
        <f t="shared" si="32"/>
        <v>1348.75</v>
      </c>
      <c r="KF34" s="72"/>
      <c r="KG34" s="69"/>
      <c r="KH34" s="20"/>
      <c r="KI34" s="20"/>
      <c r="KJ34" s="20"/>
      <c r="KK34" s="21"/>
      <c r="KL34" s="71"/>
      <c r="KM34" s="69"/>
      <c r="KN34" s="20"/>
      <c r="KO34" s="20"/>
      <c r="KP34" s="20"/>
      <c r="KQ34" s="21"/>
      <c r="KR34" s="71"/>
      <c r="KS34" s="69"/>
      <c r="KT34" s="20"/>
      <c r="KU34" s="20"/>
      <c r="KV34" s="20"/>
      <c r="KW34" s="21"/>
      <c r="KX34" s="71"/>
      <c r="KY34" s="69"/>
      <c r="KZ34" s="20"/>
      <c r="LA34" s="20"/>
      <c r="LB34" s="20"/>
      <c r="LC34" s="21"/>
      <c r="LD34" s="71"/>
      <c r="LE34" s="69"/>
      <c r="LF34" s="20"/>
      <c r="LG34" s="20"/>
      <c r="LH34" s="20"/>
      <c r="LI34" s="21"/>
      <c r="LJ34" s="71"/>
      <c r="LK34" s="27"/>
      <c r="LL34" s="27"/>
      <c r="LM34" s="27"/>
      <c r="LN34" s="27"/>
      <c r="LO34" s="28"/>
      <c r="LP34" s="65"/>
      <c r="LQ34" s="27"/>
      <c r="LR34" s="27"/>
      <c r="LS34" s="27"/>
      <c r="LT34" s="27">
        <v>97</v>
      </c>
      <c r="LU34" s="30">
        <f t="shared" si="33"/>
        <v>242.5</v>
      </c>
      <c r="LV34" s="73"/>
      <c r="LZ34" s="3"/>
      <c r="MA34" s="36"/>
      <c r="MB34" s="64"/>
      <c r="MG34" s="33"/>
      <c r="MH34" s="63"/>
      <c r="MM34" s="33"/>
      <c r="MN34" s="63"/>
      <c r="MS34" s="33"/>
      <c r="MT34" s="63"/>
      <c r="MY34" s="33"/>
      <c r="MZ34" s="63"/>
      <c r="NE34" s="33"/>
      <c r="NF34" s="63"/>
      <c r="NK34" s="33"/>
      <c r="NL34" s="63"/>
      <c r="NQ34" s="33"/>
      <c r="NR34" s="63"/>
      <c r="NW34" s="33"/>
      <c r="NX34" s="63"/>
      <c r="OC34" s="33"/>
      <c r="OD34" s="63"/>
      <c r="OI34" s="33"/>
      <c r="OJ34" s="63"/>
      <c r="OO34" s="33"/>
      <c r="OP34" s="63"/>
      <c r="OU34" s="33"/>
      <c r="OV34" s="63"/>
      <c r="PA34" s="33"/>
      <c r="PB34" s="63"/>
      <c r="PG34" s="33"/>
      <c r="PH34" s="63"/>
      <c r="PM34" s="33"/>
      <c r="PN34" s="63"/>
      <c r="PS34" s="33"/>
      <c r="PT34" s="63"/>
      <c r="PY34" s="33"/>
      <c r="PZ34" s="63"/>
      <c r="QD34" s="32">
        <v>137.5</v>
      </c>
      <c r="QE34" s="36">
        <f t="shared" si="34"/>
        <v>96.25</v>
      </c>
      <c r="QF34" s="64"/>
      <c r="QJ34" s="31">
        <v>126.25</v>
      </c>
      <c r="QK34" s="36">
        <f t="shared" si="35"/>
        <v>1731.2662499999999</v>
      </c>
      <c r="QL34" s="64"/>
      <c r="QM34" s="5"/>
      <c r="QN34" s="31"/>
      <c r="QO34" s="5"/>
      <c r="QP34" s="31"/>
      <c r="QQ34" s="36"/>
      <c r="QR34" s="64"/>
      <c r="QS34" s="31"/>
      <c r="QT34" s="31"/>
      <c r="QU34" s="31"/>
      <c r="QV34" s="31"/>
      <c r="QW34" s="36"/>
      <c r="QX34" s="64"/>
      <c r="QY34" s="31"/>
      <c r="QZ34" s="31"/>
      <c r="RA34" s="31"/>
      <c r="RB34" s="31"/>
      <c r="RC34" s="36"/>
      <c r="RD34" s="64"/>
      <c r="RE34" s="31"/>
      <c r="RF34" s="31"/>
      <c r="RG34" s="31"/>
      <c r="RH34" s="31"/>
      <c r="RI34" s="36"/>
      <c r="RJ34" s="64"/>
      <c r="RK34" s="31"/>
      <c r="RL34" s="31"/>
      <c r="RM34" s="31"/>
      <c r="RN34" s="31"/>
      <c r="RO34" s="36"/>
      <c r="RP34" s="64"/>
      <c r="RQ34" s="31"/>
      <c r="RR34" s="31"/>
      <c r="RS34" s="31"/>
      <c r="RT34" s="31"/>
      <c r="RU34" s="36"/>
      <c r="RV34" s="64"/>
      <c r="RW34" s="31"/>
      <c r="RX34" s="31"/>
      <c r="RY34" s="31"/>
      <c r="RZ34" s="31"/>
      <c r="SA34" s="36"/>
      <c r="SB34" s="64"/>
      <c r="SC34" s="31"/>
      <c r="SD34" s="31"/>
      <c r="SE34" s="31"/>
      <c r="SF34" s="31">
        <v>87</v>
      </c>
      <c r="SG34" s="36">
        <f t="shared" si="36"/>
        <v>1740</v>
      </c>
      <c r="SH34" s="64"/>
      <c r="SI34" s="31"/>
      <c r="SJ34" s="31"/>
      <c r="SK34" s="31"/>
      <c r="SL34" s="3">
        <v>126</v>
      </c>
      <c r="SM34" s="36">
        <f t="shared" si="37"/>
        <v>359.1</v>
      </c>
      <c r="SN34" s="64"/>
      <c r="SR34" s="32">
        <v>163.5</v>
      </c>
      <c r="SS34" s="36">
        <f t="shared" si="38"/>
        <v>1635</v>
      </c>
      <c r="ST34" s="64"/>
      <c r="SU34" s="63"/>
    </row>
    <row r="35" spans="2:515" s="32" customFormat="1" ht="16.2" customHeight="1" x14ac:dyDescent="0.55000000000000004">
      <c r="B35" s="80">
        <v>183308</v>
      </c>
      <c r="C35" s="77"/>
      <c r="D35" s="78"/>
      <c r="E35" s="78">
        <f t="shared" si="0"/>
        <v>15677.009375</v>
      </c>
      <c r="F35" s="78">
        <f t="shared" si="39"/>
        <v>83.150435962623718</v>
      </c>
      <c r="G35" s="78">
        <f t="shared" si="24"/>
        <v>96.258876325500566</v>
      </c>
      <c r="H35" s="78"/>
      <c r="I35" s="78"/>
      <c r="J35" s="88"/>
      <c r="N35" s="3">
        <v>25.25</v>
      </c>
      <c r="O35" s="62">
        <f t="shared" si="25"/>
        <v>580.75</v>
      </c>
      <c r="P35" s="31"/>
      <c r="U35" s="33"/>
      <c r="V35" s="63"/>
      <c r="Z35" s="6">
        <v>122</v>
      </c>
      <c r="AA35" s="37">
        <f t="shared" si="26"/>
        <v>1830</v>
      </c>
      <c r="AB35" s="64"/>
      <c r="AG35" s="33"/>
      <c r="AH35" s="63"/>
      <c r="AM35" s="28"/>
      <c r="AN35" s="63"/>
      <c r="AS35" s="35"/>
      <c r="AT35" s="63"/>
      <c r="AY35" s="33"/>
      <c r="AZ35" s="63"/>
      <c r="BE35" s="33"/>
      <c r="BF35" s="63"/>
      <c r="BK35" s="33"/>
      <c r="BL35" s="63"/>
      <c r="BQ35" s="28"/>
      <c r="BR35" s="63"/>
      <c r="BW35" s="28"/>
      <c r="BX35" s="63"/>
      <c r="CC35" s="28"/>
      <c r="CD35" s="63"/>
      <c r="CI35" s="33"/>
      <c r="CJ35" s="63"/>
      <c r="CO35" s="33"/>
      <c r="CP35" s="63"/>
      <c r="CU35" s="33"/>
      <c r="CV35" s="63"/>
      <c r="DA35" s="61"/>
      <c r="DG35" s="28"/>
      <c r="DH35" s="63"/>
      <c r="DL35" s="3">
        <v>78</v>
      </c>
      <c r="DM35" s="30">
        <f t="shared" si="27"/>
        <v>1170</v>
      </c>
      <c r="DN35" s="64"/>
      <c r="DS35" s="28"/>
      <c r="DT35" s="63"/>
      <c r="DY35" s="28"/>
      <c r="DZ35" s="63"/>
      <c r="EE35" s="28"/>
      <c r="EF35" s="63"/>
      <c r="EK35" s="33"/>
      <c r="EL35" s="63"/>
      <c r="EQ35" s="33"/>
      <c r="ER35" s="63"/>
      <c r="EV35" s="3">
        <v>98</v>
      </c>
      <c r="EW35" s="30">
        <f t="shared" si="28"/>
        <v>1225</v>
      </c>
      <c r="EX35" s="64"/>
      <c r="FC35" s="27"/>
      <c r="FD35" s="63"/>
      <c r="FI35" s="33"/>
      <c r="FJ35" s="63"/>
      <c r="FO35" s="33"/>
      <c r="FP35" s="63"/>
      <c r="FU35" s="33"/>
      <c r="FV35" s="63"/>
      <c r="GA35" s="33"/>
      <c r="GB35" s="63"/>
      <c r="GG35" s="33"/>
      <c r="GH35" s="63"/>
      <c r="GM35" s="33"/>
      <c r="GN35" s="63"/>
      <c r="GS35" s="33"/>
      <c r="GT35" s="63"/>
      <c r="GY35" s="33"/>
      <c r="GZ35" s="63"/>
      <c r="HE35" s="33"/>
      <c r="HF35" s="63"/>
      <c r="HK35" s="33"/>
      <c r="HL35" s="63"/>
      <c r="HQ35" s="28"/>
      <c r="HR35" s="63"/>
      <c r="HW35" s="33"/>
      <c r="HX35" s="63"/>
      <c r="IC35" s="33"/>
      <c r="ID35" s="63"/>
      <c r="II35" s="28"/>
      <c r="IJ35" s="63"/>
      <c r="IO35" s="33"/>
      <c r="IP35" s="63"/>
      <c r="IU35" s="33"/>
      <c r="IV35" s="63"/>
      <c r="JA35" s="33"/>
      <c r="JB35" s="63"/>
      <c r="JC35" s="69"/>
      <c r="JD35" s="20"/>
      <c r="JE35" s="20"/>
      <c r="JF35" s="17">
        <v>118.125</v>
      </c>
      <c r="JG35" s="23">
        <f t="shared" si="29"/>
        <v>1181.25</v>
      </c>
      <c r="JH35" s="72"/>
      <c r="JI35" s="69"/>
      <c r="JJ35" s="20"/>
      <c r="JK35" s="20"/>
      <c r="JL35" s="17">
        <v>139</v>
      </c>
      <c r="JM35" s="23">
        <f t="shared" si="30"/>
        <v>1334.3999999999999</v>
      </c>
      <c r="JN35" s="72"/>
      <c r="JO35" s="69"/>
      <c r="JP35" s="20"/>
      <c r="JQ35" s="20"/>
      <c r="JR35" s="17">
        <v>108</v>
      </c>
      <c r="JS35" s="23">
        <f t="shared" si="31"/>
        <v>1620</v>
      </c>
      <c r="JT35" s="72"/>
      <c r="JU35" s="69"/>
      <c r="JV35" s="20"/>
      <c r="JW35" s="20"/>
      <c r="JX35" s="17"/>
      <c r="JY35" s="23"/>
      <c r="JZ35" s="72"/>
      <c r="KA35" s="69"/>
      <c r="KB35" s="20"/>
      <c r="KC35" s="20"/>
      <c r="KD35" s="17">
        <v>103.125</v>
      </c>
      <c r="KE35" s="23">
        <f t="shared" si="32"/>
        <v>1340.625</v>
      </c>
      <c r="KF35" s="72"/>
      <c r="KG35" s="69"/>
      <c r="KH35" s="20"/>
      <c r="KI35" s="20"/>
      <c r="KJ35" s="20"/>
      <c r="KK35" s="21"/>
      <c r="KL35" s="71"/>
      <c r="KM35" s="69"/>
      <c r="KN35" s="20"/>
      <c r="KO35" s="20"/>
      <c r="KP35" s="20"/>
      <c r="KQ35" s="21"/>
      <c r="KR35" s="71"/>
      <c r="KS35" s="69"/>
      <c r="KT35" s="20"/>
      <c r="KU35" s="20"/>
      <c r="KV35" s="20"/>
      <c r="KW35" s="21"/>
      <c r="KX35" s="71"/>
      <c r="KY35" s="69"/>
      <c r="KZ35" s="20"/>
      <c r="LA35" s="20"/>
      <c r="LB35" s="20"/>
      <c r="LC35" s="21"/>
      <c r="LD35" s="71"/>
      <c r="LE35" s="69"/>
      <c r="LF35" s="20"/>
      <c r="LG35" s="20"/>
      <c r="LH35" s="20"/>
      <c r="LI35" s="21"/>
      <c r="LJ35" s="71"/>
      <c r="LK35" s="27"/>
      <c r="LL35" s="27"/>
      <c r="LM35" s="27"/>
      <c r="LN35" s="27"/>
      <c r="LO35" s="28"/>
      <c r="LP35" s="65"/>
      <c r="LQ35" s="27"/>
      <c r="LR35" s="27"/>
      <c r="LS35" s="27"/>
      <c r="LT35" s="27">
        <v>94</v>
      </c>
      <c r="LU35" s="30">
        <f t="shared" si="33"/>
        <v>235</v>
      </c>
      <c r="LV35" s="73"/>
      <c r="LZ35" s="3"/>
      <c r="MA35" s="36"/>
      <c r="MB35" s="64"/>
      <c r="MG35" s="33"/>
      <c r="MH35" s="63"/>
      <c r="MM35" s="33"/>
      <c r="MN35" s="63"/>
      <c r="MS35" s="33"/>
      <c r="MT35" s="63"/>
      <c r="MY35" s="33"/>
      <c r="MZ35" s="63"/>
      <c r="NE35" s="33"/>
      <c r="NF35" s="63"/>
      <c r="NK35" s="33"/>
      <c r="NL35" s="63"/>
      <c r="NQ35" s="33"/>
      <c r="NR35" s="63"/>
      <c r="NW35" s="33"/>
      <c r="NX35" s="63"/>
      <c r="OC35" s="33"/>
      <c r="OD35" s="63"/>
      <c r="OI35" s="33"/>
      <c r="OJ35" s="63"/>
      <c r="OO35" s="33"/>
      <c r="OP35" s="63"/>
      <c r="OU35" s="33"/>
      <c r="OV35" s="63"/>
      <c r="PA35" s="33"/>
      <c r="PB35" s="63"/>
      <c r="PG35" s="33"/>
      <c r="PH35" s="63"/>
      <c r="PM35" s="33"/>
      <c r="PN35" s="63"/>
      <c r="PS35" s="33"/>
      <c r="PT35" s="63"/>
      <c r="PY35" s="33"/>
      <c r="PZ35" s="63"/>
      <c r="QD35" s="32">
        <v>137.5</v>
      </c>
      <c r="QE35" s="36">
        <f t="shared" si="34"/>
        <v>96.25</v>
      </c>
      <c r="QF35" s="64"/>
      <c r="QJ35" s="31">
        <v>121.875</v>
      </c>
      <c r="QK35" s="36">
        <f t="shared" si="35"/>
        <v>1671.2718749999999</v>
      </c>
      <c r="QL35" s="64"/>
      <c r="QM35" s="5"/>
      <c r="QN35" s="31"/>
      <c r="QO35" s="5"/>
      <c r="QP35" s="31"/>
      <c r="QQ35" s="36"/>
      <c r="QR35" s="64"/>
      <c r="QS35" s="31"/>
      <c r="QT35" s="31"/>
      <c r="QU35" s="31"/>
      <c r="QV35" s="31"/>
      <c r="QW35" s="36"/>
      <c r="QX35" s="64"/>
      <c r="QY35" s="31"/>
      <c r="QZ35" s="31"/>
      <c r="RA35" s="31"/>
      <c r="RB35" s="31"/>
      <c r="RC35" s="36"/>
      <c r="RD35" s="64"/>
      <c r="RE35" s="31"/>
      <c r="RF35" s="31"/>
      <c r="RG35" s="31"/>
      <c r="RH35" s="31"/>
      <c r="RI35" s="36"/>
      <c r="RJ35" s="64"/>
      <c r="RK35" s="31"/>
      <c r="RL35" s="31"/>
      <c r="RM35" s="31"/>
      <c r="RN35" s="31"/>
      <c r="RO35" s="36"/>
      <c r="RP35" s="64"/>
      <c r="RQ35" s="31"/>
      <c r="RR35" s="31"/>
      <c r="RS35" s="31"/>
      <c r="RT35" s="31"/>
      <c r="RU35" s="36"/>
      <c r="RV35" s="64"/>
      <c r="RW35" s="31"/>
      <c r="RX35" s="31"/>
      <c r="RY35" s="31"/>
      <c r="RZ35" s="31"/>
      <c r="SA35" s="36"/>
      <c r="SB35" s="64"/>
      <c r="SC35" s="31"/>
      <c r="SD35" s="31"/>
      <c r="SE35" s="31"/>
      <c r="SF35" s="31">
        <v>81.25</v>
      </c>
      <c r="SG35" s="36">
        <f t="shared" si="36"/>
        <v>1625</v>
      </c>
      <c r="SH35" s="64"/>
      <c r="SI35" s="31"/>
      <c r="SJ35" s="31"/>
      <c r="SK35" s="31"/>
      <c r="SL35" s="3">
        <v>115.25</v>
      </c>
      <c r="SM35" s="36">
        <f t="shared" si="37"/>
        <v>328.46250000000003</v>
      </c>
      <c r="SN35" s="64"/>
      <c r="SR35" s="32">
        <v>158</v>
      </c>
      <c r="SS35" s="36">
        <f t="shared" si="38"/>
        <v>1580</v>
      </c>
      <c r="ST35" s="64"/>
      <c r="SU35" s="63"/>
    </row>
    <row r="36" spans="2:515" s="32" customFormat="1" ht="16.2" customHeight="1" x14ac:dyDescent="0.55000000000000004">
      <c r="B36" s="80">
        <v>183309</v>
      </c>
      <c r="C36" s="77"/>
      <c r="D36" s="78"/>
      <c r="E36" s="78">
        <f t="shared" si="0"/>
        <v>15068.891625</v>
      </c>
      <c r="F36" s="78">
        <f t="shared" si="39"/>
        <v>79.924995776962703</v>
      </c>
      <c r="G36" s="78">
        <f t="shared" si="24"/>
        <v>92.524954256031151</v>
      </c>
      <c r="H36" s="78"/>
      <c r="I36" s="78"/>
      <c r="J36" s="88"/>
      <c r="N36" s="3">
        <v>22.5</v>
      </c>
      <c r="O36" s="62">
        <f t="shared" si="25"/>
        <v>517.5</v>
      </c>
      <c r="P36" s="31"/>
      <c r="U36" s="33"/>
      <c r="V36" s="63"/>
      <c r="Z36" s="6">
        <v>124</v>
      </c>
      <c r="AA36" s="37">
        <f t="shared" si="26"/>
        <v>1860</v>
      </c>
      <c r="AB36" s="64"/>
      <c r="AG36" s="33"/>
      <c r="AH36" s="63"/>
      <c r="AM36" s="28"/>
      <c r="AN36" s="63"/>
      <c r="AS36" s="35"/>
      <c r="AT36" s="63"/>
      <c r="AY36" s="33"/>
      <c r="AZ36" s="63"/>
      <c r="BE36" s="33"/>
      <c r="BF36" s="63"/>
      <c r="BK36" s="33"/>
      <c r="BL36" s="63"/>
      <c r="BQ36" s="28"/>
      <c r="BR36" s="63"/>
      <c r="BW36" s="28"/>
      <c r="BX36" s="63"/>
      <c r="CC36" s="28"/>
      <c r="CD36" s="63"/>
      <c r="CI36" s="33"/>
      <c r="CJ36" s="63"/>
      <c r="CO36" s="33"/>
      <c r="CP36" s="63"/>
      <c r="CU36" s="33"/>
      <c r="CV36" s="63"/>
      <c r="DA36" s="61"/>
      <c r="DG36" s="28"/>
      <c r="DH36" s="63"/>
      <c r="DL36" s="3">
        <v>75</v>
      </c>
      <c r="DM36" s="30">
        <f t="shared" si="27"/>
        <v>1125</v>
      </c>
      <c r="DN36" s="64"/>
      <c r="DS36" s="28"/>
      <c r="DT36" s="63"/>
      <c r="DY36" s="28"/>
      <c r="DZ36" s="63"/>
      <c r="EE36" s="28"/>
      <c r="EF36" s="63"/>
      <c r="EK36" s="33"/>
      <c r="EL36" s="63"/>
      <c r="EQ36" s="33"/>
      <c r="ER36" s="63"/>
      <c r="EV36" s="3">
        <v>97.5</v>
      </c>
      <c r="EW36" s="30">
        <f t="shared" si="28"/>
        <v>1218.75</v>
      </c>
      <c r="EX36" s="64"/>
      <c r="FC36" s="27"/>
      <c r="FD36" s="63"/>
      <c r="FI36" s="33"/>
      <c r="FJ36" s="63"/>
      <c r="FO36" s="33"/>
      <c r="FP36" s="63"/>
      <c r="FU36" s="33"/>
      <c r="FV36" s="63"/>
      <c r="GA36" s="33"/>
      <c r="GB36" s="63"/>
      <c r="GG36" s="33"/>
      <c r="GH36" s="63"/>
      <c r="GM36" s="33"/>
      <c r="GN36" s="63"/>
      <c r="GS36" s="33"/>
      <c r="GT36" s="63"/>
      <c r="GY36" s="33"/>
      <c r="GZ36" s="63"/>
      <c r="HE36" s="33"/>
      <c r="HF36" s="63"/>
      <c r="HK36" s="33"/>
      <c r="HL36" s="63"/>
      <c r="HQ36" s="28"/>
      <c r="HR36" s="63"/>
      <c r="HW36" s="33"/>
      <c r="HX36" s="63"/>
      <c r="IC36" s="33"/>
      <c r="ID36" s="63"/>
      <c r="II36" s="28"/>
      <c r="IJ36" s="63"/>
      <c r="IO36" s="33"/>
      <c r="IP36" s="63"/>
      <c r="IU36" s="33"/>
      <c r="IV36" s="63"/>
      <c r="JA36" s="33"/>
      <c r="JB36" s="63"/>
      <c r="JC36" s="69"/>
      <c r="JD36" s="20"/>
      <c r="JE36" s="20"/>
      <c r="JF36" s="17">
        <v>114</v>
      </c>
      <c r="JG36" s="23">
        <f t="shared" si="29"/>
        <v>1140</v>
      </c>
      <c r="JH36" s="72"/>
      <c r="JI36" s="69"/>
      <c r="JJ36" s="20"/>
      <c r="JK36" s="20"/>
      <c r="JL36" s="17">
        <v>139.33333333333334</v>
      </c>
      <c r="JM36" s="23">
        <f t="shared" si="30"/>
        <v>1337.6000000000001</v>
      </c>
      <c r="JN36" s="72"/>
      <c r="JO36" s="69"/>
      <c r="JP36" s="20"/>
      <c r="JQ36" s="20"/>
      <c r="JR36" s="17">
        <v>109</v>
      </c>
      <c r="JS36" s="23">
        <f t="shared" si="31"/>
        <v>1635</v>
      </c>
      <c r="JT36" s="72"/>
      <c r="JU36" s="69"/>
      <c r="JV36" s="20"/>
      <c r="JW36" s="20"/>
      <c r="JX36" s="17"/>
      <c r="JY36" s="23"/>
      <c r="JZ36" s="72"/>
      <c r="KA36" s="69"/>
      <c r="KB36" s="20"/>
      <c r="KC36" s="20"/>
      <c r="KD36" s="17">
        <v>101.5</v>
      </c>
      <c r="KE36" s="23">
        <f t="shared" si="32"/>
        <v>1319.5</v>
      </c>
      <c r="KF36" s="72"/>
      <c r="KG36" s="69"/>
      <c r="KH36" s="20"/>
      <c r="KI36" s="20"/>
      <c r="KJ36" s="20"/>
      <c r="KK36" s="21"/>
      <c r="KL36" s="71"/>
      <c r="KM36" s="69"/>
      <c r="KN36" s="20"/>
      <c r="KO36" s="20"/>
      <c r="KP36" s="20"/>
      <c r="KQ36" s="21"/>
      <c r="KR36" s="71"/>
      <c r="KS36" s="69"/>
      <c r="KT36" s="20"/>
      <c r="KU36" s="20"/>
      <c r="KV36" s="20"/>
      <c r="KW36" s="21"/>
      <c r="KX36" s="71"/>
      <c r="KY36" s="69"/>
      <c r="KZ36" s="20"/>
      <c r="LA36" s="20"/>
      <c r="LB36" s="20"/>
      <c r="LC36" s="21"/>
      <c r="LD36" s="71"/>
      <c r="LE36" s="69"/>
      <c r="LF36" s="20"/>
      <c r="LG36" s="20"/>
      <c r="LH36" s="20"/>
      <c r="LI36" s="21"/>
      <c r="LJ36" s="71"/>
      <c r="LK36" s="27"/>
      <c r="LL36" s="27"/>
      <c r="LM36" s="27"/>
      <c r="LN36" s="27"/>
      <c r="LO36" s="28"/>
      <c r="LP36" s="65"/>
      <c r="LQ36" s="27"/>
      <c r="LR36" s="27"/>
      <c r="LS36" s="27"/>
      <c r="LT36" s="27">
        <v>92.125</v>
      </c>
      <c r="LU36" s="30">
        <f t="shared" si="33"/>
        <v>230.3125</v>
      </c>
      <c r="LV36" s="73"/>
      <c r="LZ36" s="3"/>
      <c r="MA36" s="36"/>
      <c r="MB36" s="64"/>
      <c r="MG36" s="33"/>
      <c r="MH36" s="63"/>
      <c r="MM36" s="33"/>
      <c r="MN36" s="63"/>
      <c r="MS36" s="33"/>
      <c r="MT36" s="63"/>
      <c r="MY36" s="33"/>
      <c r="MZ36" s="63"/>
      <c r="NE36" s="33"/>
      <c r="NF36" s="63"/>
      <c r="NK36" s="33"/>
      <c r="NL36" s="63"/>
      <c r="NQ36" s="33"/>
      <c r="NR36" s="63"/>
      <c r="NW36" s="33"/>
      <c r="NX36" s="63"/>
      <c r="OC36" s="33"/>
      <c r="OD36" s="63"/>
      <c r="OI36" s="33"/>
      <c r="OJ36" s="63"/>
      <c r="OO36" s="33"/>
      <c r="OP36" s="63"/>
      <c r="OU36" s="33"/>
      <c r="OV36" s="63"/>
      <c r="PA36" s="33"/>
      <c r="PB36" s="63"/>
      <c r="PG36" s="33"/>
      <c r="PH36" s="63"/>
      <c r="PM36" s="33"/>
      <c r="PN36" s="63"/>
      <c r="PS36" s="33"/>
      <c r="PT36" s="63"/>
      <c r="PY36" s="33"/>
      <c r="PZ36" s="63"/>
      <c r="QD36" s="32">
        <v>140</v>
      </c>
      <c r="QE36" s="36">
        <f t="shared" si="34"/>
        <v>98</v>
      </c>
      <c r="QF36" s="64"/>
      <c r="QJ36" s="31">
        <v>117.625</v>
      </c>
      <c r="QK36" s="36">
        <f t="shared" si="35"/>
        <v>1612.9916249999999</v>
      </c>
      <c r="QL36" s="64"/>
      <c r="QM36" s="5"/>
      <c r="QN36" s="31"/>
      <c r="QO36" s="5"/>
      <c r="QP36" s="31"/>
      <c r="QQ36" s="36"/>
      <c r="QR36" s="64"/>
      <c r="QS36" s="31"/>
      <c r="QT36" s="31"/>
      <c r="QU36" s="31"/>
      <c r="QV36" s="31"/>
      <c r="QW36" s="36"/>
      <c r="QX36" s="64"/>
      <c r="QY36" s="31"/>
      <c r="QZ36" s="31"/>
      <c r="RA36" s="31"/>
      <c r="RB36" s="31"/>
      <c r="RC36" s="36"/>
      <c r="RD36" s="64"/>
      <c r="RE36" s="31"/>
      <c r="RF36" s="31"/>
      <c r="RG36" s="31"/>
      <c r="RH36" s="31"/>
      <c r="RI36" s="36"/>
      <c r="RJ36" s="64"/>
      <c r="RK36" s="31"/>
      <c r="RL36" s="31"/>
      <c r="RM36" s="31"/>
      <c r="RN36" s="31"/>
      <c r="RO36" s="36"/>
      <c r="RP36" s="64"/>
      <c r="RQ36" s="31"/>
      <c r="RR36" s="31"/>
      <c r="RS36" s="31"/>
      <c r="RT36" s="31"/>
      <c r="RU36" s="36"/>
      <c r="RV36" s="64"/>
      <c r="RW36" s="31"/>
      <c r="RX36" s="31"/>
      <c r="RY36" s="31"/>
      <c r="RZ36" s="31"/>
      <c r="SA36" s="36"/>
      <c r="SB36" s="64"/>
      <c r="SC36" s="31"/>
      <c r="SD36" s="31"/>
      <c r="SE36" s="31"/>
      <c r="SF36" s="31">
        <v>63.625</v>
      </c>
      <c r="SG36" s="36">
        <f t="shared" si="36"/>
        <v>1272.5</v>
      </c>
      <c r="SH36" s="64"/>
      <c r="SI36" s="31"/>
      <c r="SJ36" s="31"/>
      <c r="SK36" s="31"/>
      <c r="SL36" s="3">
        <v>110.5</v>
      </c>
      <c r="SM36" s="36">
        <f t="shared" si="37"/>
        <v>314.92500000000001</v>
      </c>
      <c r="SN36" s="64"/>
      <c r="SR36" s="32">
        <v>152.5</v>
      </c>
      <c r="SS36" s="36">
        <f t="shared" si="38"/>
        <v>1525</v>
      </c>
      <c r="ST36" s="64"/>
      <c r="SU36" s="63"/>
    </row>
    <row r="37" spans="2:515" s="32" customFormat="1" ht="16.2" customHeight="1" x14ac:dyDescent="0.55000000000000004">
      <c r="B37" s="80">
        <v>183310</v>
      </c>
      <c r="C37" s="77"/>
      <c r="D37" s="78"/>
      <c r="E37" s="78">
        <f t="shared" si="0"/>
        <v>14668.782499999999</v>
      </c>
      <c r="F37" s="78">
        <f t="shared" si="39"/>
        <v>77.802827742195291</v>
      </c>
      <c r="G37" s="78">
        <f t="shared" si="24"/>
        <v>90.06823219515789</v>
      </c>
      <c r="H37" s="78"/>
      <c r="I37" s="78"/>
      <c r="J37" s="88"/>
      <c r="N37" s="3">
        <v>25</v>
      </c>
      <c r="O37" s="62">
        <f t="shared" si="25"/>
        <v>575</v>
      </c>
      <c r="P37" s="31"/>
      <c r="U37" s="33"/>
      <c r="V37" s="63"/>
      <c r="Z37" s="6">
        <v>115</v>
      </c>
      <c r="AA37" s="37">
        <f t="shared" si="26"/>
        <v>1725</v>
      </c>
      <c r="AB37" s="64"/>
      <c r="AG37" s="33"/>
      <c r="AH37" s="63"/>
      <c r="AM37" s="28"/>
      <c r="AN37" s="63"/>
      <c r="AS37" s="35"/>
      <c r="AT37" s="63"/>
      <c r="AY37" s="33"/>
      <c r="AZ37" s="63"/>
      <c r="BE37" s="33"/>
      <c r="BF37" s="63"/>
      <c r="BK37" s="33"/>
      <c r="BL37" s="63"/>
      <c r="BQ37" s="28"/>
      <c r="BR37" s="63"/>
      <c r="BW37" s="28"/>
      <c r="BX37" s="63"/>
      <c r="CC37" s="28"/>
      <c r="CD37" s="63"/>
      <c r="CI37" s="33"/>
      <c r="CJ37" s="63"/>
      <c r="CO37" s="33"/>
      <c r="CP37" s="63"/>
      <c r="CU37" s="33"/>
      <c r="CV37" s="63"/>
      <c r="DA37" s="61"/>
      <c r="DG37" s="28"/>
      <c r="DH37" s="63"/>
      <c r="DL37" s="3">
        <v>76</v>
      </c>
      <c r="DM37" s="30">
        <f t="shared" si="27"/>
        <v>1140</v>
      </c>
      <c r="DN37" s="64"/>
      <c r="DS37" s="28"/>
      <c r="DT37" s="63"/>
      <c r="DY37" s="28"/>
      <c r="DZ37" s="63"/>
      <c r="EE37" s="28"/>
      <c r="EF37" s="63"/>
      <c r="EK37" s="33"/>
      <c r="EL37" s="63"/>
      <c r="EQ37" s="33"/>
      <c r="ER37" s="63"/>
      <c r="EV37" s="3">
        <v>95</v>
      </c>
      <c r="EW37" s="30">
        <f t="shared" si="28"/>
        <v>1187.5</v>
      </c>
      <c r="EX37" s="64"/>
      <c r="FC37" s="27"/>
      <c r="FD37" s="63"/>
      <c r="FI37" s="33"/>
      <c r="FJ37" s="63"/>
      <c r="FO37" s="33"/>
      <c r="FP37" s="63"/>
      <c r="FU37" s="33"/>
      <c r="FV37" s="63"/>
      <c r="GA37" s="33"/>
      <c r="GB37" s="63"/>
      <c r="GG37" s="33"/>
      <c r="GH37" s="63"/>
      <c r="GM37" s="33"/>
      <c r="GN37" s="63"/>
      <c r="GS37" s="33"/>
      <c r="GT37" s="63"/>
      <c r="GY37" s="33"/>
      <c r="GZ37" s="63"/>
      <c r="HE37" s="33"/>
      <c r="HF37" s="63"/>
      <c r="HK37" s="33"/>
      <c r="HL37" s="63"/>
      <c r="HQ37" s="28"/>
      <c r="HR37" s="63"/>
      <c r="HW37" s="33"/>
      <c r="HX37" s="63"/>
      <c r="IC37" s="33"/>
      <c r="ID37" s="63"/>
      <c r="II37" s="28"/>
      <c r="IJ37" s="63"/>
      <c r="IO37" s="33"/>
      <c r="IP37" s="63"/>
      <c r="IU37" s="33"/>
      <c r="IV37" s="63"/>
      <c r="JA37" s="33"/>
      <c r="JB37" s="63"/>
      <c r="JC37" s="69"/>
      <c r="JD37" s="20"/>
      <c r="JE37" s="20"/>
      <c r="JF37" s="17">
        <v>114.375</v>
      </c>
      <c r="JG37" s="23">
        <f t="shared" si="29"/>
        <v>1143.75</v>
      </c>
      <c r="JH37" s="72"/>
      <c r="JI37" s="69"/>
      <c r="JJ37" s="20"/>
      <c r="JK37" s="20"/>
      <c r="JL37" s="17">
        <v>130</v>
      </c>
      <c r="JM37" s="23">
        <f t="shared" si="30"/>
        <v>1248</v>
      </c>
      <c r="JN37" s="72"/>
      <c r="JO37" s="69"/>
      <c r="JP37" s="20"/>
      <c r="JQ37" s="20"/>
      <c r="JR37" s="17">
        <v>103</v>
      </c>
      <c r="JS37" s="23">
        <f t="shared" si="31"/>
        <v>1545</v>
      </c>
      <c r="JT37" s="72"/>
      <c r="JU37" s="69"/>
      <c r="JV37" s="20"/>
      <c r="JW37" s="20"/>
      <c r="JX37" s="17"/>
      <c r="JY37" s="23"/>
      <c r="JZ37" s="72"/>
      <c r="KA37" s="69"/>
      <c r="KB37" s="20"/>
      <c r="KC37" s="20"/>
      <c r="KD37" s="17">
        <v>100.875</v>
      </c>
      <c r="KE37" s="23">
        <f t="shared" si="32"/>
        <v>1311.375</v>
      </c>
      <c r="KF37" s="72"/>
      <c r="KG37" s="69"/>
      <c r="KH37" s="20"/>
      <c r="KI37" s="20"/>
      <c r="KJ37" s="20"/>
      <c r="KK37" s="21"/>
      <c r="KL37" s="71"/>
      <c r="KM37" s="69"/>
      <c r="KN37" s="20"/>
      <c r="KO37" s="20"/>
      <c r="KP37" s="20"/>
      <c r="KQ37" s="21"/>
      <c r="KR37" s="71"/>
      <c r="KS37" s="69"/>
      <c r="KT37" s="20"/>
      <c r="KU37" s="20"/>
      <c r="KV37" s="20"/>
      <c r="KW37" s="21"/>
      <c r="KX37" s="71"/>
      <c r="KY37" s="69"/>
      <c r="KZ37" s="20"/>
      <c r="LA37" s="20"/>
      <c r="LB37" s="20"/>
      <c r="LC37" s="21"/>
      <c r="LD37" s="71"/>
      <c r="LE37" s="69"/>
      <c r="LF37" s="20"/>
      <c r="LG37" s="20"/>
      <c r="LH37" s="20"/>
      <c r="LI37" s="21"/>
      <c r="LJ37" s="71"/>
      <c r="LK37" s="27"/>
      <c r="LL37" s="27"/>
      <c r="LM37" s="27"/>
      <c r="LN37" s="27"/>
      <c r="LO37" s="28"/>
      <c r="LP37" s="65"/>
      <c r="LQ37" s="27"/>
      <c r="LR37" s="27"/>
      <c r="LS37" s="27"/>
      <c r="LT37" s="27">
        <v>90</v>
      </c>
      <c r="LU37" s="30">
        <f t="shared" si="33"/>
        <v>225</v>
      </c>
      <c r="LV37" s="73"/>
      <c r="LZ37" s="3"/>
      <c r="MA37" s="36"/>
      <c r="MB37" s="64"/>
      <c r="MG37" s="33"/>
      <c r="MH37" s="63"/>
      <c r="MM37" s="33"/>
      <c r="MN37" s="63"/>
      <c r="MS37" s="33"/>
      <c r="MT37" s="63"/>
      <c r="MY37" s="33"/>
      <c r="MZ37" s="63"/>
      <c r="NE37" s="33"/>
      <c r="NF37" s="63"/>
      <c r="NK37" s="33"/>
      <c r="NL37" s="63"/>
      <c r="NQ37" s="33"/>
      <c r="NR37" s="63"/>
      <c r="NW37" s="33"/>
      <c r="NX37" s="63"/>
      <c r="OC37" s="33"/>
      <c r="OD37" s="63"/>
      <c r="OI37" s="33"/>
      <c r="OJ37" s="63"/>
      <c r="OO37" s="33"/>
      <c r="OP37" s="63"/>
      <c r="OU37" s="33"/>
      <c r="OV37" s="63"/>
      <c r="PA37" s="33"/>
      <c r="PB37" s="63"/>
      <c r="PG37" s="33"/>
      <c r="PH37" s="63"/>
      <c r="PM37" s="33"/>
      <c r="PN37" s="63"/>
      <c r="PS37" s="33"/>
      <c r="PT37" s="63"/>
      <c r="PY37" s="33"/>
      <c r="PZ37" s="63"/>
      <c r="QD37" s="32">
        <v>135</v>
      </c>
      <c r="QE37" s="36">
        <f t="shared" si="34"/>
        <v>94.5</v>
      </c>
      <c r="QF37" s="64"/>
      <c r="QJ37" s="31">
        <v>115</v>
      </c>
      <c r="QK37" s="36">
        <f t="shared" si="35"/>
        <v>1576.9949999999999</v>
      </c>
      <c r="QL37" s="64"/>
      <c r="QM37" s="5"/>
      <c r="QN37" s="31"/>
      <c r="QO37" s="5"/>
      <c r="QP37" s="31"/>
      <c r="QQ37" s="36"/>
      <c r="QR37" s="64"/>
      <c r="QS37" s="31"/>
      <c r="QT37" s="31"/>
      <c r="QU37" s="31"/>
      <c r="QV37" s="31"/>
      <c r="QW37" s="36"/>
      <c r="QX37" s="64"/>
      <c r="QY37" s="31"/>
      <c r="QZ37" s="31"/>
      <c r="RA37" s="31"/>
      <c r="RB37" s="31"/>
      <c r="RC37" s="36"/>
      <c r="RD37" s="64"/>
      <c r="RE37" s="31"/>
      <c r="RF37" s="31"/>
      <c r="RG37" s="31"/>
      <c r="RH37" s="31"/>
      <c r="RI37" s="36"/>
      <c r="RJ37" s="64"/>
      <c r="RK37" s="31"/>
      <c r="RL37" s="31"/>
      <c r="RM37" s="31"/>
      <c r="RN37" s="31"/>
      <c r="RO37" s="36"/>
      <c r="RP37" s="64"/>
      <c r="RQ37" s="31"/>
      <c r="RR37" s="31"/>
      <c r="RS37" s="31"/>
      <c r="RT37" s="31"/>
      <c r="RU37" s="36"/>
      <c r="RV37" s="64"/>
      <c r="RW37" s="31"/>
      <c r="RX37" s="31"/>
      <c r="RY37" s="31"/>
      <c r="RZ37" s="31"/>
      <c r="SA37" s="36"/>
      <c r="SB37" s="64"/>
      <c r="SC37" s="31"/>
      <c r="SD37" s="31"/>
      <c r="SE37" s="31"/>
      <c r="SF37" s="31">
        <v>62.375</v>
      </c>
      <c r="SG37" s="36">
        <f t="shared" si="36"/>
        <v>1247.5</v>
      </c>
      <c r="SH37" s="64"/>
      <c r="SI37" s="31"/>
      <c r="SJ37" s="31"/>
      <c r="SK37" s="31"/>
      <c r="SL37" s="3">
        <v>117.25</v>
      </c>
      <c r="SM37" s="36">
        <f t="shared" si="37"/>
        <v>334.16250000000002</v>
      </c>
      <c r="SN37" s="64"/>
      <c r="SR37" s="32">
        <v>145</v>
      </c>
      <c r="SS37" s="36">
        <f t="shared" si="38"/>
        <v>1450</v>
      </c>
      <c r="ST37" s="64"/>
      <c r="SU37" s="63"/>
    </row>
    <row r="38" spans="2:515" s="32" customFormat="1" ht="16.2" customHeight="1" x14ac:dyDescent="0.55000000000000004">
      <c r="B38" s="80">
        <v>183311</v>
      </c>
      <c r="C38" s="79">
        <f>COUNT(N38:SS38)/2</f>
        <v>14</v>
      </c>
      <c r="D38" s="78"/>
      <c r="E38" s="78">
        <f t="shared" si="0"/>
        <v>13803.237625000002</v>
      </c>
      <c r="F38" s="78">
        <f t="shared" si="39"/>
        <v>73.212001011158492</v>
      </c>
      <c r="G38" s="78">
        <f t="shared" si="24"/>
        <v>84.753674100317454</v>
      </c>
      <c r="H38" s="78"/>
      <c r="I38" s="78"/>
      <c r="J38" s="88"/>
      <c r="N38" s="3">
        <v>25</v>
      </c>
      <c r="O38" s="62">
        <f t="shared" si="25"/>
        <v>575</v>
      </c>
      <c r="P38" s="31"/>
      <c r="U38" s="33"/>
      <c r="V38" s="63"/>
      <c r="Z38" s="6">
        <v>100</v>
      </c>
      <c r="AA38" s="37">
        <f t="shared" si="26"/>
        <v>1500</v>
      </c>
      <c r="AB38" s="64"/>
      <c r="AG38" s="33"/>
      <c r="AH38" s="63"/>
      <c r="AM38" s="28"/>
      <c r="AN38" s="63"/>
      <c r="AS38" s="35"/>
      <c r="AT38" s="63"/>
      <c r="AY38" s="33"/>
      <c r="AZ38" s="63"/>
      <c r="BE38" s="33"/>
      <c r="BF38" s="63"/>
      <c r="BK38" s="33"/>
      <c r="BL38" s="63"/>
      <c r="BQ38" s="28"/>
      <c r="BR38" s="63"/>
      <c r="BW38" s="28"/>
      <c r="BX38" s="63"/>
      <c r="CC38" s="28"/>
      <c r="CD38" s="63"/>
      <c r="CI38" s="33"/>
      <c r="CJ38" s="63"/>
      <c r="CO38" s="33"/>
      <c r="CP38" s="63"/>
      <c r="CU38" s="33"/>
      <c r="CV38" s="63"/>
      <c r="DA38" s="61"/>
      <c r="DG38" s="28"/>
      <c r="DH38" s="63"/>
      <c r="DL38" s="3">
        <v>70</v>
      </c>
      <c r="DM38" s="30">
        <f t="shared" si="27"/>
        <v>1050</v>
      </c>
      <c r="DN38" s="64"/>
      <c r="DS38" s="28"/>
      <c r="DT38" s="63"/>
      <c r="DY38" s="28"/>
      <c r="DZ38" s="63"/>
      <c r="EE38" s="28"/>
      <c r="EF38" s="63"/>
      <c r="EK38" s="33"/>
      <c r="EL38" s="63"/>
      <c r="EQ38" s="33"/>
      <c r="ER38" s="63"/>
      <c r="EV38" s="31">
        <f>AVERAGE(EV37,EV39)</f>
        <v>91.25</v>
      </c>
      <c r="EW38" s="30">
        <f t="shared" si="28"/>
        <v>1140.625</v>
      </c>
      <c r="EX38" s="64"/>
      <c r="FC38" s="27"/>
      <c r="FD38" s="63"/>
      <c r="FI38" s="33"/>
      <c r="FJ38" s="63"/>
      <c r="FO38" s="33"/>
      <c r="FP38" s="63"/>
      <c r="FU38" s="33"/>
      <c r="FV38" s="63"/>
      <c r="GA38" s="33"/>
      <c r="GB38" s="63"/>
      <c r="GG38" s="33"/>
      <c r="GH38" s="63"/>
      <c r="GM38" s="33"/>
      <c r="GN38" s="63"/>
      <c r="GS38" s="33"/>
      <c r="GT38" s="63"/>
      <c r="GY38" s="33"/>
      <c r="GZ38" s="63"/>
      <c r="HE38" s="33"/>
      <c r="HF38" s="63"/>
      <c r="HK38" s="33"/>
      <c r="HL38" s="63"/>
      <c r="HQ38" s="28"/>
      <c r="HR38" s="63"/>
      <c r="HW38" s="33"/>
      <c r="HX38" s="63"/>
      <c r="IC38" s="33"/>
      <c r="ID38" s="63"/>
      <c r="II38" s="28"/>
      <c r="IJ38" s="63"/>
      <c r="IO38" s="33"/>
      <c r="IP38" s="63"/>
      <c r="IU38" s="33"/>
      <c r="IV38" s="63"/>
      <c r="JA38" s="33"/>
      <c r="JB38" s="63"/>
      <c r="JC38" s="69"/>
      <c r="JD38" s="20"/>
      <c r="JE38" s="20"/>
      <c r="JF38" s="17">
        <v>107.25</v>
      </c>
      <c r="JG38" s="23">
        <f t="shared" si="29"/>
        <v>1072.5</v>
      </c>
      <c r="JH38" s="72"/>
      <c r="JI38" s="69"/>
      <c r="JJ38" s="20"/>
      <c r="JK38" s="20"/>
      <c r="JL38" s="17">
        <v>130.625</v>
      </c>
      <c r="JM38" s="23">
        <f t="shared" si="30"/>
        <v>1254</v>
      </c>
      <c r="JN38" s="72"/>
      <c r="JO38" s="69"/>
      <c r="JP38" s="20"/>
      <c r="JQ38" s="20"/>
      <c r="JR38" s="17">
        <v>93</v>
      </c>
      <c r="JS38" s="23">
        <f t="shared" si="31"/>
        <v>1395</v>
      </c>
      <c r="JT38" s="72"/>
      <c r="JU38" s="69"/>
      <c r="JV38" s="20"/>
      <c r="JW38" s="20"/>
      <c r="JX38" s="17"/>
      <c r="JY38" s="23"/>
      <c r="JZ38" s="72"/>
      <c r="KA38" s="69"/>
      <c r="KB38" s="20"/>
      <c r="KC38" s="20"/>
      <c r="KD38" s="17">
        <v>100.5</v>
      </c>
      <c r="KE38" s="23">
        <f t="shared" si="32"/>
        <v>1306.5</v>
      </c>
      <c r="KF38" s="72"/>
      <c r="KG38" s="69"/>
      <c r="KH38" s="20"/>
      <c r="KI38" s="20"/>
      <c r="KJ38" s="20"/>
      <c r="KK38" s="21"/>
      <c r="KL38" s="71"/>
      <c r="KM38" s="69"/>
      <c r="KN38" s="20"/>
      <c r="KO38" s="20"/>
      <c r="KP38" s="20"/>
      <c r="KQ38" s="21"/>
      <c r="KR38" s="71"/>
      <c r="KS38" s="69"/>
      <c r="KT38" s="20"/>
      <c r="KU38" s="20"/>
      <c r="KV38" s="20"/>
      <c r="KW38" s="21"/>
      <c r="KX38" s="71"/>
      <c r="KY38" s="69"/>
      <c r="KZ38" s="20"/>
      <c r="LA38" s="20"/>
      <c r="LB38" s="20"/>
      <c r="LC38" s="21"/>
      <c r="LD38" s="71"/>
      <c r="LE38" s="69"/>
      <c r="LF38" s="20"/>
      <c r="LG38" s="20"/>
      <c r="LH38" s="20"/>
      <c r="LI38" s="21"/>
      <c r="LJ38" s="71"/>
      <c r="LK38" s="27"/>
      <c r="LL38" s="27"/>
      <c r="LM38" s="27"/>
      <c r="LN38" s="27"/>
      <c r="LO38" s="28"/>
      <c r="LP38" s="65"/>
      <c r="LQ38" s="27"/>
      <c r="LR38" s="27"/>
      <c r="LS38" s="27"/>
      <c r="LT38" s="27">
        <v>89.75</v>
      </c>
      <c r="LU38" s="30">
        <f t="shared" si="33"/>
        <v>224.375</v>
      </c>
      <c r="LV38" s="73"/>
      <c r="LZ38" s="3"/>
      <c r="MA38" s="36"/>
      <c r="MB38" s="64"/>
      <c r="MG38" s="33"/>
      <c r="MH38" s="63"/>
      <c r="MM38" s="33"/>
      <c r="MN38" s="63"/>
      <c r="MS38" s="33"/>
      <c r="MT38" s="63"/>
      <c r="MY38" s="33"/>
      <c r="MZ38" s="63"/>
      <c r="NE38" s="33"/>
      <c r="NF38" s="63"/>
      <c r="NK38" s="33"/>
      <c r="NL38" s="63"/>
      <c r="NQ38" s="33"/>
      <c r="NR38" s="63"/>
      <c r="NW38" s="33"/>
      <c r="NX38" s="63"/>
      <c r="OC38" s="33"/>
      <c r="OD38" s="63"/>
      <c r="OI38" s="33"/>
      <c r="OJ38" s="63"/>
      <c r="OO38" s="33"/>
      <c r="OP38" s="63"/>
      <c r="OU38" s="33"/>
      <c r="OV38" s="63"/>
      <c r="PA38" s="33"/>
      <c r="PB38" s="63"/>
      <c r="PG38" s="33"/>
      <c r="PH38" s="63"/>
      <c r="PM38" s="33"/>
      <c r="PN38" s="63"/>
      <c r="PS38" s="33"/>
      <c r="PT38" s="63"/>
      <c r="PY38" s="33"/>
      <c r="PZ38" s="63"/>
      <c r="QD38" s="32">
        <v>135</v>
      </c>
      <c r="QE38" s="36">
        <f t="shared" si="34"/>
        <v>94.5</v>
      </c>
      <c r="QF38" s="64"/>
      <c r="QJ38" s="31">
        <v>109.625</v>
      </c>
      <c r="QK38" s="36">
        <f t="shared" si="35"/>
        <v>1503.2876249999999</v>
      </c>
      <c r="QL38" s="64"/>
      <c r="QM38" s="5"/>
      <c r="QN38" s="31"/>
      <c r="QO38" s="5"/>
      <c r="QP38" s="31"/>
      <c r="QQ38" s="36"/>
      <c r="QR38" s="64"/>
      <c r="QS38" s="31"/>
      <c r="QT38" s="31"/>
      <c r="QU38" s="31"/>
      <c r="QV38" s="31"/>
      <c r="QW38" s="36"/>
      <c r="QX38" s="64"/>
      <c r="QY38" s="31"/>
      <c r="QZ38" s="31"/>
      <c r="RA38" s="31"/>
      <c r="RB38" s="31"/>
      <c r="RC38" s="36"/>
      <c r="RD38" s="64"/>
      <c r="RE38" s="31"/>
      <c r="RF38" s="31"/>
      <c r="RG38" s="31"/>
      <c r="RH38" s="31"/>
      <c r="RI38" s="36"/>
      <c r="RJ38" s="64"/>
      <c r="RK38" s="31"/>
      <c r="RL38" s="31"/>
      <c r="RM38" s="31"/>
      <c r="RN38" s="31"/>
      <c r="RO38" s="36"/>
      <c r="RP38" s="64"/>
      <c r="RQ38" s="31"/>
      <c r="RR38" s="31"/>
      <c r="RS38" s="31"/>
      <c r="RT38" s="31"/>
      <c r="RU38" s="36"/>
      <c r="RV38" s="64"/>
      <c r="RW38" s="31"/>
      <c r="RX38" s="31"/>
      <c r="RY38" s="31"/>
      <c r="RZ38" s="31"/>
      <c r="SA38" s="36"/>
      <c r="SB38" s="64"/>
      <c r="SC38" s="31"/>
      <c r="SD38" s="31"/>
      <c r="SE38" s="31"/>
      <c r="SF38" s="31">
        <v>54.5</v>
      </c>
      <c r="SG38" s="36">
        <f t="shared" si="36"/>
        <v>1090</v>
      </c>
      <c r="SH38" s="64"/>
      <c r="SI38" s="31"/>
      <c r="SJ38" s="31"/>
      <c r="SK38" s="31"/>
      <c r="SL38" s="3">
        <v>109.5</v>
      </c>
      <c r="SM38" s="36">
        <f t="shared" si="37"/>
        <v>312.07499999999999</v>
      </c>
      <c r="SN38" s="64"/>
      <c r="SR38" s="32">
        <v>142</v>
      </c>
      <c r="SS38" s="36">
        <f t="shared" si="38"/>
        <v>1420</v>
      </c>
      <c r="ST38" s="64"/>
      <c r="SU38" s="63"/>
    </row>
    <row r="39" spans="2:515" s="32" customFormat="1" ht="16.2" customHeight="1" x14ac:dyDescent="0.55000000000000004">
      <c r="B39" s="80">
        <v>183312</v>
      </c>
      <c r="C39" s="77"/>
      <c r="D39" s="78">
        <f>SUM(M39,S39,Y39,AE39,AK39,AQ39,AW39,BC39,BI39,BO39,BU39,CA39,CG39,CM39,CS39,CY39,DE39,DK39,DQ39,DW39,EC39,EI39,EO39,EU39,FA39,FG39,FM39,FS39,FY39,GE39,GK39,GQ39,GW39,HC39,HI39,HO39,HU39,IA39,IG39,IM39,IS39,IY39,JE39,JK39,JQ39,JW39,KC39,KI39,KO39,KU39,LA39,LG39,LM39,LS39,LY39,ME39,MK39,MQ39,MW39,NC39,NI39,NO39,NU39,OA39,OG39,OM39,OS39,OY39,PE39,PK39,PQ39,PW39,QC39,QI39,QO39,QU39,RA39,RG39,RM39,RS39,RY39,SE39,SK39,SQ39)</f>
        <v>187.14999999999998</v>
      </c>
      <c r="E39" s="78">
        <f t="shared" si="0"/>
        <v>11912.761500000001</v>
      </c>
      <c r="F39" s="78">
        <f t="shared" si="39"/>
        <v>63.18496650409508</v>
      </c>
      <c r="G39" s="78">
        <f t="shared" si="24"/>
        <v>73.145904840264521</v>
      </c>
      <c r="H39" s="78"/>
      <c r="I39" s="78"/>
      <c r="J39" s="88">
        <f>SUM(P39,V39,AB39,AH39,AN39,AT39,AZ39,BF39,BL39,BR39,BX39,CD39,CJ39,CP39,CV39,DB39,DH39,DN39,DT39,DZ39,EF39,EL39,ER39,EX39,FD39,FJ39,FP39,FV39,GB39,GH39,GN39,GT39,GZ39,HF39,HL39,HR39,HX39,ID39,IJ39,IP39,IV39,JB39,JH39,JN39,JT39,JZ39,KF39,KL39,KR39,KX39,LD39,LJ39,LP39,LV39,MB39,MH39,MN39,MT39,MZ39,NF39,NL39,NR39,NX39,OD39,OJ39,OP39,OV39,PB39,PH39,PN39,PT39,PZ39,QF39,QL39,QR39,QX39,RD39,RJ39,RP39,RV39,SB39,SH39,SN39,ST39)</f>
        <v>162.863</v>
      </c>
      <c r="K39" s="31">
        <v>0.75</v>
      </c>
      <c r="L39" s="31">
        <v>1</v>
      </c>
      <c r="M39" s="31">
        <v>23</v>
      </c>
      <c r="N39" s="3">
        <v>22.5</v>
      </c>
      <c r="O39" s="62">
        <f t="shared" si="25"/>
        <v>517.5</v>
      </c>
      <c r="P39" s="31">
        <f>M27</f>
        <v>23</v>
      </c>
      <c r="U39" s="33"/>
      <c r="V39" s="63"/>
      <c r="W39" s="32">
        <v>3.5</v>
      </c>
      <c r="X39" s="32">
        <v>1</v>
      </c>
      <c r="Y39" s="32">
        <v>15</v>
      </c>
      <c r="Z39" s="6">
        <v>70</v>
      </c>
      <c r="AA39" s="37">
        <f t="shared" si="26"/>
        <v>1050</v>
      </c>
      <c r="AB39" s="64">
        <f>Y27</f>
        <v>15</v>
      </c>
      <c r="AG39" s="33"/>
      <c r="AH39" s="63"/>
      <c r="AM39" s="28"/>
      <c r="AN39" s="63"/>
      <c r="AS39" s="35"/>
      <c r="AT39" s="63"/>
      <c r="AY39" s="33"/>
      <c r="AZ39" s="63"/>
      <c r="BE39" s="33"/>
      <c r="BF39" s="63"/>
      <c r="BK39" s="33"/>
      <c r="BL39" s="63"/>
      <c r="BQ39" s="28"/>
      <c r="BR39" s="63"/>
      <c r="BW39" s="28"/>
      <c r="BX39" s="63"/>
      <c r="CC39" s="28"/>
      <c r="CD39" s="63"/>
      <c r="CI39" s="33"/>
      <c r="CJ39" s="63"/>
      <c r="CO39" s="33"/>
      <c r="CP39" s="63"/>
      <c r="CU39" s="33"/>
      <c r="CV39" s="63"/>
      <c r="DA39" s="61"/>
      <c r="DG39" s="28"/>
      <c r="DH39" s="63"/>
      <c r="DI39" s="31">
        <v>0</v>
      </c>
      <c r="DJ39" s="31">
        <v>1</v>
      </c>
      <c r="DK39" s="31">
        <v>15</v>
      </c>
      <c r="DL39" s="3">
        <v>48</v>
      </c>
      <c r="DM39" s="30">
        <f t="shared" si="27"/>
        <v>720</v>
      </c>
      <c r="DN39" s="64">
        <f>DK27</f>
        <v>15</v>
      </c>
      <c r="DS39" s="28"/>
      <c r="DT39" s="63"/>
      <c r="DY39" s="28"/>
      <c r="DZ39" s="63"/>
      <c r="EE39" s="28"/>
      <c r="EF39" s="63"/>
      <c r="EK39" s="33"/>
      <c r="EL39" s="63"/>
      <c r="EQ39" s="33"/>
      <c r="ER39" s="63"/>
      <c r="ES39" s="31">
        <v>0</v>
      </c>
      <c r="ET39" s="31">
        <v>1</v>
      </c>
      <c r="EU39" s="31">
        <v>12.5</v>
      </c>
      <c r="EV39" s="3">
        <v>87.5</v>
      </c>
      <c r="EW39" s="30">
        <f t="shared" si="28"/>
        <v>1093.75</v>
      </c>
      <c r="EX39" s="64">
        <f>EU27</f>
        <v>12.5</v>
      </c>
      <c r="FC39" s="27"/>
      <c r="FD39" s="63"/>
      <c r="FI39" s="33"/>
      <c r="FJ39" s="63"/>
      <c r="FO39" s="33"/>
      <c r="FP39" s="63"/>
      <c r="FU39" s="33"/>
      <c r="FV39" s="63"/>
      <c r="GA39" s="33"/>
      <c r="GB39" s="63"/>
      <c r="GG39" s="33"/>
      <c r="GH39" s="63"/>
      <c r="GM39" s="33"/>
      <c r="GN39" s="63"/>
      <c r="GS39" s="33"/>
      <c r="GT39" s="63"/>
      <c r="GY39" s="33"/>
      <c r="GZ39" s="63"/>
      <c r="HE39" s="33"/>
      <c r="HF39" s="63"/>
      <c r="HK39" s="33"/>
      <c r="HL39" s="63"/>
      <c r="HQ39" s="28"/>
      <c r="HR39" s="63"/>
      <c r="HW39" s="33"/>
      <c r="HX39" s="63"/>
      <c r="IC39" s="33"/>
      <c r="ID39" s="63"/>
      <c r="II39" s="28"/>
      <c r="IJ39" s="63"/>
      <c r="IO39" s="33"/>
      <c r="IP39" s="63"/>
      <c r="IU39" s="33"/>
      <c r="IV39" s="63"/>
      <c r="JA39" s="33"/>
      <c r="JB39" s="63"/>
      <c r="JC39" s="69">
        <v>0</v>
      </c>
      <c r="JD39" s="20">
        <v>1</v>
      </c>
      <c r="JE39" s="22">
        <v>10</v>
      </c>
      <c r="JF39" s="17">
        <v>100.25</v>
      </c>
      <c r="JG39" s="23">
        <f t="shared" si="29"/>
        <v>1002.5</v>
      </c>
      <c r="JH39" s="72">
        <f>JE27</f>
        <v>10</v>
      </c>
      <c r="JI39" s="69">
        <v>6</v>
      </c>
      <c r="JJ39" s="20">
        <v>1</v>
      </c>
      <c r="JK39" s="20">
        <v>9.6</v>
      </c>
      <c r="JL39" s="17">
        <v>123.5</v>
      </c>
      <c r="JM39" s="23">
        <f t="shared" si="30"/>
        <v>1185.5999999999999</v>
      </c>
      <c r="JN39" s="72">
        <f>JK27</f>
        <v>9.6</v>
      </c>
      <c r="JO39" s="69">
        <v>0</v>
      </c>
      <c r="JP39" s="20">
        <v>1</v>
      </c>
      <c r="JQ39" s="20">
        <v>15</v>
      </c>
      <c r="JR39" s="17">
        <v>84</v>
      </c>
      <c r="JS39" s="23">
        <f t="shared" si="31"/>
        <v>1260</v>
      </c>
      <c r="JT39" s="72">
        <f>JQ27</f>
        <v>15</v>
      </c>
      <c r="JU39" s="69">
        <v>0</v>
      </c>
      <c r="JV39" s="20">
        <v>1</v>
      </c>
      <c r="JW39" s="22">
        <v>16</v>
      </c>
      <c r="JX39" s="17"/>
      <c r="JY39" s="23"/>
      <c r="JZ39" s="72"/>
      <c r="KA39" s="69">
        <v>0</v>
      </c>
      <c r="KB39" s="22">
        <v>1</v>
      </c>
      <c r="KC39" s="22">
        <v>13</v>
      </c>
      <c r="KD39" s="17">
        <v>98.75</v>
      </c>
      <c r="KE39" s="23">
        <f t="shared" si="32"/>
        <v>1283.75</v>
      </c>
      <c r="KF39" s="72">
        <f>KC27</f>
        <v>13</v>
      </c>
      <c r="KG39" s="69"/>
      <c r="KH39" s="20"/>
      <c r="KI39" s="20"/>
      <c r="KJ39" s="20"/>
      <c r="KK39" s="21"/>
      <c r="KL39" s="71"/>
      <c r="KM39" s="69"/>
      <c r="KN39" s="20"/>
      <c r="KO39" s="20"/>
      <c r="KP39" s="20"/>
      <c r="KQ39" s="21"/>
      <c r="KR39" s="71"/>
      <c r="KS39" s="69"/>
      <c r="KT39" s="20"/>
      <c r="KU39" s="20"/>
      <c r="KV39" s="20"/>
      <c r="KW39" s="21"/>
      <c r="KX39" s="71"/>
      <c r="KY39" s="69"/>
      <c r="KZ39" s="20"/>
      <c r="LA39" s="20"/>
      <c r="LB39" s="20"/>
      <c r="LC39" s="21"/>
      <c r="LD39" s="71"/>
      <c r="LE39" s="69"/>
      <c r="LF39" s="20"/>
      <c r="LG39" s="20"/>
      <c r="LH39" s="20"/>
      <c r="LI39" s="21"/>
      <c r="LJ39" s="71"/>
      <c r="LK39" s="27"/>
      <c r="LL39" s="27"/>
      <c r="LM39" s="27"/>
      <c r="LN39" s="27"/>
      <c r="LO39" s="28"/>
      <c r="LP39" s="65"/>
      <c r="LQ39" s="27"/>
      <c r="LR39" s="27">
        <v>1</v>
      </c>
      <c r="LS39" s="27">
        <v>2.5</v>
      </c>
      <c r="LT39" s="17">
        <v>77</v>
      </c>
      <c r="LU39" s="30">
        <f t="shared" si="33"/>
        <v>192.5</v>
      </c>
      <c r="LV39" s="73">
        <f>LS27</f>
        <v>2.5</v>
      </c>
      <c r="LW39" s="32">
        <v>0</v>
      </c>
      <c r="LX39" s="32">
        <v>1</v>
      </c>
      <c r="LY39" s="31">
        <v>5.8</v>
      </c>
      <c r="LZ39" s="3"/>
      <c r="MA39" s="36"/>
      <c r="MB39" s="64"/>
      <c r="MG39" s="33"/>
      <c r="MH39" s="63"/>
      <c r="MM39" s="33"/>
      <c r="MN39" s="63"/>
      <c r="MS39" s="33"/>
      <c r="MT39" s="63"/>
      <c r="MY39" s="33"/>
      <c r="MZ39" s="63"/>
      <c r="NE39" s="33"/>
      <c r="NF39" s="63"/>
      <c r="NK39" s="33"/>
      <c r="NL39" s="63"/>
      <c r="NQ39" s="33"/>
      <c r="NR39" s="63"/>
      <c r="NW39" s="33"/>
      <c r="NX39" s="63"/>
      <c r="OC39" s="33"/>
      <c r="OD39" s="63"/>
      <c r="OI39" s="33"/>
      <c r="OJ39" s="63"/>
      <c r="OO39" s="33"/>
      <c r="OP39" s="63"/>
      <c r="OU39" s="33"/>
      <c r="OV39" s="63"/>
      <c r="PA39" s="33"/>
      <c r="PB39" s="63"/>
      <c r="PG39" s="33"/>
      <c r="PH39" s="63"/>
      <c r="PM39" s="33"/>
      <c r="PN39" s="63"/>
      <c r="PS39" s="33"/>
      <c r="PT39" s="63"/>
      <c r="PY39" s="33"/>
      <c r="PZ39" s="63"/>
      <c r="QA39" s="31">
        <v>8.5</v>
      </c>
      <c r="QB39" s="31">
        <v>1</v>
      </c>
      <c r="QC39" s="31">
        <v>0.7</v>
      </c>
      <c r="QD39" s="32">
        <v>130</v>
      </c>
      <c r="QE39" s="36">
        <f t="shared" si="34"/>
        <v>91</v>
      </c>
      <c r="QF39" s="64">
        <f>QC27</f>
        <v>0.7</v>
      </c>
      <c r="QG39" s="31">
        <v>10</v>
      </c>
      <c r="QH39" s="31">
        <v>1</v>
      </c>
      <c r="QI39" s="31">
        <v>16.2</v>
      </c>
      <c r="QJ39" s="31">
        <v>98</v>
      </c>
      <c r="QK39" s="36">
        <f t="shared" si="35"/>
        <v>1343.874</v>
      </c>
      <c r="QL39" s="64">
        <f>QI27</f>
        <v>13.712999999999999</v>
      </c>
      <c r="QM39" s="5"/>
      <c r="QN39" s="31"/>
      <c r="QO39" s="5"/>
      <c r="QP39" s="31"/>
      <c r="QQ39" s="36"/>
      <c r="QR39" s="64"/>
      <c r="QS39" s="31"/>
      <c r="QT39" s="31"/>
      <c r="QU39" s="31"/>
      <c r="QV39" s="31"/>
      <c r="QW39" s="36"/>
      <c r="QX39" s="64"/>
      <c r="QY39" s="31"/>
      <c r="QZ39" s="31"/>
      <c r="RA39" s="31"/>
      <c r="RB39" s="31"/>
      <c r="RC39" s="36"/>
      <c r="RD39" s="64"/>
      <c r="RE39" s="31"/>
      <c r="RF39" s="31"/>
      <c r="RG39" s="31"/>
      <c r="RH39" s="31"/>
      <c r="RI39" s="36"/>
      <c r="RJ39" s="64"/>
      <c r="RK39" s="31"/>
      <c r="RL39" s="31"/>
      <c r="RM39" s="31"/>
      <c r="RN39" s="31"/>
      <c r="RO39" s="36"/>
      <c r="RP39" s="64"/>
      <c r="RQ39" s="31"/>
      <c r="RR39" s="31"/>
      <c r="RS39" s="31"/>
      <c r="RT39" s="31"/>
      <c r="RU39" s="36"/>
      <c r="RV39" s="64"/>
      <c r="RW39" s="31"/>
      <c r="RX39" s="31"/>
      <c r="RY39" s="31"/>
      <c r="RZ39" s="31"/>
      <c r="SA39" s="36"/>
      <c r="SB39" s="64"/>
      <c r="SC39" s="31">
        <v>0</v>
      </c>
      <c r="SD39" s="31">
        <v>1</v>
      </c>
      <c r="SE39" s="31">
        <v>20</v>
      </c>
      <c r="SF39" s="31">
        <v>41.25</v>
      </c>
      <c r="SG39" s="36">
        <f t="shared" si="36"/>
        <v>825</v>
      </c>
      <c r="SH39" s="64">
        <f>SE27</f>
        <v>20</v>
      </c>
      <c r="SI39" s="31">
        <v>5</v>
      </c>
      <c r="SJ39" s="31">
        <v>1</v>
      </c>
      <c r="SK39" s="31">
        <v>2.85</v>
      </c>
      <c r="SL39" s="3">
        <v>109.75</v>
      </c>
      <c r="SM39" s="36">
        <f t="shared" si="37"/>
        <v>312.78750000000002</v>
      </c>
      <c r="SN39" s="64">
        <f>SK27</f>
        <v>2.85</v>
      </c>
      <c r="SO39" s="32">
        <v>3</v>
      </c>
      <c r="SP39" s="32">
        <v>1</v>
      </c>
      <c r="SQ39" s="32">
        <v>10</v>
      </c>
      <c r="SR39" s="32">
        <v>115</v>
      </c>
      <c r="SS39" s="36">
        <f t="shared" si="38"/>
        <v>1150</v>
      </c>
      <c r="ST39" s="64">
        <f>SQ27</f>
        <v>10</v>
      </c>
      <c r="SU39" s="63"/>
    </row>
    <row r="40" spans="2:515" s="32" customFormat="1" ht="16.2" customHeight="1" x14ac:dyDescent="0.55000000000000004">
      <c r="B40" s="80">
        <v>183401</v>
      </c>
      <c r="C40" s="77"/>
      <c r="D40" s="78"/>
      <c r="E40" s="78">
        <f t="shared" si="0"/>
        <v>14157.743749999998</v>
      </c>
      <c r="F40" s="78">
        <f>I40</f>
        <v>60.288904493196711</v>
      </c>
      <c r="G40" s="78">
        <f>E40/D$39</f>
        <v>75.649178466470744</v>
      </c>
      <c r="H40" s="78"/>
      <c r="I40" s="78">
        <f>F39*J40</f>
        <v>60.288904493196711</v>
      </c>
      <c r="J40" s="88">
        <f>SUM(P40,V40,AB40,AH40,AN40,AT40,AZ40,BF40,BL40,BR40,BX40,CD40,CJ40,CP40,CV40,DB40,DH40,DN40,DT40,DZ40,EF40,EL40,ER40,EX40,FD40,FJ40,FP40,FV40,GB40,GH40,GN40,GT40,GZ40,HF40,HL40,HR40,HX40,ID40,IJ40,IP40,IV40,JB40,JH40,JN40,JT40,JZ40,KF40,KL40,KR40,KX40,LD40,LJ40,LP40,LV40,MB40,MH40,MN40,MT40,MZ40,NF40,NL40,NR40,NX40,OD40,OJ40,OP40,OV40,PB40,PH40,PN40,PT40,PZ40,QF40,QL40,QR40,QX40,RD40,RJ40,RP40,RV40,SB40,SH40,SN40,ST40)/J39</f>
        <v>0.95416533123095548</v>
      </c>
      <c r="N40" s="3">
        <v>19</v>
      </c>
      <c r="O40" s="62">
        <f>M$39*N40</f>
        <v>437</v>
      </c>
      <c r="P40" s="31">
        <f>N40/N39*P39</f>
        <v>19.422222222222221</v>
      </c>
      <c r="U40" s="33"/>
      <c r="V40" s="63"/>
      <c r="Z40" s="6">
        <v>77</v>
      </c>
      <c r="AA40" s="37">
        <f>Y$39*Z40</f>
        <v>1155</v>
      </c>
      <c r="AB40" s="64">
        <f>Z40/Z39*AB39</f>
        <v>16.5</v>
      </c>
      <c r="AG40" s="33"/>
      <c r="AH40" s="63"/>
      <c r="AM40" s="28"/>
      <c r="AN40" s="63"/>
      <c r="AS40" s="35"/>
      <c r="AT40" s="63"/>
      <c r="AY40" s="33"/>
      <c r="AZ40" s="63"/>
      <c r="BE40" s="33"/>
      <c r="BF40" s="63"/>
      <c r="BK40" s="33"/>
      <c r="BL40" s="63"/>
      <c r="BQ40" s="28"/>
      <c r="BR40" s="63"/>
      <c r="BW40" s="28"/>
      <c r="BX40" s="63"/>
      <c r="CC40" s="28"/>
      <c r="CD40" s="63"/>
      <c r="CI40" s="33"/>
      <c r="CJ40" s="63"/>
      <c r="CO40" s="33"/>
      <c r="CP40" s="63"/>
      <c r="CU40" s="33"/>
      <c r="CV40" s="63"/>
      <c r="DA40" s="61"/>
      <c r="DG40" s="28"/>
      <c r="DH40" s="63"/>
      <c r="DL40" s="3">
        <v>41</v>
      </c>
      <c r="DM40" s="30">
        <f>DK$39*DL40</f>
        <v>615</v>
      </c>
      <c r="DN40" s="64">
        <f>DL40/DL39*DN39</f>
        <v>12.8125</v>
      </c>
      <c r="DS40" s="28"/>
      <c r="DT40" s="63"/>
      <c r="DY40" s="28"/>
      <c r="DZ40" s="63"/>
      <c r="EE40" s="28"/>
      <c r="EF40" s="63"/>
      <c r="EK40" s="33"/>
      <c r="EL40" s="63"/>
      <c r="EQ40" s="33"/>
      <c r="ER40" s="63"/>
      <c r="EV40" s="31">
        <f>((EV43-EV39)/4)+EV39</f>
        <v>86.25</v>
      </c>
      <c r="EW40" s="30">
        <f>EU$39*EV40</f>
        <v>1078.125</v>
      </c>
      <c r="EX40" s="64">
        <f>EV40/EV39*EX39</f>
        <v>12.321428571428573</v>
      </c>
      <c r="FC40" s="27"/>
      <c r="FD40" s="63"/>
      <c r="FI40" s="33"/>
      <c r="FJ40" s="63"/>
      <c r="FO40" s="33"/>
      <c r="FP40" s="63"/>
      <c r="FU40" s="33"/>
      <c r="FV40" s="63"/>
      <c r="GA40" s="33"/>
      <c r="GB40" s="63"/>
      <c r="GG40" s="33"/>
      <c r="GH40" s="63"/>
      <c r="GM40" s="33"/>
      <c r="GN40" s="63"/>
      <c r="GS40" s="33"/>
      <c r="GT40" s="63"/>
      <c r="GY40" s="33"/>
      <c r="GZ40" s="63"/>
      <c r="HE40" s="33"/>
      <c r="HF40" s="63"/>
      <c r="HK40" s="33"/>
      <c r="HL40" s="63"/>
      <c r="HQ40" s="28"/>
      <c r="HR40" s="63"/>
      <c r="HW40" s="33"/>
      <c r="HX40" s="63"/>
      <c r="IC40" s="33"/>
      <c r="ID40" s="63"/>
      <c r="II40" s="28"/>
      <c r="IJ40" s="63"/>
      <c r="IO40" s="33"/>
      <c r="IP40" s="63"/>
      <c r="IU40" s="33"/>
      <c r="IV40" s="63"/>
      <c r="JA40" s="33"/>
      <c r="JB40" s="63"/>
      <c r="JC40" s="69"/>
      <c r="JD40" s="20"/>
      <c r="JE40" s="20"/>
      <c r="JF40" s="17">
        <v>85.75</v>
      </c>
      <c r="JG40" s="23">
        <f>JE$39*JF40</f>
        <v>857.5</v>
      </c>
      <c r="JH40" s="72">
        <f>JF40/JF39*JH39</f>
        <v>8.5536159600997514</v>
      </c>
      <c r="JI40" s="69"/>
      <c r="JJ40" s="20"/>
      <c r="JK40" s="20"/>
      <c r="JL40" s="17">
        <v>119</v>
      </c>
      <c r="JM40" s="23">
        <f>JK$39*JL40</f>
        <v>1142.3999999999999</v>
      </c>
      <c r="JN40" s="72">
        <f>JL40/JL39*JN39</f>
        <v>9.2502024291497964</v>
      </c>
      <c r="JO40" s="69"/>
      <c r="JP40" s="20"/>
      <c r="JQ40" s="20"/>
      <c r="JR40" s="17">
        <v>87</v>
      </c>
      <c r="JS40" s="23">
        <f>JQ$39*JR40</f>
        <v>1305</v>
      </c>
      <c r="JT40" s="72">
        <f>JR40/JR39*JT39</f>
        <v>15.535714285714286</v>
      </c>
      <c r="JU40" s="69"/>
      <c r="JV40" s="20"/>
      <c r="JW40" s="20"/>
      <c r="JX40" s="17">
        <v>104.5</v>
      </c>
      <c r="JY40" s="23">
        <f>JW$39*JX40</f>
        <v>1672</v>
      </c>
      <c r="JZ40" s="72"/>
      <c r="KA40" s="69"/>
      <c r="KB40" s="20"/>
      <c r="KC40" s="20"/>
      <c r="KD40" s="20">
        <v>97.75</v>
      </c>
      <c r="KE40" s="23">
        <f>KC$39*KD40</f>
        <v>1270.75</v>
      </c>
      <c r="KF40" s="72">
        <f>KD40/KD39*KF39</f>
        <v>12.868354430379746</v>
      </c>
      <c r="KG40" s="69"/>
      <c r="KH40" s="20"/>
      <c r="KI40" s="20"/>
      <c r="KJ40" s="20"/>
      <c r="KK40" s="21"/>
      <c r="KL40" s="71"/>
      <c r="KM40" s="69"/>
      <c r="KN40" s="20"/>
      <c r="KO40" s="20"/>
      <c r="KP40" s="20"/>
      <c r="KQ40" s="21"/>
      <c r="KR40" s="71"/>
      <c r="KS40" s="69"/>
      <c r="KT40" s="20"/>
      <c r="KU40" s="20"/>
      <c r="KV40" s="20"/>
      <c r="KW40" s="21"/>
      <c r="KX40" s="71"/>
      <c r="KY40" s="69"/>
      <c r="KZ40" s="20"/>
      <c r="LA40" s="20"/>
      <c r="LB40" s="20"/>
      <c r="LC40" s="21"/>
      <c r="LD40" s="71"/>
      <c r="LE40" s="69"/>
      <c r="LF40" s="20"/>
      <c r="LG40" s="20"/>
      <c r="LH40" s="20"/>
      <c r="LI40" s="21"/>
      <c r="LJ40" s="71"/>
      <c r="LK40" s="27"/>
      <c r="LL40" s="27"/>
      <c r="LM40" s="27"/>
      <c r="LN40" s="27"/>
      <c r="LO40" s="28"/>
      <c r="LP40" s="65"/>
      <c r="LQ40" s="27"/>
      <c r="LR40" s="27"/>
      <c r="LS40" s="27"/>
      <c r="LT40" s="17">
        <v>60</v>
      </c>
      <c r="LU40" s="30">
        <f>LS$39*LT40</f>
        <v>150</v>
      </c>
      <c r="LV40" s="73">
        <f>LT40/LT39*LV39</f>
        <v>1.948051948051948</v>
      </c>
      <c r="LZ40" s="3">
        <v>93.5</v>
      </c>
      <c r="MA40" s="36">
        <f>LY$39*LZ40</f>
        <v>542.29999999999995</v>
      </c>
      <c r="MB40" s="64"/>
      <c r="MG40" s="33"/>
      <c r="MH40" s="63"/>
      <c r="MM40" s="33"/>
      <c r="MN40" s="63"/>
      <c r="MS40" s="33"/>
      <c r="MT40" s="63"/>
      <c r="MY40" s="33"/>
      <c r="MZ40" s="63"/>
      <c r="NE40" s="33"/>
      <c r="NF40" s="63"/>
      <c r="NK40" s="33"/>
      <c r="NL40" s="63"/>
      <c r="NQ40" s="33"/>
      <c r="NR40" s="63"/>
      <c r="NW40" s="33"/>
      <c r="NX40" s="63"/>
      <c r="OC40" s="33"/>
      <c r="OD40" s="63"/>
      <c r="OI40" s="33"/>
      <c r="OJ40" s="63"/>
      <c r="OO40" s="33"/>
      <c r="OP40" s="63"/>
      <c r="OU40" s="33"/>
      <c r="OV40" s="63"/>
      <c r="PA40" s="33"/>
      <c r="PB40" s="63"/>
      <c r="PG40" s="33"/>
      <c r="PH40" s="63"/>
      <c r="PM40" s="33"/>
      <c r="PN40" s="63"/>
      <c r="PS40" s="33"/>
      <c r="PT40" s="63"/>
      <c r="PY40" s="33"/>
      <c r="PZ40" s="63"/>
      <c r="QD40" s="32">
        <v>124</v>
      </c>
      <c r="QE40" s="36">
        <f>QC$39*QD40</f>
        <v>86.8</v>
      </c>
      <c r="QF40" s="64">
        <f>QD40/QD39*QF39</f>
        <v>0.6676923076923077</v>
      </c>
      <c r="QJ40" s="31">
        <v>105.5</v>
      </c>
      <c r="QK40" s="36">
        <f>QI$39*QJ40</f>
        <v>1709.1</v>
      </c>
      <c r="QL40" s="64">
        <f>QJ40/QJ39*QL39</f>
        <v>14.762464285714284</v>
      </c>
      <c r="QM40" s="5"/>
      <c r="QN40" s="31"/>
      <c r="QO40" s="5"/>
      <c r="QP40" s="31"/>
      <c r="QQ40" s="36"/>
      <c r="QR40" s="64"/>
      <c r="QS40" s="31"/>
      <c r="QT40" s="31"/>
      <c r="QU40" s="31"/>
      <c r="QV40" s="31"/>
      <c r="QW40" s="36"/>
      <c r="QX40" s="64"/>
      <c r="QY40" s="31"/>
      <c r="QZ40" s="31"/>
      <c r="RA40" s="31"/>
      <c r="RB40" s="31"/>
      <c r="RC40" s="36"/>
      <c r="RD40" s="64"/>
      <c r="RE40" s="31"/>
      <c r="RF40" s="31"/>
      <c r="RG40" s="31"/>
      <c r="RH40" s="31"/>
      <c r="RI40" s="36"/>
      <c r="RJ40" s="64"/>
      <c r="RK40" s="31"/>
      <c r="RL40" s="31"/>
      <c r="RM40" s="31"/>
      <c r="RN40" s="31"/>
      <c r="RO40" s="36"/>
      <c r="RP40" s="64"/>
      <c r="RQ40" s="31"/>
      <c r="RR40" s="31"/>
      <c r="RS40" s="31"/>
      <c r="RT40" s="31"/>
      <c r="RU40" s="36"/>
      <c r="RV40" s="64"/>
      <c r="RW40" s="31"/>
      <c r="RX40" s="31"/>
      <c r="RY40" s="31"/>
      <c r="RZ40" s="31"/>
      <c r="SA40" s="36"/>
      <c r="SB40" s="64"/>
      <c r="SC40" s="31"/>
      <c r="SD40" s="31"/>
      <c r="SE40" s="31"/>
      <c r="SF40" s="31">
        <v>36.25</v>
      </c>
      <c r="SG40" s="36">
        <f>SE$39*SF40</f>
        <v>725</v>
      </c>
      <c r="SH40" s="64">
        <f>SF40/SF39*SH39</f>
        <v>17.575757575757574</v>
      </c>
      <c r="SI40" s="31"/>
      <c r="SJ40" s="31"/>
      <c r="SK40" s="31"/>
      <c r="SL40" s="3">
        <v>102.375</v>
      </c>
      <c r="SM40" s="36">
        <f>SK$39*SL40</f>
        <v>291.76875000000001</v>
      </c>
      <c r="SN40" s="64">
        <f>SL40/SL39*SN39</f>
        <v>2.6584851936218681</v>
      </c>
      <c r="SR40" s="32">
        <v>121</v>
      </c>
      <c r="SS40" s="36">
        <f>SQ$39*SR40</f>
        <v>1210</v>
      </c>
      <c r="ST40" s="64">
        <f>SR40/SR39*ST39</f>
        <v>10.521739130434781</v>
      </c>
      <c r="SU40" s="63"/>
    </row>
    <row r="41" spans="2:515" s="32" customFormat="1" ht="16.2" customHeight="1" x14ac:dyDescent="0.55000000000000004">
      <c r="B41" s="80">
        <v>183402</v>
      </c>
      <c r="C41" s="77"/>
      <c r="D41" s="78"/>
      <c r="E41" s="78">
        <f t="shared" si="0"/>
        <v>14441.924999999999</v>
      </c>
      <c r="F41" s="78">
        <f>F40*G41/G40</f>
        <v>61.499053267079361</v>
      </c>
      <c r="G41" s="78">
        <f t="shared" ref="G41:G51" si="40">E41/D$39</f>
        <v>77.167646273043019</v>
      </c>
      <c r="H41" s="78"/>
      <c r="I41" s="78"/>
      <c r="J41" s="88"/>
      <c r="N41" s="3">
        <v>18</v>
      </c>
      <c r="O41" s="62">
        <f t="shared" ref="O41:O51" si="41">M$39*N41</f>
        <v>414</v>
      </c>
      <c r="P41" s="31"/>
      <c r="U41" s="33"/>
      <c r="V41" s="63"/>
      <c r="Z41" s="6">
        <v>78</v>
      </c>
      <c r="AA41" s="37">
        <f t="shared" ref="AA41:AA51" si="42">Y$39*Z41</f>
        <v>1170</v>
      </c>
      <c r="AB41" s="64"/>
      <c r="AG41" s="33"/>
      <c r="AH41" s="63"/>
      <c r="AM41" s="28"/>
      <c r="AN41" s="63"/>
      <c r="AS41" s="35"/>
      <c r="AT41" s="63"/>
      <c r="AY41" s="33"/>
      <c r="AZ41" s="63"/>
      <c r="BE41" s="33"/>
      <c r="BF41" s="63"/>
      <c r="BK41" s="33"/>
      <c r="BL41" s="63"/>
      <c r="BQ41" s="28"/>
      <c r="BR41" s="63"/>
      <c r="BW41" s="28"/>
      <c r="BX41" s="63"/>
      <c r="CC41" s="28"/>
      <c r="CD41" s="63"/>
      <c r="CI41" s="33"/>
      <c r="CJ41" s="63"/>
      <c r="CO41" s="33"/>
      <c r="CP41" s="63"/>
      <c r="CU41" s="33"/>
      <c r="CV41" s="63"/>
      <c r="DA41" s="61"/>
      <c r="DG41" s="28"/>
      <c r="DH41" s="63"/>
      <c r="DL41" s="3">
        <v>62</v>
      </c>
      <c r="DM41" s="30">
        <f t="shared" ref="DM41:DM51" si="43">DK$39*DL41</f>
        <v>930</v>
      </c>
      <c r="DN41" s="64"/>
      <c r="DS41" s="28"/>
      <c r="DT41" s="63"/>
      <c r="DY41" s="28"/>
      <c r="DZ41" s="63"/>
      <c r="EE41" s="28"/>
      <c r="EF41" s="63"/>
      <c r="EK41" s="33"/>
      <c r="EL41" s="63"/>
      <c r="EQ41" s="33"/>
      <c r="ER41" s="63"/>
      <c r="EV41" s="31">
        <f>EV39+((EV43-EV39)/2)</f>
        <v>85</v>
      </c>
      <c r="EW41" s="30">
        <f t="shared" ref="EW41:EW51" si="44">EU$39*EV41</f>
        <v>1062.5</v>
      </c>
      <c r="EX41" s="64"/>
      <c r="FC41" s="27"/>
      <c r="FD41" s="63"/>
      <c r="FI41" s="33"/>
      <c r="FJ41" s="63"/>
      <c r="FO41" s="33"/>
      <c r="FP41" s="63"/>
      <c r="FU41" s="33"/>
      <c r="FV41" s="63"/>
      <c r="GA41" s="33"/>
      <c r="GB41" s="63"/>
      <c r="GG41" s="33"/>
      <c r="GH41" s="63"/>
      <c r="GM41" s="33"/>
      <c r="GN41" s="63"/>
      <c r="GS41" s="33"/>
      <c r="GT41" s="63"/>
      <c r="GY41" s="33"/>
      <c r="GZ41" s="63"/>
      <c r="HE41" s="33"/>
      <c r="HF41" s="63"/>
      <c r="HK41" s="33"/>
      <c r="HL41" s="63"/>
      <c r="HQ41" s="28"/>
      <c r="HR41" s="63"/>
      <c r="HW41" s="33"/>
      <c r="HX41" s="63"/>
      <c r="IC41" s="33"/>
      <c r="ID41" s="63"/>
      <c r="II41" s="28"/>
      <c r="IJ41" s="63"/>
      <c r="IO41" s="33"/>
      <c r="IP41" s="63"/>
      <c r="IU41" s="33"/>
      <c r="IV41" s="63"/>
      <c r="JA41" s="33"/>
      <c r="JB41" s="63"/>
      <c r="JC41" s="69"/>
      <c r="JD41" s="20"/>
      <c r="JE41" s="20"/>
      <c r="JF41" s="17">
        <v>89.75</v>
      </c>
      <c r="JG41" s="23">
        <f t="shared" ref="JG41:JG51" si="45">JE$39*JF41</f>
        <v>897.5</v>
      </c>
      <c r="JH41" s="72"/>
      <c r="JI41" s="69"/>
      <c r="JJ41" s="20"/>
      <c r="JK41" s="20"/>
      <c r="JL41" s="17">
        <v>124</v>
      </c>
      <c r="JM41" s="23">
        <f t="shared" ref="JM41:JM51" si="46">JK$39*JL41</f>
        <v>1190.3999999999999</v>
      </c>
      <c r="JN41" s="72"/>
      <c r="JO41" s="69"/>
      <c r="JP41" s="20"/>
      <c r="JQ41" s="20"/>
      <c r="JR41" s="17">
        <v>93</v>
      </c>
      <c r="JS41" s="23">
        <f t="shared" ref="JS41:JS51" si="47">JQ$39*JR41</f>
        <v>1395</v>
      </c>
      <c r="JT41" s="72"/>
      <c r="JU41" s="69"/>
      <c r="JV41" s="20"/>
      <c r="JW41" s="20"/>
      <c r="JX41" s="17">
        <v>105.5</v>
      </c>
      <c r="JY41" s="23">
        <f t="shared" ref="JY41:JY51" si="48">JW$39*JX41</f>
        <v>1688</v>
      </c>
      <c r="JZ41" s="72"/>
      <c r="KA41" s="69"/>
      <c r="KB41" s="20"/>
      <c r="KC41" s="20"/>
      <c r="KD41" s="20">
        <v>98.875</v>
      </c>
      <c r="KE41" s="23">
        <f t="shared" ref="KE41:KE51" si="49">KC$39*KD41</f>
        <v>1285.375</v>
      </c>
      <c r="KF41" s="72"/>
      <c r="KG41" s="69"/>
      <c r="KH41" s="20"/>
      <c r="KI41" s="20"/>
      <c r="KJ41" s="20"/>
      <c r="KK41" s="21"/>
      <c r="KL41" s="71"/>
      <c r="KM41" s="69"/>
      <c r="KN41" s="20"/>
      <c r="KO41" s="20"/>
      <c r="KP41" s="20"/>
      <c r="KQ41" s="21"/>
      <c r="KR41" s="71"/>
      <c r="KS41" s="69"/>
      <c r="KT41" s="20"/>
      <c r="KU41" s="20"/>
      <c r="KV41" s="20"/>
      <c r="KW41" s="21"/>
      <c r="KX41" s="71"/>
      <c r="KY41" s="69"/>
      <c r="KZ41" s="20"/>
      <c r="LA41" s="20"/>
      <c r="LB41" s="20"/>
      <c r="LC41" s="21"/>
      <c r="LD41" s="71"/>
      <c r="LE41" s="69"/>
      <c r="LF41" s="20"/>
      <c r="LG41" s="20"/>
      <c r="LH41" s="20"/>
      <c r="LI41" s="21"/>
      <c r="LJ41" s="71"/>
      <c r="LK41" s="27"/>
      <c r="LL41" s="27"/>
      <c r="LM41" s="27"/>
      <c r="LN41" s="27"/>
      <c r="LO41" s="28"/>
      <c r="LP41" s="65"/>
      <c r="LQ41" s="27"/>
      <c r="LR41" s="27"/>
      <c r="LS41" s="27"/>
      <c r="LT41" s="17">
        <v>62.5</v>
      </c>
      <c r="LU41" s="30">
        <f t="shared" ref="LU41:LU51" si="50">LS$39*LT41</f>
        <v>156.25</v>
      </c>
      <c r="LV41" s="73"/>
      <c r="LZ41" s="3">
        <v>86</v>
      </c>
      <c r="MA41" s="36">
        <f t="shared" ref="MA41:MA51" si="51">LY$39*LZ41</f>
        <v>498.8</v>
      </c>
      <c r="MB41" s="64"/>
      <c r="MG41" s="33"/>
      <c r="MH41" s="63"/>
      <c r="MM41" s="33"/>
      <c r="MN41" s="63"/>
      <c r="MS41" s="33"/>
      <c r="MT41" s="63"/>
      <c r="MY41" s="33"/>
      <c r="MZ41" s="63"/>
      <c r="NE41" s="33"/>
      <c r="NF41" s="63"/>
      <c r="NK41" s="33"/>
      <c r="NL41" s="63"/>
      <c r="NQ41" s="33"/>
      <c r="NR41" s="63"/>
      <c r="NW41" s="33"/>
      <c r="NX41" s="63"/>
      <c r="OC41" s="33"/>
      <c r="OD41" s="63"/>
      <c r="OI41" s="33"/>
      <c r="OJ41" s="63"/>
      <c r="OO41" s="33"/>
      <c r="OP41" s="63"/>
      <c r="OU41" s="33"/>
      <c r="OV41" s="63"/>
      <c r="PA41" s="33"/>
      <c r="PB41" s="63"/>
      <c r="PG41" s="33"/>
      <c r="PH41" s="63"/>
      <c r="PM41" s="33"/>
      <c r="PN41" s="63"/>
      <c r="PS41" s="33"/>
      <c r="PT41" s="63"/>
      <c r="PY41" s="33"/>
      <c r="PZ41" s="63"/>
      <c r="QD41" s="32">
        <v>105</v>
      </c>
      <c r="QE41" s="36">
        <f t="shared" ref="QE41:QE51" si="52">QC$39*QD41</f>
        <v>73.5</v>
      </c>
      <c r="QF41" s="64"/>
      <c r="QJ41" s="31">
        <v>93.5</v>
      </c>
      <c r="QK41" s="36">
        <f t="shared" ref="QK41:QK51" si="53">QI$39*QJ41</f>
        <v>1514.7</v>
      </c>
      <c r="QL41" s="64"/>
      <c r="QM41" s="5"/>
      <c r="QN41" s="31"/>
      <c r="QO41" s="5"/>
      <c r="QP41" s="31"/>
      <c r="QQ41" s="36"/>
      <c r="QR41" s="64"/>
      <c r="QS41" s="31"/>
      <c r="QT41" s="31"/>
      <c r="QU41" s="31"/>
      <c r="QV41" s="31"/>
      <c r="QW41" s="36"/>
      <c r="QX41" s="64"/>
      <c r="QY41" s="31"/>
      <c r="QZ41" s="31"/>
      <c r="RA41" s="31"/>
      <c r="RB41" s="31"/>
      <c r="RC41" s="36"/>
      <c r="RD41" s="64"/>
      <c r="RE41" s="31"/>
      <c r="RF41" s="31"/>
      <c r="RG41" s="31"/>
      <c r="RH41" s="31"/>
      <c r="RI41" s="36"/>
      <c r="RJ41" s="64"/>
      <c r="RK41" s="31"/>
      <c r="RL41" s="31"/>
      <c r="RM41" s="31"/>
      <c r="RN41" s="31"/>
      <c r="RO41" s="36"/>
      <c r="RP41" s="64"/>
      <c r="RQ41" s="31"/>
      <c r="RR41" s="31"/>
      <c r="RS41" s="31"/>
      <c r="RT41" s="31"/>
      <c r="RU41" s="36"/>
      <c r="RV41" s="64"/>
      <c r="RW41" s="31"/>
      <c r="RX41" s="31"/>
      <c r="RY41" s="31"/>
      <c r="RZ41" s="31"/>
      <c r="SA41" s="36"/>
      <c r="SB41" s="64"/>
      <c r="SC41" s="31"/>
      <c r="SD41" s="31"/>
      <c r="SE41" s="31"/>
      <c r="SF41" s="31">
        <v>36.875</v>
      </c>
      <c r="SG41" s="36">
        <f t="shared" ref="SG41:SG51" si="54">SE$39*SF41</f>
        <v>737.5</v>
      </c>
      <c r="SH41" s="64"/>
      <c r="SI41" s="31"/>
      <c r="SJ41" s="31"/>
      <c r="SK41" s="31"/>
      <c r="SL41" s="3">
        <v>99</v>
      </c>
      <c r="SM41" s="36">
        <f t="shared" ref="SM41:SM51" si="55">SK$39*SL41</f>
        <v>282.15000000000003</v>
      </c>
      <c r="SN41" s="64"/>
      <c r="SR41" s="32">
        <v>124</v>
      </c>
      <c r="SS41" s="36">
        <f t="shared" ref="SS41:SS51" si="56">SQ$39*SR41</f>
        <v>1240</v>
      </c>
      <c r="ST41" s="64"/>
      <c r="SU41" s="63"/>
    </row>
    <row r="42" spans="2:515" s="32" customFormat="1" ht="16.2" customHeight="1" x14ac:dyDescent="0.55000000000000004">
      <c r="B42" s="80">
        <v>183403</v>
      </c>
      <c r="C42" s="77"/>
      <c r="D42" s="78"/>
      <c r="E42" s="78">
        <f t="shared" si="0"/>
        <v>14832.46875</v>
      </c>
      <c r="F42" s="78">
        <f t="shared" ref="F42:F51" si="57">F41*G42/G41</f>
        <v>63.162132869305175</v>
      </c>
      <c r="G42" s="78">
        <f t="shared" si="40"/>
        <v>79.254441624365498</v>
      </c>
      <c r="H42" s="78"/>
      <c r="I42" s="78"/>
      <c r="J42" s="88"/>
      <c r="N42" s="3">
        <v>18</v>
      </c>
      <c r="O42" s="62">
        <f t="shared" si="41"/>
        <v>414</v>
      </c>
      <c r="P42" s="31"/>
      <c r="U42" s="33"/>
      <c r="V42" s="63"/>
      <c r="Z42" s="6">
        <v>81</v>
      </c>
      <c r="AA42" s="37">
        <f t="shared" si="42"/>
        <v>1215</v>
      </c>
      <c r="AB42" s="64"/>
      <c r="AG42" s="33"/>
      <c r="AH42" s="63"/>
      <c r="AM42" s="28"/>
      <c r="AN42" s="63"/>
      <c r="AS42" s="35"/>
      <c r="AT42" s="63"/>
      <c r="AY42" s="33"/>
      <c r="AZ42" s="63"/>
      <c r="BE42" s="33"/>
      <c r="BF42" s="63"/>
      <c r="BK42" s="33"/>
      <c r="BL42" s="63"/>
      <c r="BQ42" s="28"/>
      <c r="BR42" s="63"/>
      <c r="BW42" s="28"/>
      <c r="BX42" s="63"/>
      <c r="CC42" s="28"/>
      <c r="CD42" s="63"/>
      <c r="CI42" s="33"/>
      <c r="CJ42" s="63"/>
      <c r="CO42" s="33"/>
      <c r="CP42" s="63"/>
      <c r="CU42" s="33"/>
      <c r="CV42" s="63"/>
      <c r="DA42" s="61"/>
      <c r="DG42" s="28"/>
      <c r="DH42" s="63"/>
      <c r="DL42" s="3">
        <v>74</v>
      </c>
      <c r="DM42" s="30">
        <f t="shared" si="43"/>
        <v>1110</v>
      </c>
      <c r="DN42" s="64"/>
      <c r="DS42" s="28"/>
      <c r="DT42" s="63"/>
      <c r="DY42" s="28"/>
      <c r="DZ42" s="63"/>
      <c r="EE42" s="28"/>
      <c r="EF42" s="63"/>
      <c r="EK42" s="33"/>
      <c r="EL42" s="63"/>
      <c r="EQ42" s="33"/>
      <c r="ER42" s="63"/>
      <c r="EV42" s="31">
        <f>EV41+(EV41-EV40)</f>
        <v>83.75</v>
      </c>
      <c r="EW42" s="30">
        <f t="shared" si="44"/>
        <v>1046.875</v>
      </c>
      <c r="EX42" s="64"/>
      <c r="FC42" s="27"/>
      <c r="FD42" s="63"/>
      <c r="FI42" s="33"/>
      <c r="FJ42" s="63"/>
      <c r="FO42" s="33"/>
      <c r="FP42" s="63"/>
      <c r="FU42" s="33"/>
      <c r="FV42" s="63"/>
      <c r="GA42" s="33"/>
      <c r="GB42" s="63"/>
      <c r="GG42" s="33"/>
      <c r="GH42" s="63"/>
      <c r="GM42" s="33"/>
      <c r="GN42" s="63"/>
      <c r="GS42" s="33"/>
      <c r="GT42" s="63"/>
      <c r="GY42" s="33"/>
      <c r="GZ42" s="63"/>
      <c r="HE42" s="33"/>
      <c r="HF42" s="63"/>
      <c r="HK42" s="33"/>
      <c r="HL42" s="63"/>
      <c r="HQ42" s="28"/>
      <c r="HR42" s="63"/>
      <c r="HW42" s="33"/>
      <c r="HX42" s="63"/>
      <c r="IC42" s="33"/>
      <c r="ID42" s="63"/>
      <c r="II42" s="28"/>
      <c r="IJ42" s="63"/>
      <c r="IO42" s="33"/>
      <c r="IP42" s="63"/>
      <c r="IU42" s="33"/>
      <c r="IV42" s="63"/>
      <c r="JA42" s="33"/>
      <c r="JB42" s="63"/>
      <c r="JC42" s="69"/>
      <c r="JD42" s="20"/>
      <c r="JE42" s="20"/>
      <c r="JF42" s="17">
        <v>96.375</v>
      </c>
      <c r="JG42" s="23">
        <f t="shared" si="45"/>
        <v>963.75</v>
      </c>
      <c r="JH42" s="72"/>
      <c r="JI42" s="69"/>
      <c r="JJ42" s="20"/>
      <c r="JK42" s="20"/>
      <c r="JL42" s="17">
        <v>134</v>
      </c>
      <c r="JM42" s="23">
        <f t="shared" si="46"/>
        <v>1286.3999999999999</v>
      </c>
      <c r="JN42" s="72"/>
      <c r="JO42" s="69"/>
      <c r="JP42" s="20"/>
      <c r="JQ42" s="20"/>
      <c r="JR42" s="17">
        <v>101</v>
      </c>
      <c r="JS42" s="23">
        <f t="shared" si="47"/>
        <v>1515</v>
      </c>
      <c r="JT42" s="72"/>
      <c r="JU42" s="69"/>
      <c r="JV42" s="20"/>
      <c r="JW42" s="20"/>
      <c r="JX42" s="17">
        <v>104.75</v>
      </c>
      <c r="JY42" s="23">
        <f t="shared" si="48"/>
        <v>1676</v>
      </c>
      <c r="JZ42" s="72"/>
      <c r="KA42" s="69"/>
      <c r="KB42" s="20"/>
      <c r="KC42" s="20"/>
      <c r="KD42" s="20">
        <v>99.25</v>
      </c>
      <c r="KE42" s="23">
        <f t="shared" si="49"/>
        <v>1290.25</v>
      </c>
      <c r="KF42" s="72"/>
      <c r="KG42" s="69"/>
      <c r="KH42" s="20"/>
      <c r="KI42" s="20"/>
      <c r="KJ42" s="20"/>
      <c r="KK42" s="21"/>
      <c r="KL42" s="71"/>
      <c r="KM42" s="69"/>
      <c r="KN42" s="20"/>
      <c r="KO42" s="20"/>
      <c r="KP42" s="20"/>
      <c r="KQ42" s="21"/>
      <c r="KR42" s="71"/>
      <c r="KS42" s="69"/>
      <c r="KT42" s="20"/>
      <c r="KU42" s="20"/>
      <c r="KV42" s="20"/>
      <c r="KW42" s="21"/>
      <c r="KX42" s="71"/>
      <c r="KY42" s="69"/>
      <c r="KZ42" s="20"/>
      <c r="LA42" s="20"/>
      <c r="LB42" s="20"/>
      <c r="LC42" s="21"/>
      <c r="LD42" s="71"/>
      <c r="LE42" s="69"/>
      <c r="LF42" s="20"/>
      <c r="LG42" s="20"/>
      <c r="LH42" s="20"/>
      <c r="LI42" s="21"/>
      <c r="LJ42" s="71"/>
      <c r="LK42" s="27"/>
      <c r="LL42" s="27"/>
      <c r="LM42" s="27"/>
      <c r="LN42" s="27"/>
      <c r="LO42" s="28"/>
      <c r="LP42" s="65"/>
      <c r="LQ42" s="27"/>
      <c r="LR42" s="27"/>
      <c r="LS42" s="27"/>
      <c r="LT42" s="17">
        <v>74</v>
      </c>
      <c r="LU42" s="30">
        <f t="shared" si="50"/>
        <v>185</v>
      </c>
      <c r="LV42" s="73"/>
      <c r="LZ42" s="3">
        <v>87.5</v>
      </c>
      <c r="MA42" s="36">
        <f t="shared" si="51"/>
        <v>507.5</v>
      </c>
      <c r="MB42" s="64"/>
      <c r="MG42" s="33"/>
      <c r="MH42" s="63"/>
      <c r="MM42" s="33"/>
      <c r="MN42" s="63"/>
      <c r="MS42" s="33"/>
      <c r="MT42" s="63"/>
      <c r="MY42" s="33"/>
      <c r="MZ42" s="63"/>
      <c r="NE42" s="33"/>
      <c r="NF42" s="63"/>
      <c r="NK42" s="33"/>
      <c r="NL42" s="63"/>
      <c r="NQ42" s="33"/>
      <c r="NR42" s="63"/>
      <c r="NW42" s="33"/>
      <c r="NX42" s="63"/>
      <c r="OC42" s="33"/>
      <c r="OD42" s="63"/>
      <c r="OI42" s="33"/>
      <c r="OJ42" s="63"/>
      <c r="OO42" s="33"/>
      <c r="OP42" s="63"/>
      <c r="OU42" s="33"/>
      <c r="OV42" s="63"/>
      <c r="PA42" s="33"/>
      <c r="PB42" s="63"/>
      <c r="PG42" s="33"/>
      <c r="PH42" s="63"/>
      <c r="PM42" s="33"/>
      <c r="PN42" s="63"/>
      <c r="PS42" s="33"/>
      <c r="PT42" s="63"/>
      <c r="PY42" s="33"/>
      <c r="PZ42" s="63"/>
      <c r="QD42" s="32">
        <v>97</v>
      </c>
      <c r="QE42" s="36">
        <f t="shared" si="52"/>
        <v>67.899999999999991</v>
      </c>
      <c r="QF42" s="64"/>
      <c r="QJ42" s="31">
        <v>87.375</v>
      </c>
      <c r="QK42" s="36">
        <f t="shared" si="53"/>
        <v>1415.4749999999999</v>
      </c>
      <c r="QL42" s="64"/>
      <c r="QM42" s="5"/>
      <c r="QN42" s="31"/>
      <c r="QO42" s="5"/>
      <c r="QP42" s="31"/>
      <c r="QQ42" s="36"/>
      <c r="QR42" s="64"/>
      <c r="QS42" s="31"/>
      <c r="QT42" s="31"/>
      <c r="QU42" s="31"/>
      <c r="QV42" s="31"/>
      <c r="QW42" s="36"/>
      <c r="QX42" s="64"/>
      <c r="QY42" s="31"/>
      <c r="QZ42" s="31"/>
      <c r="RA42" s="31"/>
      <c r="RB42" s="31"/>
      <c r="RC42" s="36"/>
      <c r="RD42" s="64"/>
      <c r="RE42" s="31"/>
      <c r="RF42" s="31"/>
      <c r="RG42" s="31"/>
      <c r="RH42" s="31"/>
      <c r="RI42" s="36"/>
      <c r="RJ42" s="64"/>
      <c r="RK42" s="31"/>
      <c r="RL42" s="31"/>
      <c r="RM42" s="31"/>
      <c r="RN42" s="31"/>
      <c r="RO42" s="36"/>
      <c r="RP42" s="64"/>
      <c r="RQ42" s="31"/>
      <c r="RR42" s="31"/>
      <c r="RS42" s="31"/>
      <c r="RT42" s="31"/>
      <c r="RU42" s="36"/>
      <c r="RV42" s="64"/>
      <c r="RW42" s="31"/>
      <c r="RX42" s="31"/>
      <c r="RY42" s="31"/>
      <c r="RZ42" s="31"/>
      <c r="SA42" s="36"/>
      <c r="SB42" s="64"/>
      <c r="SC42" s="31"/>
      <c r="SD42" s="31"/>
      <c r="SE42" s="31"/>
      <c r="SF42" s="31">
        <v>37.5</v>
      </c>
      <c r="SG42" s="36">
        <f t="shared" si="54"/>
        <v>750</v>
      </c>
      <c r="SH42" s="64"/>
      <c r="SI42" s="31"/>
      <c r="SJ42" s="31"/>
      <c r="SK42" s="31"/>
      <c r="SL42" s="3">
        <v>105.375</v>
      </c>
      <c r="SM42" s="36">
        <f t="shared" si="55"/>
        <v>300.31875000000002</v>
      </c>
      <c r="SN42" s="64"/>
      <c r="SR42" s="32">
        <v>120</v>
      </c>
      <c r="SS42" s="36">
        <f t="shared" si="56"/>
        <v>1200</v>
      </c>
      <c r="ST42" s="64"/>
      <c r="SU42" s="63"/>
    </row>
    <row r="43" spans="2:515" s="32" customFormat="1" ht="16.2" customHeight="1" x14ac:dyDescent="0.55000000000000004">
      <c r="B43" s="80">
        <v>183404</v>
      </c>
      <c r="C43" s="77"/>
      <c r="D43" s="78"/>
      <c r="E43" s="78">
        <f t="shared" si="0"/>
        <v>15310.608333333334</v>
      </c>
      <c r="F43" s="78">
        <f t="shared" si="57"/>
        <v>65.198227898500775</v>
      </c>
      <c r="G43" s="78">
        <f t="shared" si="40"/>
        <v>81.80928844955028</v>
      </c>
      <c r="H43" s="78"/>
      <c r="I43" s="78"/>
      <c r="J43" s="88"/>
      <c r="N43" s="3">
        <v>18</v>
      </c>
      <c r="O43" s="62">
        <f t="shared" si="41"/>
        <v>414</v>
      </c>
      <c r="P43" s="31"/>
      <c r="U43" s="33"/>
      <c r="V43" s="63"/>
      <c r="Z43" s="41">
        <v>77</v>
      </c>
      <c r="AA43" s="37">
        <f t="shared" si="42"/>
        <v>1155</v>
      </c>
      <c r="AB43" s="64"/>
      <c r="AG43" s="33"/>
      <c r="AH43" s="63"/>
      <c r="AM43" s="28"/>
      <c r="AN43" s="63"/>
      <c r="AS43" s="35"/>
      <c r="AT43" s="63"/>
      <c r="AY43" s="33"/>
      <c r="AZ43" s="63"/>
      <c r="BE43" s="33"/>
      <c r="BF43" s="63"/>
      <c r="BK43" s="33"/>
      <c r="BL43" s="63"/>
      <c r="BQ43" s="28"/>
      <c r="BR43" s="63"/>
      <c r="BW43" s="28"/>
      <c r="BX43" s="63"/>
      <c r="CC43" s="28"/>
      <c r="CD43" s="63"/>
      <c r="CI43" s="33"/>
      <c r="CJ43" s="63"/>
      <c r="CO43" s="33"/>
      <c r="CP43" s="63"/>
      <c r="CU43" s="33"/>
      <c r="CV43" s="63"/>
      <c r="DA43" s="61"/>
      <c r="DG43" s="28"/>
      <c r="DH43" s="63"/>
      <c r="DL43" s="3">
        <v>73.75</v>
      </c>
      <c r="DM43" s="30">
        <f t="shared" si="43"/>
        <v>1106.25</v>
      </c>
      <c r="DN43" s="64"/>
      <c r="DS43" s="28"/>
      <c r="DT43" s="63"/>
      <c r="DY43" s="28"/>
      <c r="DZ43" s="63"/>
      <c r="EE43" s="28"/>
      <c r="EF43" s="63"/>
      <c r="EK43" s="33"/>
      <c r="EL43" s="63"/>
      <c r="EQ43" s="33"/>
      <c r="ER43" s="63"/>
      <c r="EV43" s="3">
        <v>82.5</v>
      </c>
      <c r="EW43" s="30">
        <f t="shared" si="44"/>
        <v>1031.25</v>
      </c>
      <c r="EX43" s="64"/>
      <c r="FC43" s="27"/>
      <c r="FD43" s="63"/>
      <c r="FI43" s="33"/>
      <c r="FJ43" s="63"/>
      <c r="FO43" s="33"/>
      <c r="FP43" s="63"/>
      <c r="FU43" s="33"/>
      <c r="FV43" s="63"/>
      <c r="GA43" s="33"/>
      <c r="GB43" s="63"/>
      <c r="GG43" s="33"/>
      <c r="GH43" s="63"/>
      <c r="GM43" s="33"/>
      <c r="GN43" s="63"/>
      <c r="GS43" s="33"/>
      <c r="GT43" s="63"/>
      <c r="GY43" s="33"/>
      <c r="GZ43" s="63"/>
      <c r="HE43" s="33"/>
      <c r="HF43" s="63"/>
      <c r="HK43" s="33"/>
      <c r="HL43" s="63"/>
      <c r="HQ43" s="28"/>
      <c r="HR43" s="63"/>
      <c r="HW43" s="33"/>
      <c r="HX43" s="63"/>
      <c r="IC43" s="33"/>
      <c r="ID43" s="63"/>
      <c r="II43" s="28"/>
      <c r="IJ43" s="63"/>
      <c r="IO43" s="33"/>
      <c r="IP43" s="63"/>
      <c r="IU43" s="33"/>
      <c r="IV43" s="63"/>
      <c r="JA43" s="33"/>
      <c r="JB43" s="63"/>
      <c r="JC43" s="69"/>
      <c r="JD43" s="20"/>
      <c r="JE43" s="20"/>
      <c r="JF43" s="17">
        <v>101.5</v>
      </c>
      <c r="JG43" s="23">
        <f t="shared" si="45"/>
        <v>1015</v>
      </c>
      <c r="JH43" s="72"/>
      <c r="JI43" s="69"/>
      <c r="JJ43" s="20"/>
      <c r="JK43" s="20"/>
      <c r="JL43" s="17">
        <v>136</v>
      </c>
      <c r="JM43" s="23">
        <f t="shared" si="46"/>
        <v>1305.5999999999999</v>
      </c>
      <c r="JN43" s="72"/>
      <c r="JO43" s="69"/>
      <c r="JP43" s="20"/>
      <c r="JQ43" s="20"/>
      <c r="JR43" s="17">
        <v>100.625</v>
      </c>
      <c r="JS43" s="23">
        <f t="shared" si="47"/>
        <v>1509.375</v>
      </c>
      <c r="JT43" s="72"/>
      <c r="JU43" s="69"/>
      <c r="JV43" s="20"/>
      <c r="JW43" s="20"/>
      <c r="JX43" s="17">
        <v>104.875</v>
      </c>
      <c r="JY43" s="23">
        <f t="shared" si="48"/>
        <v>1678</v>
      </c>
      <c r="JZ43" s="72"/>
      <c r="KA43" s="69"/>
      <c r="KB43" s="20"/>
      <c r="KC43" s="20"/>
      <c r="KD43" s="20">
        <v>102</v>
      </c>
      <c r="KE43" s="23">
        <f t="shared" si="49"/>
        <v>1326</v>
      </c>
      <c r="KF43" s="72"/>
      <c r="KG43" s="69"/>
      <c r="KH43" s="20"/>
      <c r="KI43" s="20"/>
      <c r="KJ43" s="20"/>
      <c r="KK43" s="21"/>
      <c r="KL43" s="71"/>
      <c r="KM43" s="69"/>
      <c r="KN43" s="20"/>
      <c r="KO43" s="20"/>
      <c r="KP43" s="20"/>
      <c r="KQ43" s="21"/>
      <c r="KR43" s="71"/>
      <c r="KS43" s="69"/>
      <c r="KT43" s="20"/>
      <c r="KU43" s="20"/>
      <c r="KV43" s="20"/>
      <c r="KW43" s="21"/>
      <c r="KX43" s="71"/>
      <c r="KY43" s="69"/>
      <c r="KZ43" s="20"/>
      <c r="LA43" s="20"/>
      <c r="LB43" s="20"/>
      <c r="LC43" s="21"/>
      <c r="LD43" s="71"/>
      <c r="LE43" s="69"/>
      <c r="LF43" s="20"/>
      <c r="LG43" s="20"/>
      <c r="LH43" s="20"/>
      <c r="LI43" s="21"/>
      <c r="LJ43" s="71"/>
      <c r="LK43" s="27"/>
      <c r="LL43" s="27"/>
      <c r="LM43" s="27"/>
      <c r="LN43" s="27"/>
      <c r="LO43" s="28"/>
      <c r="LP43" s="65"/>
      <c r="LQ43" s="27"/>
      <c r="LR43" s="27"/>
      <c r="LS43" s="27"/>
      <c r="LT43" s="17">
        <v>72.5</v>
      </c>
      <c r="LU43" s="30">
        <f t="shared" si="50"/>
        <v>181.25</v>
      </c>
      <c r="LV43" s="73"/>
      <c r="LZ43" s="3">
        <v>92.5</v>
      </c>
      <c r="MA43" s="36">
        <f t="shared" si="51"/>
        <v>536.5</v>
      </c>
      <c r="MB43" s="64"/>
      <c r="MG43" s="33"/>
      <c r="MH43" s="63"/>
      <c r="MM43" s="33"/>
      <c r="MN43" s="63"/>
      <c r="MS43" s="33"/>
      <c r="MT43" s="63"/>
      <c r="MY43" s="33"/>
      <c r="MZ43" s="63"/>
      <c r="NE43" s="33"/>
      <c r="NF43" s="63"/>
      <c r="NK43" s="33"/>
      <c r="NL43" s="63"/>
      <c r="NQ43" s="33"/>
      <c r="NR43" s="63"/>
      <c r="NW43" s="33"/>
      <c r="NX43" s="63"/>
      <c r="OC43" s="33"/>
      <c r="OD43" s="63"/>
      <c r="OI43" s="33"/>
      <c r="OJ43" s="63"/>
      <c r="OO43" s="33"/>
      <c r="OP43" s="63"/>
      <c r="OU43" s="33"/>
      <c r="OV43" s="63"/>
      <c r="PA43" s="33"/>
      <c r="PB43" s="63"/>
      <c r="PG43" s="33"/>
      <c r="PH43" s="63"/>
      <c r="PM43" s="33"/>
      <c r="PN43" s="63"/>
      <c r="PS43" s="33"/>
      <c r="PT43" s="63"/>
      <c r="PY43" s="33"/>
      <c r="PZ43" s="63"/>
      <c r="QD43" s="32">
        <v>97</v>
      </c>
      <c r="QE43" s="36">
        <f t="shared" si="52"/>
        <v>67.899999999999991</v>
      </c>
      <c r="QF43" s="64"/>
      <c r="QJ43" s="31">
        <v>95.875</v>
      </c>
      <c r="QK43" s="36">
        <f t="shared" si="53"/>
        <v>1553.175</v>
      </c>
      <c r="QL43" s="64"/>
      <c r="QM43" s="5"/>
      <c r="QN43" s="31"/>
      <c r="QO43" s="5"/>
      <c r="QP43" s="31"/>
      <c r="QQ43" s="36"/>
      <c r="QR43" s="64"/>
      <c r="QS43" s="31"/>
      <c r="QT43" s="31"/>
      <c r="QU43" s="31"/>
      <c r="QV43" s="31"/>
      <c r="QW43" s="36"/>
      <c r="QX43" s="64"/>
      <c r="QY43" s="31"/>
      <c r="QZ43" s="31"/>
      <c r="RA43" s="31"/>
      <c r="RB43" s="31"/>
      <c r="RC43" s="36"/>
      <c r="RD43" s="64"/>
      <c r="RE43" s="31"/>
      <c r="RF43" s="31"/>
      <c r="RG43" s="31"/>
      <c r="RH43" s="31"/>
      <c r="RI43" s="36"/>
      <c r="RJ43" s="64"/>
      <c r="RK43" s="31"/>
      <c r="RL43" s="31"/>
      <c r="RM43" s="31"/>
      <c r="RN43" s="31"/>
      <c r="RO43" s="36"/>
      <c r="RP43" s="64"/>
      <c r="RQ43" s="31"/>
      <c r="RR43" s="31"/>
      <c r="RS43" s="31"/>
      <c r="RT43" s="31"/>
      <c r="RU43" s="36"/>
      <c r="RV43" s="64"/>
      <c r="RW43" s="31"/>
      <c r="RX43" s="31"/>
      <c r="RY43" s="31"/>
      <c r="RZ43" s="31"/>
      <c r="SA43" s="36"/>
      <c r="SB43" s="64"/>
      <c r="SC43" s="31"/>
      <c r="SD43" s="31"/>
      <c r="SE43" s="31"/>
      <c r="SF43" s="31">
        <v>49.791666666666664</v>
      </c>
      <c r="SG43" s="36">
        <f t="shared" si="54"/>
        <v>995.83333333333326</v>
      </c>
      <c r="SH43" s="64"/>
      <c r="SI43" s="31"/>
      <c r="SJ43" s="31"/>
      <c r="SK43" s="31"/>
      <c r="SL43" s="3">
        <v>108.5</v>
      </c>
      <c r="SM43" s="36">
        <f t="shared" si="55"/>
        <v>309.22500000000002</v>
      </c>
      <c r="SN43" s="64"/>
      <c r="SR43" s="32">
        <v>123.5</v>
      </c>
      <c r="SS43" s="36">
        <f t="shared" si="56"/>
        <v>1235</v>
      </c>
      <c r="ST43" s="64"/>
      <c r="SU43" s="63"/>
    </row>
    <row r="44" spans="2:515" s="32" customFormat="1" ht="16.2" customHeight="1" x14ac:dyDescent="0.55000000000000004">
      <c r="B44" s="80">
        <v>183405</v>
      </c>
      <c r="C44" s="77"/>
      <c r="D44" s="78"/>
      <c r="E44" s="78">
        <f t="shared" si="0"/>
        <v>15390.566666666668</v>
      </c>
      <c r="F44" s="78">
        <f t="shared" si="57"/>
        <v>65.538720028242039</v>
      </c>
      <c r="G44" s="78">
        <f t="shared" si="40"/>
        <v>82.236530412325237</v>
      </c>
      <c r="H44" s="78"/>
      <c r="I44" s="78"/>
      <c r="J44" s="88"/>
      <c r="N44" s="3">
        <v>19</v>
      </c>
      <c r="O44" s="62">
        <f t="shared" si="41"/>
        <v>437</v>
      </c>
      <c r="P44" s="31"/>
      <c r="U44" s="33"/>
      <c r="V44" s="63"/>
      <c r="Z44" s="6">
        <v>73</v>
      </c>
      <c r="AA44" s="37">
        <f t="shared" si="42"/>
        <v>1095</v>
      </c>
      <c r="AB44" s="64"/>
      <c r="AG44" s="33"/>
      <c r="AH44" s="63"/>
      <c r="AM44" s="28"/>
      <c r="AN44" s="63"/>
      <c r="AS44" s="35"/>
      <c r="AT44" s="63"/>
      <c r="AY44" s="33"/>
      <c r="AZ44" s="63"/>
      <c r="BE44" s="33"/>
      <c r="BF44" s="63"/>
      <c r="BK44" s="33"/>
      <c r="BL44" s="63"/>
      <c r="BQ44" s="28"/>
      <c r="BR44" s="63"/>
      <c r="BW44" s="28"/>
      <c r="BX44" s="63"/>
      <c r="CC44" s="28"/>
      <c r="CD44" s="63"/>
      <c r="CI44" s="33"/>
      <c r="CJ44" s="63"/>
      <c r="CO44" s="33"/>
      <c r="CP44" s="63"/>
      <c r="CU44" s="33"/>
      <c r="CV44" s="63"/>
      <c r="DA44" s="61"/>
      <c r="DG44" s="28"/>
      <c r="DH44" s="63"/>
      <c r="DL44" s="3">
        <v>66</v>
      </c>
      <c r="DM44" s="30">
        <f t="shared" si="43"/>
        <v>990</v>
      </c>
      <c r="DN44" s="64"/>
      <c r="DS44" s="28"/>
      <c r="DT44" s="63"/>
      <c r="DY44" s="28"/>
      <c r="DZ44" s="63"/>
      <c r="EE44" s="28"/>
      <c r="EF44" s="63"/>
      <c r="EK44" s="33"/>
      <c r="EL44" s="63"/>
      <c r="EQ44" s="33"/>
      <c r="ER44" s="63"/>
      <c r="EV44" s="31">
        <f>AVERAGE(EV43,EV45)</f>
        <v>81.25</v>
      </c>
      <c r="EW44" s="30">
        <f t="shared" si="44"/>
        <v>1015.625</v>
      </c>
      <c r="EX44" s="64"/>
      <c r="FC44" s="27"/>
      <c r="FD44" s="63"/>
      <c r="FI44" s="33"/>
      <c r="FJ44" s="63"/>
      <c r="FO44" s="33"/>
      <c r="FP44" s="63"/>
      <c r="FU44" s="33"/>
      <c r="FV44" s="63"/>
      <c r="GA44" s="33"/>
      <c r="GB44" s="63"/>
      <c r="GG44" s="33"/>
      <c r="GH44" s="63"/>
      <c r="GM44" s="33"/>
      <c r="GN44" s="63"/>
      <c r="GS44" s="33"/>
      <c r="GT44" s="63"/>
      <c r="GY44" s="33"/>
      <c r="GZ44" s="63"/>
      <c r="HE44" s="33"/>
      <c r="HF44" s="63"/>
      <c r="HK44" s="33"/>
      <c r="HL44" s="63"/>
      <c r="HQ44" s="28"/>
      <c r="HR44" s="63"/>
      <c r="HW44" s="33"/>
      <c r="HX44" s="63"/>
      <c r="IC44" s="33"/>
      <c r="ID44" s="63"/>
      <c r="II44" s="28"/>
      <c r="IJ44" s="63"/>
      <c r="IO44" s="33"/>
      <c r="IP44" s="63"/>
      <c r="IU44" s="33"/>
      <c r="IV44" s="63"/>
      <c r="JA44" s="33"/>
      <c r="JB44" s="63"/>
      <c r="JC44" s="69"/>
      <c r="JD44" s="20"/>
      <c r="JE44" s="20"/>
      <c r="JF44" s="17">
        <v>106.25</v>
      </c>
      <c r="JG44" s="23">
        <f t="shared" si="45"/>
        <v>1062.5</v>
      </c>
      <c r="JH44" s="72"/>
      <c r="JI44" s="69"/>
      <c r="JJ44" s="20"/>
      <c r="JK44" s="20"/>
      <c r="JL44" s="17">
        <v>130</v>
      </c>
      <c r="JM44" s="23">
        <f t="shared" si="46"/>
        <v>1248</v>
      </c>
      <c r="JN44" s="72"/>
      <c r="JO44" s="69"/>
      <c r="JP44" s="20"/>
      <c r="JQ44" s="20"/>
      <c r="JR44" s="17">
        <v>96</v>
      </c>
      <c r="JS44" s="23">
        <f t="shared" si="47"/>
        <v>1440</v>
      </c>
      <c r="JT44" s="72"/>
      <c r="JU44" s="69"/>
      <c r="JV44" s="20"/>
      <c r="JW44" s="20"/>
      <c r="JX44" s="17">
        <v>104.375</v>
      </c>
      <c r="JY44" s="23">
        <f t="shared" si="48"/>
        <v>1670</v>
      </c>
      <c r="JZ44" s="72"/>
      <c r="KA44" s="69"/>
      <c r="KB44" s="20"/>
      <c r="KC44" s="20"/>
      <c r="KD44" s="20">
        <v>104</v>
      </c>
      <c r="KE44" s="23">
        <f t="shared" si="49"/>
        <v>1352</v>
      </c>
      <c r="KF44" s="72"/>
      <c r="KG44" s="69"/>
      <c r="KH44" s="20"/>
      <c r="KI44" s="20"/>
      <c r="KJ44" s="20"/>
      <c r="KK44" s="21"/>
      <c r="KL44" s="71"/>
      <c r="KM44" s="69"/>
      <c r="KN44" s="20"/>
      <c r="KO44" s="20"/>
      <c r="KP44" s="20"/>
      <c r="KQ44" s="21"/>
      <c r="KR44" s="71"/>
      <c r="KS44" s="69"/>
      <c r="KT44" s="20"/>
      <c r="KU44" s="20"/>
      <c r="KV44" s="20"/>
      <c r="KW44" s="21"/>
      <c r="KX44" s="71"/>
      <c r="KY44" s="69"/>
      <c r="KZ44" s="20"/>
      <c r="LA44" s="20"/>
      <c r="LB44" s="20"/>
      <c r="LC44" s="21"/>
      <c r="LD44" s="71"/>
      <c r="LE44" s="69"/>
      <c r="LF44" s="20"/>
      <c r="LG44" s="20"/>
      <c r="LH44" s="20"/>
      <c r="LI44" s="21"/>
      <c r="LJ44" s="71"/>
      <c r="LK44" s="27"/>
      <c r="LL44" s="27"/>
      <c r="LM44" s="27"/>
      <c r="LN44" s="27"/>
      <c r="LO44" s="28"/>
      <c r="LP44" s="65"/>
      <c r="LQ44" s="27"/>
      <c r="LR44" s="27"/>
      <c r="LS44" s="27"/>
      <c r="LT44" s="17">
        <v>77.75</v>
      </c>
      <c r="LU44" s="30">
        <f t="shared" si="50"/>
        <v>194.375</v>
      </c>
      <c r="LV44" s="73"/>
      <c r="LZ44" s="3">
        <v>92.625</v>
      </c>
      <c r="MA44" s="36">
        <f t="shared" si="51"/>
        <v>537.22500000000002</v>
      </c>
      <c r="MB44" s="64"/>
      <c r="MG44" s="33"/>
      <c r="MH44" s="63"/>
      <c r="MM44" s="33"/>
      <c r="MN44" s="63"/>
      <c r="MS44" s="33"/>
      <c r="MT44" s="63"/>
      <c r="MY44" s="33"/>
      <c r="MZ44" s="63"/>
      <c r="NE44" s="33"/>
      <c r="NF44" s="63"/>
      <c r="NK44" s="33"/>
      <c r="NL44" s="63"/>
      <c r="NQ44" s="33"/>
      <c r="NR44" s="63"/>
      <c r="NW44" s="33"/>
      <c r="NX44" s="63"/>
      <c r="OC44" s="33"/>
      <c r="OD44" s="63"/>
      <c r="OI44" s="33"/>
      <c r="OJ44" s="63"/>
      <c r="OO44" s="33"/>
      <c r="OP44" s="63"/>
      <c r="OU44" s="33"/>
      <c r="OV44" s="63"/>
      <c r="PA44" s="33"/>
      <c r="PB44" s="63"/>
      <c r="PG44" s="33"/>
      <c r="PH44" s="63"/>
      <c r="PM44" s="33"/>
      <c r="PN44" s="63"/>
      <c r="PS44" s="33"/>
      <c r="PT44" s="63"/>
      <c r="PY44" s="33"/>
      <c r="PZ44" s="63"/>
      <c r="QD44" s="32">
        <v>99.75</v>
      </c>
      <c r="QE44" s="36">
        <f t="shared" si="52"/>
        <v>69.824999999999989</v>
      </c>
      <c r="QF44" s="64"/>
      <c r="QJ44" s="31">
        <v>98.75</v>
      </c>
      <c r="QK44" s="36">
        <f t="shared" si="53"/>
        <v>1599.75</v>
      </c>
      <c r="QL44" s="64"/>
      <c r="QM44" s="5"/>
      <c r="QN44" s="31"/>
      <c r="QO44" s="5"/>
      <c r="QP44" s="31"/>
      <c r="QQ44" s="36"/>
      <c r="QR44" s="64"/>
      <c r="QS44" s="31"/>
      <c r="QT44" s="31"/>
      <c r="QU44" s="31"/>
      <c r="QV44" s="31"/>
      <c r="QW44" s="36"/>
      <c r="QX44" s="64"/>
      <c r="QY44" s="31"/>
      <c r="QZ44" s="31"/>
      <c r="RA44" s="31"/>
      <c r="RB44" s="31"/>
      <c r="RC44" s="36"/>
      <c r="RD44" s="64"/>
      <c r="RE44" s="31"/>
      <c r="RF44" s="31"/>
      <c r="RG44" s="31"/>
      <c r="RH44" s="31"/>
      <c r="RI44" s="36"/>
      <c r="RJ44" s="64"/>
      <c r="RK44" s="31"/>
      <c r="RL44" s="31"/>
      <c r="RM44" s="31"/>
      <c r="RN44" s="31"/>
      <c r="RO44" s="36"/>
      <c r="RP44" s="64"/>
      <c r="RQ44" s="31"/>
      <c r="RR44" s="31"/>
      <c r="RS44" s="31"/>
      <c r="RT44" s="31"/>
      <c r="RU44" s="36"/>
      <c r="RV44" s="64"/>
      <c r="RW44" s="31"/>
      <c r="RX44" s="31"/>
      <c r="RY44" s="31"/>
      <c r="RZ44" s="31"/>
      <c r="SA44" s="36"/>
      <c r="SB44" s="64"/>
      <c r="SC44" s="31"/>
      <c r="SD44" s="31"/>
      <c r="SE44" s="31"/>
      <c r="SF44" s="31">
        <v>62.083333333333329</v>
      </c>
      <c r="SG44" s="36">
        <f t="shared" si="54"/>
        <v>1241.6666666666665</v>
      </c>
      <c r="SH44" s="64"/>
      <c r="SI44" s="31"/>
      <c r="SJ44" s="31"/>
      <c r="SK44" s="31"/>
      <c r="SL44" s="3">
        <v>108.5</v>
      </c>
      <c r="SM44" s="36">
        <f t="shared" si="55"/>
        <v>309.22500000000002</v>
      </c>
      <c r="SN44" s="64"/>
      <c r="SR44" s="32">
        <v>124.5</v>
      </c>
      <c r="SS44" s="36">
        <f t="shared" si="56"/>
        <v>1245</v>
      </c>
      <c r="ST44" s="64"/>
      <c r="SU44" s="63"/>
    </row>
    <row r="45" spans="2:515" s="32" customFormat="1" ht="16.2" customHeight="1" x14ac:dyDescent="0.55000000000000004">
      <c r="B45" s="80">
        <v>183406</v>
      </c>
      <c r="C45" s="77"/>
      <c r="D45" s="78"/>
      <c r="E45" s="78">
        <f t="shared" si="0"/>
        <v>15564.824999999999</v>
      </c>
      <c r="F45" s="78">
        <f t="shared" si="57"/>
        <v>66.280776403960587</v>
      </c>
      <c r="G45" s="78">
        <f t="shared" si="40"/>
        <v>83.167646273043019</v>
      </c>
      <c r="H45" s="78"/>
      <c r="I45" s="78"/>
      <c r="J45" s="88"/>
      <c r="N45" s="3">
        <v>18.5</v>
      </c>
      <c r="O45" s="62">
        <f t="shared" si="41"/>
        <v>425.5</v>
      </c>
      <c r="P45" s="31"/>
      <c r="U45" s="33"/>
      <c r="V45" s="63"/>
      <c r="Z45" s="6">
        <v>75</v>
      </c>
      <c r="AA45" s="37">
        <f t="shared" si="42"/>
        <v>1125</v>
      </c>
      <c r="AB45" s="64"/>
      <c r="AG45" s="33"/>
      <c r="AH45" s="63"/>
      <c r="AM45" s="28"/>
      <c r="AN45" s="63"/>
      <c r="AS45" s="35"/>
      <c r="AT45" s="63"/>
      <c r="AY45" s="33"/>
      <c r="AZ45" s="63"/>
      <c r="BE45" s="33"/>
      <c r="BF45" s="63"/>
      <c r="BK45" s="33"/>
      <c r="BL45" s="63"/>
      <c r="BQ45" s="28"/>
      <c r="BR45" s="63"/>
      <c r="BW45" s="28"/>
      <c r="BX45" s="63"/>
      <c r="CC45" s="28"/>
      <c r="CD45" s="63"/>
      <c r="CI45" s="33"/>
      <c r="CJ45" s="63"/>
      <c r="CO45" s="33"/>
      <c r="CP45" s="63"/>
      <c r="CU45" s="33"/>
      <c r="CV45" s="63"/>
      <c r="DA45" s="61"/>
      <c r="DG45" s="28"/>
      <c r="DH45" s="63"/>
      <c r="DL45" s="3">
        <v>62</v>
      </c>
      <c r="DM45" s="30">
        <f t="shared" si="43"/>
        <v>930</v>
      </c>
      <c r="DN45" s="64"/>
      <c r="DS45" s="28"/>
      <c r="DT45" s="63"/>
      <c r="DY45" s="28"/>
      <c r="DZ45" s="63"/>
      <c r="EE45" s="28"/>
      <c r="EF45" s="63"/>
      <c r="EK45" s="33"/>
      <c r="EL45" s="63"/>
      <c r="EQ45" s="33"/>
      <c r="ER45" s="63"/>
      <c r="EV45" s="3">
        <v>80</v>
      </c>
      <c r="EW45" s="30">
        <f t="shared" si="44"/>
        <v>1000</v>
      </c>
      <c r="EX45" s="64"/>
      <c r="FC45" s="27"/>
      <c r="FD45" s="63"/>
      <c r="FI45" s="33"/>
      <c r="FJ45" s="63"/>
      <c r="FO45" s="33"/>
      <c r="FP45" s="63"/>
      <c r="FU45" s="33"/>
      <c r="FV45" s="63"/>
      <c r="GA45" s="33"/>
      <c r="GB45" s="63"/>
      <c r="GG45" s="33"/>
      <c r="GH45" s="63"/>
      <c r="GM45" s="33"/>
      <c r="GN45" s="63"/>
      <c r="GS45" s="33"/>
      <c r="GT45" s="63"/>
      <c r="GY45" s="33"/>
      <c r="GZ45" s="63"/>
      <c r="HE45" s="33"/>
      <c r="HF45" s="63"/>
      <c r="HK45" s="33"/>
      <c r="HL45" s="63"/>
      <c r="HQ45" s="28"/>
      <c r="HR45" s="63"/>
      <c r="HW45" s="33"/>
      <c r="HX45" s="63"/>
      <c r="IC45" s="33"/>
      <c r="ID45" s="63"/>
      <c r="II45" s="28"/>
      <c r="IJ45" s="63"/>
      <c r="IO45" s="33"/>
      <c r="IP45" s="63"/>
      <c r="IU45" s="33"/>
      <c r="IV45" s="63"/>
      <c r="JA45" s="33"/>
      <c r="JB45" s="63"/>
      <c r="JC45" s="69"/>
      <c r="JD45" s="20"/>
      <c r="JE45" s="20"/>
      <c r="JF45" s="17">
        <v>104.875</v>
      </c>
      <c r="JG45" s="23">
        <f t="shared" si="45"/>
        <v>1048.75</v>
      </c>
      <c r="JH45" s="72"/>
      <c r="JI45" s="69"/>
      <c r="JJ45" s="20"/>
      <c r="JK45" s="20"/>
      <c r="JL45" s="17">
        <v>130</v>
      </c>
      <c r="JM45" s="23">
        <f t="shared" si="46"/>
        <v>1248</v>
      </c>
      <c r="JN45" s="72"/>
      <c r="JO45" s="69"/>
      <c r="JP45" s="20"/>
      <c r="JQ45" s="20"/>
      <c r="JR45" s="17">
        <v>100</v>
      </c>
      <c r="JS45" s="23">
        <f t="shared" si="47"/>
        <v>1500</v>
      </c>
      <c r="JT45" s="72"/>
      <c r="JU45" s="69"/>
      <c r="JV45" s="20"/>
      <c r="JW45" s="20"/>
      <c r="JX45" s="17">
        <v>104.625</v>
      </c>
      <c r="JY45" s="23">
        <f t="shared" si="48"/>
        <v>1674</v>
      </c>
      <c r="JZ45" s="72"/>
      <c r="KA45" s="69"/>
      <c r="KB45" s="20"/>
      <c r="KC45" s="20"/>
      <c r="KD45" s="20">
        <v>109</v>
      </c>
      <c r="KE45" s="23">
        <f t="shared" si="49"/>
        <v>1417</v>
      </c>
      <c r="KF45" s="72"/>
      <c r="KG45" s="69"/>
      <c r="KH45" s="20"/>
      <c r="KI45" s="20"/>
      <c r="KJ45" s="20"/>
      <c r="KK45" s="21"/>
      <c r="KL45" s="71"/>
      <c r="KM45" s="69"/>
      <c r="KN45" s="20"/>
      <c r="KO45" s="20"/>
      <c r="KP45" s="20"/>
      <c r="KQ45" s="21"/>
      <c r="KR45" s="71"/>
      <c r="KS45" s="69"/>
      <c r="KT45" s="20"/>
      <c r="KU45" s="20"/>
      <c r="KV45" s="20"/>
      <c r="KW45" s="21"/>
      <c r="KX45" s="71"/>
      <c r="KY45" s="69"/>
      <c r="KZ45" s="20"/>
      <c r="LA45" s="20"/>
      <c r="LB45" s="20"/>
      <c r="LC45" s="21"/>
      <c r="LD45" s="71"/>
      <c r="LE45" s="69"/>
      <c r="LF45" s="20"/>
      <c r="LG45" s="20"/>
      <c r="LH45" s="20"/>
      <c r="LI45" s="21"/>
      <c r="LJ45" s="71"/>
      <c r="LK45" s="27"/>
      <c r="LL45" s="27"/>
      <c r="LM45" s="27"/>
      <c r="LN45" s="27"/>
      <c r="LO45" s="28"/>
      <c r="LP45" s="65"/>
      <c r="LQ45" s="27"/>
      <c r="LR45" s="27"/>
      <c r="LS45" s="27"/>
      <c r="LT45" s="17">
        <v>77.5</v>
      </c>
      <c r="LU45" s="30">
        <f t="shared" si="50"/>
        <v>193.75</v>
      </c>
      <c r="LV45" s="73"/>
      <c r="LZ45" s="3">
        <v>96</v>
      </c>
      <c r="MA45" s="36">
        <f t="shared" si="51"/>
        <v>556.79999999999995</v>
      </c>
      <c r="MB45" s="64"/>
      <c r="MG45" s="33"/>
      <c r="MH45" s="63"/>
      <c r="MM45" s="33"/>
      <c r="MN45" s="63"/>
      <c r="MS45" s="33"/>
      <c r="MT45" s="63"/>
      <c r="MY45" s="33"/>
      <c r="MZ45" s="63"/>
      <c r="NE45" s="33"/>
      <c r="NF45" s="63"/>
      <c r="NK45" s="33"/>
      <c r="NL45" s="63"/>
      <c r="NQ45" s="33"/>
      <c r="NR45" s="63"/>
      <c r="NW45" s="33"/>
      <c r="NX45" s="63"/>
      <c r="OC45" s="33"/>
      <c r="OD45" s="63"/>
      <c r="OI45" s="33"/>
      <c r="OJ45" s="63"/>
      <c r="OO45" s="33"/>
      <c r="OP45" s="63"/>
      <c r="OU45" s="33"/>
      <c r="OV45" s="63"/>
      <c r="PA45" s="33"/>
      <c r="PB45" s="63"/>
      <c r="PG45" s="33"/>
      <c r="PH45" s="63"/>
      <c r="PM45" s="33"/>
      <c r="PN45" s="63"/>
      <c r="PS45" s="33"/>
      <c r="PT45" s="63"/>
      <c r="PY45" s="33"/>
      <c r="PZ45" s="63"/>
      <c r="QD45" s="32">
        <v>89</v>
      </c>
      <c r="QE45" s="36">
        <f t="shared" si="52"/>
        <v>62.3</v>
      </c>
      <c r="QF45" s="64"/>
      <c r="QJ45" s="31">
        <v>91.25</v>
      </c>
      <c r="QK45" s="36">
        <f t="shared" si="53"/>
        <v>1478.25</v>
      </c>
      <c r="QL45" s="64"/>
      <c r="QM45" s="5"/>
      <c r="QN45" s="31"/>
      <c r="QO45" s="5"/>
      <c r="QP45" s="31"/>
      <c r="QQ45" s="36"/>
      <c r="QR45" s="64"/>
      <c r="QS45" s="31"/>
      <c r="QT45" s="31"/>
      <c r="QU45" s="31"/>
      <c r="QV45" s="31"/>
      <c r="QW45" s="36"/>
      <c r="QX45" s="64"/>
      <c r="QY45" s="31"/>
      <c r="QZ45" s="31"/>
      <c r="RA45" s="31"/>
      <c r="RB45" s="31"/>
      <c r="RC45" s="36"/>
      <c r="RD45" s="64"/>
      <c r="RE45" s="31"/>
      <c r="RF45" s="31"/>
      <c r="RG45" s="31"/>
      <c r="RH45" s="31"/>
      <c r="RI45" s="36"/>
      <c r="RJ45" s="64"/>
      <c r="RK45" s="31"/>
      <c r="RL45" s="31"/>
      <c r="RM45" s="31"/>
      <c r="RN45" s="31"/>
      <c r="RO45" s="36"/>
      <c r="RP45" s="64"/>
      <c r="RQ45" s="31"/>
      <c r="RR45" s="31"/>
      <c r="RS45" s="31"/>
      <c r="RT45" s="31"/>
      <c r="RU45" s="36"/>
      <c r="RV45" s="64"/>
      <c r="RW45" s="31"/>
      <c r="RX45" s="31"/>
      <c r="RY45" s="31"/>
      <c r="RZ45" s="31"/>
      <c r="SA45" s="36"/>
      <c r="SB45" s="64"/>
      <c r="SC45" s="31"/>
      <c r="SD45" s="31"/>
      <c r="SE45" s="31"/>
      <c r="SF45" s="31">
        <v>74.375</v>
      </c>
      <c r="SG45" s="36">
        <f t="shared" si="54"/>
        <v>1487.5</v>
      </c>
      <c r="SH45" s="64"/>
      <c r="SI45" s="31"/>
      <c r="SJ45" s="31"/>
      <c r="SK45" s="31"/>
      <c r="SL45" s="3">
        <v>108.5</v>
      </c>
      <c r="SM45" s="36">
        <f t="shared" si="55"/>
        <v>309.22500000000002</v>
      </c>
      <c r="SN45" s="64"/>
      <c r="SR45" s="32">
        <v>122.5</v>
      </c>
      <c r="SS45" s="36">
        <f t="shared" si="56"/>
        <v>1225</v>
      </c>
      <c r="ST45" s="64"/>
      <c r="SU45" s="63"/>
    </row>
    <row r="46" spans="2:515" s="32" customFormat="1" ht="16.2" customHeight="1" x14ac:dyDescent="0.55000000000000004">
      <c r="B46" s="80">
        <v>183407</v>
      </c>
      <c r="C46" s="77"/>
      <c r="D46" s="78"/>
      <c r="E46" s="78">
        <f t="shared" si="0"/>
        <v>15696.300000000003</v>
      </c>
      <c r="F46" s="78">
        <f t="shared" si="57"/>
        <v>66.840645536939007</v>
      </c>
      <c r="G46" s="78">
        <f t="shared" si="40"/>
        <v>83.870157627571487</v>
      </c>
      <c r="H46" s="78"/>
      <c r="I46" s="78"/>
      <c r="J46" s="88"/>
      <c r="N46" s="3">
        <v>20</v>
      </c>
      <c r="O46" s="62">
        <f t="shared" si="41"/>
        <v>460</v>
      </c>
      <c r="P46" s="31"/>
      <c r="U46" s="33"/>
      <c r="V46" s="63"/>
      <c r="Z46" s="6">
        <v>73</v>
      </c>
      <c r="AA46" s="37">
        <f t="shared" si="42"/>
        <v>1095</v>
      </c>
      <c r="AB46" s="64"/>
      <c r="AG46" s="33"/>
      <c r="AH46" s="63"/>
      <c r="AM46" s="28"/>
      <c r="AN46" s="63"/>
      <c r="AS46" s="35"/>
      <c r="AT46" s="63"/>
      <c r="AY46" s="33"/>
      <c r="AZ46" s="63"/>
      <c r="BE46" s="33"/>
      <c r="BF46" s="63"/>
      <c r="BK46" s="33"/>
      <c r="BL46" s="63"/>
      <c r="BQ46" s="28"/>
      <c r="BR46" s="63"/>
      <c r="BW46" s="28"/>
      <c r="BX46" s="63"/>
      <c r="CC46" s="28"/>
      <c r="CD46" s="63"/>
      <c r="CI46" s="33"/>
      <c r="CJ46" s="63"/>
      <c r="CO46" s="33"/>
      <c r="CP46" s="63"/>
      <c r="CU46" s="33"/>
      <c r="CV46" s="63"/>
      <c r="DA46" s="61"/>
      <c r="DG46" s="28"/>
      <c r="DH46" s="63"/>
      <c r="DL46" s="3">
        <v>67</v>
      </c>
      <c r="DM46" s="30">
        <f t="shared" si="43"/>
        <v>1005</v>
      </c>
      <c r="DN46" s="64"/>
      <c r="DS46" s="28"/>
      <c r="DT46" s="63"/>
      <c r="DY46" s="28"/>
      <c r="DZ46" s="63"/>
      <c r="EE46" s="28"/>
      <c r="EF46" s="63"/>
      <c r="EK46" s="33"/>
      <c r="EL46" s="63"/>
      <c r="EQ46" s="33"/>
      <c r="ER46" s="63"/>
      <c r="EV46" s="3">
        <v>80</v>
      </c>
      <c r="EW46" s="30">
        <f t="shared" si="44"/>
        <v>1000</v>
      </c>
      <c r="EX46" s="64"/>
      <c r="FC46" s="27"/>
      <c r="FD46" s="63"/>
      <c r="FI46" s="33"/>
      <c r="FJ46" s="63"/>
      <c r="FO46" s="33"/>
      <c r="FP46" s="63"/>
      <c r="FU46" s="33"/>
      <c r="FV46" s="63"/>
      <c r="GA46" s="33"/>
      <c r="GB46" s="63"/>
      <c r="GG46" s="33"/>
      <c r="GH46" s="63"/>
      <c r="GM46" s="33"/>
      <c r="GN46" s="63"/>
      <c r="GS46" s="33"/>
      <c r="GT46" s="63"/>
      <c r="GY46" s="33"/>
      <c r="GZ46" s="63"/>
      <c r="HE46" s="33"/>
      <c r="HF46" s="63"/>
      <c r="HK46" s="33"/>
      <c r="HL46" s="63"/>
      <c r="HQ46" s="28"/>
      <c r="HR46" s="63"/>
      <c r="HW46" s="33"/>
      <c r="HX46" s="63"/>
      <c r="IC46" s="33"/>
      <c r="ID46" s="63"/>
      <c r="II46" s="28"/>
      <c r="IJ46" s="63"/>
      <c r="IO46" s="33"/>
      <c r="IP46" s="63"/>
      <c r="IU46" s="33"/>
      <c r="IV46" s="63"/>
      <c r="JA46" s="33"/>
      <c r="JB46" s="63"/>
      <c r="JC46" s="69"/>
      <c r="JD46" s="20"/>
      <c r="JE46" s="20"/>
      <c r="JF46" s="17">
        <v>104.5</v>
      </c>
      <c r="JG46" s="23">
        <f t="shared" si="45"/>
        <v>1045</v>
      </c>
      <c r="JH46" s="72"/>
      <c r="JI46" s="69"/>
      <c r="JJ46" s="20"/>
      <c r="JK46" s="20"/>
      <c r="JL46" s="17">
        <v>133.25</v>
      </c>
      <c r="JM46" s="23">
        <f t="shared" si="46"/>
        <v>1279.2</v>
      </c>
      <c r="JN46" s="72"/>
      <c r="JO46" s="69"/>
      <c r="JP46" s="20"/>
      <c r="JQ46" s="20"/>
      <c r="JR46" s="17">
        <v>103</v>
      </c>
      <c r="JS46" s="23">
        <f t="shared" si="47"/>
        <v>1545</v>
      </c>
      <c r="JT46" s="72"/>
      <c r="JU46" s="69"/>
      <c r="JV46" s="20"/>
      <c r="JW46" s="20"/>
      <c r="JX46" s="17">
        <v>104.875</v>
      </c>
      <c r="JY46" s="23">
        <f t="shared" si="48"/>
        <v>1678</v>
      </c>
      <c r="JZ46" s="72"/>
      <c r="KA46" s="69"/>
      <c r="KB46" s="20"/>
      <c r="KC46" s="20"/>
      <c r="KD46" s="20">
        <v>109.75</v>
      </c>
      <c r="KE46" s="23">
        <f t="shared" si="49"/>
        <v>1426.75</v>
      </c>
      <c r="KF46" s="72"/>
      <c r="KG46" s="69"/>
      <c r="KH46" s="20"/>
      <c r="KI46" s="20"/>
      <c r="KJ46" s="20"/>
      <c r="KK46" s="21"/>
      <c r="KL46" s="71"/>
      <c r="KM46" s="69"/>
      <c r="KN46" s="20"/>
      <c r="KO46" s="20"/>
      <c r="KP46" s="20"/>
      <c r="KQ46" s="21"/>
      <c r="KR46" s="71"/>
      <c r="KS46" s="69"/>
      <c r="KT46" s="20"/>
      <c r="KU46" s="20"/>
      <c r="KV46" s="20"/>
      <c r="KW46" s="21"/>
      <c r="KX46" s="71"/>
      <c r="KY46" s="69"/>
      <c r="KZ46" s="20"/>
      <c r="LA46" s="20"/>
      <c r="LB46" s="20"/>
      <c r="LC46" s="21"/>
      <c r="LD46" s="71"/>
      <c r="LE46" s="69"/>
      <c r="LF46" s="20"/>
      <c r="LG46" s="20"/>
      <c r="LH46" s="20"/>
      <c r="LI46" s="21"/>
      <c r="LJ46" s="71"/>
      <c r="LK46" s="27"/>
      <c r="LL46" s="27"/>
      <c r="LM46" s="27"/>
      <c r="LN46" s="27"/>
      <c r="LO46" s="28"/>
      <c r="LP46" s="65"/>
      <c r="LQ46" s="27"/>
      <c r="LR46" s="27"/>
      <c r="LS46" s="27"/>
      <c r="LT46" s="17">
        <v>76.125</v>
      </c>
      <c r="LU46" s="30">
        <f t="shared" si="50"/>
        <v>190.3125</v>
      </c>
      <c r="LV46" s="73"/>
      <c r="LZ46" s="3">
        <v>94</v>
      </c>
      <c r="MA46" s="36">
        <f t="shared" si="51"/>
        <v>545.19999999999993</v>
      </c>
      <c r="MB46" s="64"/>
      <c r="MG46" s="33"/>
      <c r="MH46" s="63"/>
      <c r="MM46" s="33"/>
      <c r="MN46" s="63"/>
      <c r="MS46" s="33"/>
      <c r="MT46" s="63"/>
      <c r="MY46" s="33"/>
      <c r="MZ46" s="63"/>
      <c r="NE46" s="33"/>
      <c r="NF46" s="63"/>
      <c r="NK46" s="33"/>
      <c r="NL46" s="63"/>
      <c r="NQ46" s="33"/>
      <c r="NR46" s="63"/>
      <c r="NW46" s="33"/>
      <c r="NX46" s="63"/>
      <c r="OC46" s="33"/>
      <c r="OD46" s="63"/>
      <c r="OI46" s="33"/>
      <c r="OJ46" s="63"/>
      <c r="OO46" s="33"/>
      <c r="OP46" s="63"/>
      <c r="OU46" s="33"/>
      <c r="OV46" s="63"/>
      <c r="PA46" s="33"/>
      <c r="PB46" s="63"/>
      <c r="PG46" s="33"/>
      <c r="PH46" s="63"/>
      <c r="PM46" s="33"/>
      <c r="PN46" s="63"/>
      <c r="PS46" s="33"/>
      <c r="PT46" s="63"/>
      <c r="PY46" s="33"/>
      <c r="PZ46" s="63"/>
      <c r="QD46" s="32">
        <v>92.25</v>
      </c>
      <c r="QE46" s="36">
        <f t="shared" si="52"/>
        <v>64.575000000000003</v>
      </c>
      <c r="QF46" s="64"/>
      <c r="QJ46" s="31">
        <v>96.125</v>
      </c>
      <c r="QK46" s="36">
        <f t="shared" si="53"/>
        <v>1557.2249999999999</v>
      </c>
      <c r="QL46" s="64"/>
      <c r="QM46" s="5"/>
      <c r="QN46" s="31"/>
      <c r="QO46" s="5"/>
      <c r="QP46" s="31"/>
      <c r="QQ46" s="36"/>
      <c r="QR46" s="64"/>
      <c r="QS46" s="31"/>
      <c r="QT46" s="31"/>
      <c r="QU46" s="31"/>
      <c r="QV46" s="31"/>
      <c r="QW46" s="36"/>
      <c r="QX46" s="64"/>
      <c r="QY46" s="31"/>
      <c r="QZ46" s="31"/>
      <c r="RA46" s="31"/>
      <c r="RB46" s="31"/>
      <c r="RC46" s="36"/>
      <c r="RD46" s="64"/>
      <c r="RE46" s="31"/>
      <c r="RF46" s="31"/>
      <c r="RG46" s="31"/>
      <c r="RH46" s="31"/>
      <c r="RI46" s="36"/>
      <c r="RJ46" s="64"/>
      <c r="RK46" s="31"/>
      <c r="RL46" s="31"/>
      <c r="RM46" s="31"/>
      <c r="RN46" s="31"/>
      <c r="RO46" s="36"/>
      <c r="RP46" s="64"/>
      <c r="RQ46" s="31"/>
      <c r="RR46" s="31"/>
      <c r="RS46" s="31"/>
      <c r="RT46" s="31"/>
      <c r="RU46" s="36"/>
      <c r="RV46" s="64"/>
      <c r="RW46" s="31"/>
      <c r="RX46" s="31"/>
      <c r="RY46" s="31"/>
      <c r="RZ46" s="31"/>
      <c r="SA46" s="36"/>
      <c r="SB46" s="64"/>
      <c r="SC46" s="31"/>
      <c r="SD46" s="31"/>
      <c r="SE46" s="31"/>
      <c r="SF46" s="31">
        <v>67.5</v>
      </c>
      <c r="SG46" s="36">
        <f t="shared" si="54"/>
        <v>1350</v>
      </c>
      <c r="SH46" s="64"/>
      <c r="SI46" s="31"/>
      <c r="SJ46" s="31"/>
      <c r="SK46" s="31"/>
      <c r="SL46" s="3">
        <v>108.5</v>
      </c>
      <c r="SM46" s="36">
        <f t="shared" si="55"/>
        <v>309.22500000000002</v>
      </c>
      <c r="SN46" s="64"/>
      <c r="SR46" s="32">
        <v>126</v>
      </c>
      <c r="SS46" s="36">
        <f t="shared" si="56"/>
        <v>1260</v>
      </c>
      <c r="ST46" s="64"/>
      <c r="SU46" s="63"/>
    </row>
    <row r="47" spans="2:515" s="32" customFormat="1" ht="16.2" customHeight="1" x14ac:dyDescent="0.55000000000000004">
      <c r="B47" s="80">
        <v>183408</v>
      </c>
      <c r="C47" s="77"/>
      <c r="D47" s="78"/>
      <c r="E47" s="78">
        <f t="shared" si="0"/>
        <v>16146.9125</v>
      </c>
      <c r="F47" s="78">
        <f t="shared" si="57"/>
        <v>68.759520073423005</v>
      </c>
      <c r="G47" s="78">
        <f t="shared" si="40"/>
        <v>86.277918781725901</v>
      </c>
      <c r="H47" s="78"/>
      <c r="I47" s="78"/>
      <c r="J47" s="88"/>
      <c r="N47" s="3">
        <v>20</v>
      </c>
      <c r="O47" s="62">
        <f t="shared" si="41"/>
        <v>460</v>
      </c>
      <c r="P47" s="31"/>
      <c r="U47" s="33"/>
      <c r="V47" s="63"/>
      <c r="Z47" s="6">
        <v>74</v>
      </c>
      <c r="AA47" s="37">
        <f t="shared" si="42"/>
        <v>1110</v>
      </c>
      <c r="AB47" s="64"/>
      <c r="AG47" s="33"/>
      <c r="AH47" s="63"/>
      <c r="AM47" s="28"/>
      <c r="AN47" s="63"/>
      <c r="AS47" s="35"/>
      <c r="AT47" s="63"/>
      <c r="AY47" s="33"/>
      <c r="AZ47" s="63"/>
      <c r="BE47" s="33"/>
      <c r="BF47" s="63"/>
      <c r="BK47" s="33"/>
      <c r="BL47" s="63"/>
      <c r="BQ47" s="28"/>
      <c r="BR47" s="63"/>
      <c r="BW47" s="28"/>
      <c r="BX47" s="63"/>
      <c r="CC47" s="28"/>
      <c r="CD47" s="63"/>
      <c r="CI47" s="33"/>
      <c r="CJ47" s="63"/>
      <c r="CO47" s="33"/>
      <c r="CP47" s="63"/>
      <c r="CU47" s="33"/>
      <c r="CV47" s="63"/>
      <c r="DA47" s="61"/>
      <c r="DG47" s="28"/>
      <c r="DH47" s="63"/>
      <c r="DL47" s="3">
        <v>58</v>
      </c>
      <c r="DM47" s="30">
        <f t="shared" si="43"/>
        <v>870</v>
      </c>
      <c r="DN47" s="64"/>
      <c r="DS47" s="28"/>
      <c r="DT47" s="63"/>
      <c r="DY47" s="28"/>
      <c r="DZ47" s="63"/>
      <c r="EE47" s="28"/>
      <c r="EF47" s="63"/>
      <c r="EK47" s="33"/>
      <c r="EL47" s="63"/>
      <c r="EQ47" s="33"/>
      <c r="ER47" s="63"/>
      <c r="EV47" s="3">
        <v>95</v>
      </c>
      <c r="EW47" s="30">
        <f t="shared" si="44"/>
        <v>1187.5</v>
      </c>
      <c r="EX47" s="64"/>
      <c r="FC47" s="27"/>
      <c r="FD47" s="63"/>
      <c r="FI47" s="33"/>
      <c r="FJ47" s="63"/>
      <c r="FO47" s="33"/>
      <c r="FP47" s="63"/>
      <c r="FU47" s="33"/>
      <c r="FV47" s="63"/>
      <c r="GA47" s="33"/>
      <c r="GB47" s="63"/>
      <c r="GG47" s="33"/>
      <c r="GH47" s="63"/>
      <c r="GM47" s="33"/>
      <c r="GN47" s="63"/>
      <c r="GS47" s="33"/>
      <c r="GT47" s="63"/>
      <c r="GY47" s="33"/>
      <c r="GZ47" s="63"/>
      <c r="HE47" s="33"/>
      <c r="HF47" s="63"/>
      <c r="HK47" s="33"/>
      <c r="HL47" s="63"/>
      <c r="HQ47" s="28"/>
      <c r="HR47" s="63"/>
      <c r="HW47" s="33"/>
      <c r="HX47" s="63"/>
      <c r="IC47" s="33"/>
      <c r="ID47" s="63"/>
      <c r="II47" s="28"/>
      <c r="IJ47" s="63"/>
      <c r="IO47" s="33"/>
      <c r="IP47" s="63"/>
      <c r="IU47" s="33"/>
      <c r="IV47" s="63"/>
      <c r="JA47" s="33"/>
      <c r="JB47" s="63"/>
      <c r="JC47" s="69"/>
      <c r="JD47" s="20"/>
      <c r="JE47" s="20"/>
      <c r="JF47" s="17">
        <v>106</v>
      </c>
      <c r="JG47" s="23">
        <f t="shared" si="45"/>
        <v>1060</v>
      </c>
      <c r="JH47" s="72"/>
      <c r="JI47" s="69"/>
      <c r="JJ47" s="20"/>
      <c r="JK47" s="20"/>
      <c r="JL47" s="17">
        <v>137.75</v>
      </c>
      <c r="JM47" s="23">
        <f t="shared" si="46"/>
        <v>1322.3999999999999</v>
      </c>
      <c r="JN47" s="72"/>
      <c r="JO47" s="69"/>
      <c r="JP47" s="20"/>
      <c r="JQ47" s="20"/>
      <c r="JR47" s="17">
        <v>106</v>
      </c>
      <c r="JS47" s="23">
        <f t="shared" si="47"/>
        <v>1590</v>
      </c>
      <c r="JT47" s="72"/>
      <c r="JU47" s="69"/>
      <c r="JV47" s="20"/>
      <c r="JW47" s="20"/>
      <c r="JX47" s="17">
        <v>105</v>
      </c>
      <c r="JY47" s="23">
        <f t="shared" si="48"/>
        <v>1680</v>
      </c>
      <c r="JZ47" s="72"/>
      <c r="KA47" s="69"/>
      <c r="KB47" s="20"/>
      <c r="KC47" s="20"/>
      <c r="KD47" s="20">
        <v>122</v>
      </c>
      <c r="KE47" s="23">
        <f t="shared" si="49"/>
        <v>1586</v>
      </c>
      <c r="KF47" s="72"/>
      <c r="KG47" s="69"/>
      <c r="KH47" s="20"/>
      <c r="KI47" s="20"/>
      <c r="KJ47" s="20"/>
      <c r="KK47" s="21"/>
      <c r="KL47" s="71"/>
      <c r="KM47" s="69"/>
      <c r="KN47" s="20"/>
      <c r="KO47" s="20"/>
      <c r="KP47" s="20"/>
      <c r="KQ47" s="21"/>
      <c r="KR47" s="71"/>
      <c r="KS47" s="69"/>
      <c r="KT47" s="20"/>
      <c r="KU47" s="20"/>
      <c r="KV47" s="20"/>
      <c r="KW47" s="21"/>
      <c r="KX47" s="71"/>
      <c r="KY47" s="69"/>
      <c r="KZ47" s="20"/>
      <c r="LA47" s="20"/>
      <c r="LB47" s="20"/>
      <c r="LC47" s="21"/>
      <c r="LD47" s="71"/>
      <c r="LE47" s="69"/>
      <c r="LF47" s="20"/>
      <c r="LG47" s="20"/>
      <c r="LH47" s="20"/>
      <c r="LI47" s="21"/>
      <c r="LJ47" s="71"/>
      <c r="LK47" s="27"/>
      <c r="LL47" s="27"/>
      <c r="LM47" s="27"/>
      <c r="LN47" s="27"/>
      <c r="LO47" s="28"/>
      <c r="LP47" s="65"/>
      <c r="LQ47" s="27"/>
      <c r="LR47" s="27"/>
      <c r="LS47" s="27"/>
      <c r="LT47" s="17">
        <v>84.5</v>
      </c>
      <c r="LU47" s="30">
        <f t="shared" si="50"/>
        <v>211.25</v>
      </c>
      <c r="LV47" s="73"/>
      <c r="LZ47" s="3">
        <v>104.25</v>
      </c>
      <c r="MA47" s="36">
        <f t="shared" si="51"/>
        <v>604.65</v>
      </c>
      <c r="MB47" s="64"/>
      <c r="MG47" s="33"/>
      <c r="MH47" s="63"/>
      <c r="MM47" s="33"/>
      <c r="MN47" s="63"/>
      <c r="MS47" s="33"/>
      <c r="MT47" s="63"/>
      <c r="MY47" s="33"/>
      <c r="MZ47" s="63"/>
      <c r="NE47" s="33"/>
      <c r="NF47" s="63"/>
      <c r="NK47" s="33"/>
      <c r="NL47" s="63"/>
      <c r="NQ47" s="33"/>
      <c r="NR47" s="63"/>
      <c r="NW47" s="33"/>
      <c r="NX47" s="63"/>
      <c r="OC47" s="33"/>
      <c r="OD47" s="63"/>
      <c r="OI47" s="33"/>
      <c r="OJ47" s="63"/>
      <c r="OO47" s="33"/>
      <c r="OP47" s="63"/>
      <c r="OU47" s="33"/>
      <c r="OV47" s="63"/>
      <c r="PA47" s="33"/>
      <c r="PB47" s="63"/>
      <c r="PG47" s="33"/>
      <c r="PH47" s="63"/>
      <c r="PM47" s="33"/>
      <c r="PN47" s="63"/>
      <c r="PS47" s="33"/>
      <c r="PT47" s="63"/>
      <c r="PY47" s="33"/>
      <c r="PZ47" s="63"/>
      <c r="QD47" s="32">
        <v>96</v>
      </c>
      <c r="QE47" s="36">
        <f t="shared" si="52"/>
        <v>67.199999999999989</v>
      </c>
      <c r="QF47" s="64"/>
      <c r="QJ47" s="31">
        <v>109.375</v>
      </c>
      <c r="QK47" s="36">
        <f t="shared" si="53"/>
        <v>1771.875</v>
      </c>
      <c r="QL47" s="64"/>
      <c r="QM47" s="5"/>
      <c r="QN47" s="31"/>
      <c r="QO47" s="5"/>
      <c r="QP47" s="31"/>
      <c r="QQ47" s="36"/>
      <c r="QR47" s="64"/>
      <c r="QS47" s="31"/>
      <c r="QT47" s="31"/>
      <c r="QU47" s="31"/>
      <c r="QV47" s="31"/>
      <c r="QW47" s="36"/>
      <c r="QX47" s="64"/>
      <c r="QY47" s="31"/>
      <c r="QZ47" s="31"/>
      <c r="RA47" s="31"/>
      <c r="RB47" s="31"/>
      <c r="RC47" s="36"/>
      <c r="RD47" s="64"/>
      <c r="RE47" s="31"/>
      <c r="RF47" s="31"/>
      <c r="RG47" s="31"/>
      <c r="RH47" s="31"/>
      <c r="RI47" s="36"/>
      <c r="RJ47" s="64"/>
      <c r="RK47" s="31"/>
      <c r="RL47" s="31"/>
      <c r="RM47" s="31"/>
      <c r="RN47" s="31"/>
      <c r="RO47" s="36"/>
      <c r="RP47" s="64"/>
      <c r="RQ47" s="31"/>
      <c r="RR47" s="31"/>
      <c r="RS47" s="31"/>
      <c r="RT47" s="31"/>
      <c r="RU47" s="36"/>
      <c r="RV47" s="64"/>
      <c r="RW47" s="31"/>
      <c r="RX47" s="31"/>
      <c r="RY47" s="31"/>
      <c r="RZ47" s="31"/>
      <c r="SA47" s="36"/>
      <c r="SB47" s="64"/>
      <c r="SC47" s="31"/>
      <c r="SD47" s="31"/>
      <c r="SE47" s="31"/>
      <c r="SF47" s="31">
        <v>55.75</v>
      </c>
      <c r="SG47" s="36">
        <f t="shared" si="54"/>
        <v>1115</v>
      </c>
      <c r="SH47" s="64"/>
      <c r="SI47" s="31"/>
      <c r="SJ47" s="31"/>
      <c r="SK47" s="31"/>
      <c r="SL47" s="3">
        <v>109.75</v>
      </c>
      <c r="SM47" s="36">
        <f t="shared" si="55"/>
        <v>312.78750000000002</v>
      </c>
      <c r="SN47" s="64"/>
      <c r="SR47" s="32">
        <v>132.5</v>
      </c>
      <c r="SS47" s="36">
        <f t="shared" si="56"/>
        <v>1325</v>
      </c>
      <c r="ST47" s="64"/>
      <c r="SU47" s="63"/>
    </row>
    <row r="48" spans="2:515" s="32" customFormat="1" ht="16.2" customHeight="1" x14ac:dyDescent="0.55000000000000004">
      <c r="B48" s="80">
        <v>183409</v>
      </c>
      <c r="C48" s="77"/>
      <c r="D48" s="78"/>
      <c r="E48" s="78">
        <f t="shared" si="0"/>
        <v>16177.40625</v>
      </c>
      <c r="F48" s="78">
        <f t="shared" si="57"/>
        <v>68.889373729051528</v>
      </c>
      <c r="G48" s="78">
        <f t="shared" si="40"/>
        <v>86.44085626502806</v>
      </c>
      <c r="H48" s="78"/>
      <c r="I48" s="78"/>
      <c r="J48" s="88"/>
      <c r="N48" s="3">
        <v>22</v>
      </c>
      <c r="O48" s="62">
        <f t="shared" si="41"/>
        <v>506</v>
      </c>
      <c r="P48" s="31"/>
      <c r="U48" s="33"/>
      <c r="V48" s="63"/>
      <c r="Z48" s="6">
        <v>73</v>
      </c>
      <c r="AA48" s="37">
        <f t="shared" si="42"/>
        <v>1095</v>
      </c>
      <c r="AB48" s="64"/>
      <c r="AG48" s="33"/>
      <c r="AH48" s="63"/>
      <c r="AM48" s="28"/>
      <c r="AN48" s="63"/>
      <c r="AS48" s="35"/>
      <c r="AT48" s="63"/>
      <c r="AY48" s="33"/>
      <c r="AZ48" s="63"/>
      <c r="BE48" s="33"/>
      <c r="BF48" s="63"/>
      <c r="BK48" s="33"/>
      <c r="BL48" s="63"/>
      <c r="BQ48" s="28"/>
      <c r="BR48" s="63"/>
      <c r="BW48" s="28"/>
      <c r="BX48" s="63"/>
      <c r="CC48" s="28"/>
      <c r="CD48" s="63"/>
      <c r="CI48" s="33"/>
      <c r="CJ48" s="63"/>
      <c r="CO48" s="33"/>
      <c r="CP48" s="63"/>
      <c r="CU48" s="33"/>
      <c r="CV48" s="63"/>
      <c r="DA48" s="61"/>
      <c r="DG48" s="28"/>
      <c r="DH48" s="63"/>
      <c r="DL48" s="3">
        <v>64</v>
      </c>
      <c r="DM48" s="30">
        <f t="shared" si="43"/>
        <v>960</v>
      </c>
      <c r="DN48" s="64"/>
      <c r="DS48" s="28"/>
      <c r="DT48" s="63"/>
      <c r="DY48" s="28"/>
      <c r="DZ48" s="63"/>
      <c r="EE48" s="28"/>
      <c r="EF48" s="63"/>
      <c r="EK48" s="33"/>
      <c r="EL48" s="63"/>
      <c r="EQ48" s="33"/>
      <c r="ER48" s="63"/>
      <c r="EV48" s="3">
        <v>94</v>
      </c>
      <c r="EW48" s="30">
        <f t="shared" si="44"/>
        <v>1175</v>
      </c>
      <c r="EX48" s="64"/>
      <c r="FC48" s="27"/>
      <c r="FD48" s="63"/>
      <c r="FI48" s="33"/>
      <c r="FJ48" s="63"/>
      <c r="FO48" s="33"/>
      <c r="FP48" s="63"/>
      <c r="FU48" s="33"/>
      <c r="FV48" s="63"/>
      <c r="GA48" s="33"/>
      <c r="GB48" s="63"/>
      <c r="GG48" s="33"/>
      <c r="GH48" s="63"/>
      <c r="GM48" s="33"/>
      <c r="GN48" s="63"/>
      <c r="GS48" s="33"/>
      <c r="GT48" s="63"/>
      <c r="GY48" s="33"/>
      <c r="GZ48" s="63"/>
      <c r="HE48" s="33"/>
      <c r="HF48" s="63"/>
      <c r="HK48" s="33"/>
      <c r="HL48" s="63"/>
      <c r="HQ48" s="28"/>
      <c r="HR48" s="63"/>
      <c r="HW48" s="33"/>
      <c r="HX48" s="63"/>
      <c r="IC48" s="33"/>
      <c r="ID48" s="63"/>
      <c r="II48" s="28"/>
      <c r="IJ48" s="63"/>
      <c r="IO48" s="33"/>
      <c r="IP48" s="63"/>
      <c r="IU48" s="33"/>
      <c r="IV48" s="63"/>
      <c r="JA48" s="33"/>
      <c r="JB48" s="63"/>
      <c r="JC48" s="69"/>
      <c r="JD48" s="20"/>
      <c r="JE48" s="20"/>
      <c r="JF48" s="17">
        <v>107.5</v>
      </c>
      <c r="JG48" s="23">
        <f t="shared" si="45"/>
        <v>1075</v>
      </c>
      <c r="JH48" s="72"/>
      <c r="JI48" s="69"/>
      <c r="JJ48" s="20"/>
      <c r="JK48" s="20"/>
      <c r="JL48" s="17">
        <v>134</v>
      </c>
      <c r="JM48" s="23">
        <f t="shared" si="46"/>
        <v>1286.3999999999999</v>
      </c>
      <c r="JN48" s="72"/>
      <c r="JO48" s="69"/>
      <c r="JP48" s="20"/>
      <c r="JQ48" s="20"/>
      <c r="JR48" s="17">
        <v>105</v>
      </c>
      <c r="JS48" s="23">
        <f t="shared" si="47"/>
        <v>1575</v>
      </c>
      <c r="JT48" s="72"/>
      <c r="JU48" s="69"/>
      <c r="JV48" s="20"/>
      <c r="JW48" s="20"/>
      <c r="JX48" s="17">
        <v>105</v>
      </c>
      <c r="JY48" s="23">
        <f t="shared" si="48"/>
        <v>1680</v>
      </c>
      <c r="JZ48" s="72"/>
      <c r="KA48" s="69"/>
      <c r="KB48" s="20"/>
      <c r="KC48" s="20"/>
      <c r="KD48" s="20">
        <v>120</v>
      </c>
      <c r="KE48" s="23">
        <f t="shared" si="49"/>
        <v>1560</v>
      </c>
      <c r="KF48" s="72"/>
      <c r="KG48" s="69"/>
      <c r="KH48" s="20"/>
      <c r="KI48" s="20"/>
      <c r="KJ48" s="20"/>
      <c r="KK48" s="21"/>
      <c r="KL48" s="71"/>
      <c r="KM48" s="69"/>
      <c r="KN48" s="20"/>
      <c r="KO48" s="20"/>
      <c r="KP48" s="20"/>
      <c r="KQ48" s="21"/>
      <c r="KR48" s="71"/>
      <c r="KS48" s="69"/>
      <c r="KT48" s="20"/>
      <c r="KU48" s="20"/>
      <c r="KV48" s="20"/>
      <c r="KW48" s="21"/>
      <c r="KX48" s="71"/>
      <c r="KY48" s="69"/>
      <c r="KZ48" s="20"/>
      <c r="LA48" s="20"/>
      <c r="LB48" s="20"/>
      <c r="LC48" s="21"/>
      <c r="LD48" s="71"/>
      <c r="LE48" s="69"/>
      <c r="LF48" s="20"/>
      <c r="LG48" s="20"/>
      <c r="LH48" s="20"/>
      <c r="LI48" s="21"/>
      <c r="LJ48" s="71"/>
      <c r="LK48" s="27"/>
      <c r="LL48" s="27"/>
      <c r="LM48" s="27"/>
      <c r="LN48" s="27"/>
      <c r="LO48" s="28"/>
      <c r="LP48" s="65"/>
      <c r="LQ48" s="27"/>
      <c r="LR48" s="27"/>
      <c r="LS48" s="27"/>
      <c r="LT48" s="17">
        <v>84.75</v>
      </c>
      <c r="LU48" s="30">
        <f t="shared" si="50"/>
        <v>211.875</v>
      </c>
      <c r="LV48" s="73"/>
      <c r="LZ48" s="3">
        <v>105.5</v>
      </c>
      <c r="MA48" s="36">
        <f t="shared" si="51"/>
        <v>611.9</v>
      </c>
      <c r="MB48" s="64"/>
      <c r="MG48" s="33"/>
      <c r="MH48" s="63"/>
      <c r="MM48" s="33"/>
      <c r="MN48" s="63"/>
      <c r="MS48" s="33"/>
      <c r="MT48" s="63"/>
      <c r="MY48" s="33"/>
      <c r="MZ48" s="63"/>
      <c r="NE48" s="33"/>
      <c r="NF48" s="63"/>
      <c r="NK48" s="33"/>
      <c r="NL48" s="63"/>
      <c r="NQ48" s="33"/>
      <c r="NR48" s="63"/>
      <c r="NW48" s="33"/>
      <c r="NX48" s="63"/>
      <c r="OC48" s="33"/>
      <c r="OD48" s="63"/>
      <c r="OI48" s="33"/>
      <c r="OJ48" s="63"/>
      <c r="OO48" s="33"/>
      <c r="OP48" s="63"/>
      <c r="OU48" s="33"/>
      <c r="OV48" s="63"/>
      <c r="PA48" s="33"/>
      <c r="PB48" s="63"/>
      <c r="PG48" s="33"/>
      <c r="PH48" s="63"/>
      <c r="PM48" s="33"/>
      <c r="PN48" s="63"/>
      <c r="PS48" s="33"/>
      <c r="PT48" s="63"/>
      <c r="PY48" s="33"/>
      <c r="PZ48" s="63"/>
      <c r="QD48" s="32">
        <v>96</v>
      </c>
      <c r="QE48" s="36">
        <f t="shared" si="52"/>
        <v>67.199999999999989</v>
      </c>
      <c r="QF48" s="64"/>
      <c r="QJ48" s="31">
        <v>109.75</v>
      </c>
      <c r="QK48" s="36">
        <f t="shared" si="53"/>
        <v>1777.9499999999998</v>
      </c>
      <c r="QL48" s="64"/>
      <c r="QM48" s="5"/>
      <c r="QN48" s="31"/>
      <c r="QO48" s="5"/>
      <c r="QP48" s="31"/>
      <c r="QQ48" s="36"/>
      <c r="QR48" s="64"/>
      <c r="QS48" s="31"/>
      <c r="QT48" s="31"/>
      <c r="QU48" s="31"/>
      <c r="QV48" s="31"/>
      <c r="QW48" s="36"/>
      <c r="QX48" s="64"/>
      <c r="QY48" s="31"/>
      <c r="QZ48" s="31"/>
      <c r="RA48" s="31"/>
      <c r="RB48" s="31"/>
      <c r="RC48" s="36"/>
      <c r="RD48" s="64"/>
      <c r="RE48" s="31"/>
      <c r="RF48" s="31"/>
      <c r="RG48" s="31"/>
      <c r="RH48" s="31"/>
      <c r="RI48" s="36"/>
      <c r="RJ48" s="64"/>
      <c r="RK48" s="31"/>
      <c r="RL48" s="31"/>
      <c r="RM48" s="31"/>
      <c r="RN48" s="31"/>
      <c r="RO48" s="36"/>
      <c r="RP48" s="64"/>
      <c r="RQ48" s="31"/>
      <c r="RR48" s="31"/>
      <c r="RS48" s="31"/>
      <c r="RT48" s="31"/>
      <c r="RU48" s="36"/>
      <c r="RV48" s="64"/>
      <c r="RW48" s="31"/>
      <c r="RX48" s="31"/>
      <c r="RY48" s="31"/>
      <c r="RZ48" s="31"/>
      <c r="SA48" s="36"/>
      <c r="SB48" s="64"/>
      <c r="SC48" s="31"/>
      <c r="SD48" s="31"/>
      <c r="SE48" s="31"/>
      <c r="SF48" s="31">
        <v>50</v>
      </c>
      <c r="SG48" s="36">
        <f t="shared" si="54"/>
        <v>1000</v>
      </c>
      <c r="SH48" s="64"/>
      <c r="SI48" s="31"/>
      <c r="SJ48" s="31"/>
      <c r="SK48" s="31"/>
      <c r="SL48" s="3">
        <v>101.125</v>
      </c>
      <c r="SM48" s="36">
        <f t="shared" si="55"/>
        <v>288.20625000000001</v>
      </c>
      <c r="SN48" s="64"/>
      <c r="SR48" s="32">
        <v>143.5</v>
      </c>
      <c r="SS48" s="36">
        <f t="shared" si="56"/>
        <v>1435</v>
      </c>
      <c r="ST48" s="64"/>
      <c r="SU48" s="63"/>
    </row>
    <row r="49" spans="1:515" s="32" customFormat="1" ht="16.2" customHeight="1" x14ac:dyDescent="0.55000000000000004">
      <c r="B49" s="80">
        <v>183410</v>
      </c>
      <c r="C49" s="77"/>
      <c r="D49" s="78"/>
      <c r="E49" s="78">
        <f t="shared" si="0"/>
        <v>16489.222916666666</v>
      </c>
      <c r="F49" s="78">
        <f t="shared" si="57"/>
        <v>70.217204319010719</v>
      </c>
      <c r="G49" s="78">
        <f t="shared" si="40"/>
        <v>88.106988600943993</v>
      </c>
      <c r="H49" s="78"/>
      <c r="I49" s="78"/>
      <c r="J49" s="88"/>
      <c r="N49" s="3">
        <v>29</v>
      </c>
      <c r="O49" s="62">
        <f t="shared" si="41"/>
        <v>667</v>
      </c>
      <c r="P49" s="31"/>
      <c r="U49" s="33"/>
      <c r="V49" s="63"/>
      <c r="Z49" s="6">
        <v>72</v>
      </c>
      <c r="AA49" s="37">
        <f t="shared" si="42"/>
        <v>1080</v>
      </c>
      <c r="AB49" s="64"/>
      <c r="AG49" s="33"/>
      <c r="AH49" s="63"/>
      <c r="AM49" s="28"/>
      <c r="AN49" s="63"/>
      <c r="AS49" s="35"/>
      <c r="AT49" s="63"/>
      <c r="AY49" s="33"/>
      <c r="AZ49" s="63"/>
      <c r="BE49" s="33"/>
      <c r="BF49" s="63"/>
      <c r="BK49" s="33"/>
      <c r="BL49" s="63"/>
      <c r="BQ49" s="28"/>
      <c r="BR49" s="63"/>
      <c r="BW49" s="28"/>
      <c r="BX49" s="63"/>
      <c r="CC49" s="28"/>
      <c r="CD49" s="63"/>
      <c r="CI49" s="33"/>
      <c r="CJ49" s="63"/>
      <c r="CO49" s="33"/>
      <c r="CP49" s="63"/>
      <c r="CU49" s="33"/>
      <c r="CV49" s="63"/>
      <c r="DA49" s="61"/>
      <c r="DG49" s="28"/>
      <c r="DH49" s="63"/>
      <c r="DL49" s="3">
        <v>64</v>
      </c>
      <c r="DM49" s="30">
        <f t="shared" si="43"/>
        <v>960</v>
      </c>
      <c r="DN49" s="64"/>
      <c r="DS49" s="28"/>
      <c r="DT49" s="63"/>
      <c r="DY49" s="28"/>
      <c r="DZ49" s="63"/>
      <c r="EE49" s="28"/>
      <c r="EF49" s="63"/>
      <c r="EK49" s="33"/>
      <c r="EL49" s="63"/>
      <c r="EQ49" s="33"/>
      <c r="ER49" s="63"/>
      <c r="EV49" s="3">
        <v>94</v>
      </c>
      <c r="EW49" s="30">
        <f t="shared" si="44"/>
        <v>1175</v>
      </c>
      <c r="EX49" s="64"/>
      <c r="FC49" s="27"/>
      <c r="FD49" s="63"/>
      <c r="FI49" s="33"/>
      <c r="FJ49" s="63"/>
      <c r="FO49" s="33"/>
      <c r="FP49" s="63"/>
      <c r="FU49" s="33"/>
      <c r="FV49" s="63"/>
      <c r="GA49" s="33"/>
      <c r="GB49" s="63"/>
      <c r="GG49" s="33"/>
      <c r="GH49" s="63"/>
      <c r="GM49" s="33"/>
      <c r="GN49" s="63"/>
      <c r="GS49" s="33"/>
      <c r="GT49" s="63"/>
      <c r="GY49" s="33"/>
      <c r="GZ49" s="63"/>
      <c r="HE49" s="33"/>
      <c r="HF49" s="63"/>
      <c r="HK49" s="33"/>
      <c r="HL49" s="63"/>
      <c r="HQ49" s="28"/>
      <c r="HR49" s="63"/>
      <c r="HW49" s="33"/>
      <c r="HX49" s="63"/>
      <c r="IC49" s="33"/>
      <c r="ID49" s="63"/>
      <c r="II49" s="28"/>
      <c r="IJ49" s="63"/>
      <c r="IO49" s="33"/>
      <c r="IP49" s="63"/>
      <c r="IU49" s="33"/>
      <c r="IV49" s="63"/>
      <c r="JA49" s="33"/>
      <c r="JB49" s="63"/>
      <c r="JC49" s="69"/>
      <c r="JD49" s="20"/>
      <c r="JE49" s="20"/>
      <c r="JF49" s="17">
        <v>110</v>
      </c>
      <c r="JG49" s="23">
        <f t="shared" si="45"/>
        <v>1100</v>
      </c>
      <c r="JH49" s="72"/>
      <c r="JI49" s="69"/>
      <c r="JJ49" s="20"/>
      <c r="JK49" s="20"/>
      <c r="JL49" s="17">
        <v>132</v>
      </c>
      <c r="JM49" s="23">
        <f t="shared" si="46"/>
        <v>1267.2</v>
      </c>
      <c r="JN49" s="72"/>
      <c r="JO49" s="69"/>
      <c r="JP49" s="20"/>
      <c r="JQ49" s="20"/>
      <c r="JR49" s="17">
        <v>106</v>
      </c>
      <c r="JS49" s="23">
        <f t="shared" si="47"/>
        <v>1590</v>
      </c>
      <c r="JT49" s="72"/>
      <c r="JU49" s="69"/>
      <c r="JV49" s="20"/>
      <c r="JW49" s="20"/>
      <c r="JX49" s="17">
        <v>104.5</v>
      </c>
      <c r="JY49" s="23">
        <f t="shared" si="48"/>
        <v>1672</v>
      </c>
      <c r="JZ49" s="72"/>
      <c r="KA49" s="69"/>
      <c r="KB49" s="20"/>
      <c r="KC49" s="20"/>
      <c r="KD49" s="20">
        <v>118</v>
      </c>
      <c r="KE49" s="23">
        <f t="shared" si="49"/>
        <v>1534</v>
      </c>
      <c r="KF49" s="72"/>
      <c r="KG49" s="69"/>
      <c r="KH49" s="20"/>
      <c r="KI49" s="20"/>
      <c r="KJ49" s="20"/>
      <c r="KK49" s="21"/>
      <c r="KL49" s="71"/>
      <c r="KM49" s="69"/>
      <c r="KN49" s="20"/>
      <c r="KO49" s="20"/>
      <c r="KP49" s="20"/>
      <c r="KQ49" s="21"/>
      <c r="KR49" s="71"/>
      <c r="KS49" s="69"/>
      <c r="KT49" s="20"/>
      <c r="KU49" s="20"/>
      <c r="KV49" s="20"/>
      <c r="KW49" s="21"/>
      <c r="KX49" s="71"/>
      <c r="KY49" s="69"/>
      <c r="KZ49" s="20"/>
      <c r="LA49" s="20"/>
      <c r="LB49" s="20"/>
      <c r="LC49" s="21"/>
      <c r="LD49" s="71"/>
      <c r="LE49" s="69"/>
      <c r="LF49" s="20"/>
      <c r="LG49" s="20"/>
      <c r="LH49" s="20"/>
      <c r="LI49" s="21"/>
      <c r="LJ49" s="71"/>
      <c r="LK49" s="27"/>
      <c r="LL49" s="27"/>
      <c r="LM49" s="27"/>
      <c r="LN49" s="27"/>
      <c r="LO49" s="28"/>
      <c r="LP49" s="65"/>
      <c r="LQ49" s="27"/>
      <c r="LR49" s="27"/>
      <c r="LS49" s="27"/>
      <c r="LT49" s="17">
        <v>107</v>
      </c>
      <c r="LU49" s="30">
        <f t="shared" si="50"/>
        <v>267.5</v>
      </c>
      <c r="LV49" s="73"/>
      <c r="LZ49" s="3">
        <v>104.25</v>
      </c>
      <c r="MA49" s="36">
        <f t="shared" si="51"/>
        <v>604.65</v>
      </c>
      <c r="MB49" s="64"/>
      <c r="MG49" s="33"/>
      <c r="MH49" s="63"/>
      <c r="MM49" s="33"/>
      <c r="MN49" s="63"/>
      <c r="MS49" s="33"/>
      <c r="MT49" s="63"/>
      <c r="MY49" s="33"/>
      <c r="MZ49" s="63"/>
      <c r="NE49" s="33"/>
      <c r="NF49" s="63"/>
      <c r="NK49" s="33"/>
      <c r="NL49" s="63"/>
      <c r="NQ49" s="33"/>
      <c r="NR49" s="63"/>
      <c r="NW49" s="33"/>
      <c r="NX49" s="63"/>
      <c r="OC49" s="33"/>
      <c r="OD49" s="63"/>
      <c r="OI49" s="33"/>
      <c r="OJ49" s="63"/>
      <c r="OO49" s="33"/>
      <c r="OP49" s="63"/>
      <c r="OU49" s="33"/>
      <c r="OV49" s="63"/>
      <c r="PA49" s="33"/>
      <c r="PB49" s="63"/>
      <c r="PG49" s="33"/>
      <c r="PH49" s="63"/>
      <c r="PM49" s="33"/>
      <c r="PN49" s="63"/>
      <c r="PS49" s="33"/>
      <c r="PT49" s="63"/>
      <c r="PY49" s="33"/>
      <c r="PZ49" s="63"/>
      <c r="QD49" s="32">
        <v>97</v>
      </c>
      <c r="QE49" s="36">
        <f t="shared" si="52"/>
        <v>67.899999999999991</v>
      </c>
      <c r="QF49" s="64"/>
      <c r="QJ49" s="31">
        <v>109.5</v>
      </c>
      <c r="QK49" s="36">
        <f t="shared" si="53"/>
        <v>1773.8999999999999</v>
      </c>
      <c r="QL49" s="64"/>
      <c r="QM49" s="5"/>
      <c r="QN49" s="31"/>
      <c r="QO49" s="5"/>
      <c r="QP49" s="31"/>
      <c r="QQ49" s="36"/>
      <c r="QR49" s="64"/>
      <c r="QS49" s="31"/>
      <c r="QT49" s="31"/>
      <c r="QU49" s="31"/>
      <c r="QV49" s="31"/>
      <c r="QW49" s="36"/>
      <c r="QX49" s="64"/>
      <c r="QY49" s="31"/>
      <c r="QZ49" s="31"/>
      <c r="RA49" s="31"/>
      <c r="RB49" s="31"/>
      <c r="RC49" s="36"/>
      <c r="RD49" s="64"/>
      <c r="RE49" s="31"/>
      <c r="RF49" s="31"/>
      <c r="RG49" s="31"/>
      <c r="RH49" s="31"/>
      <c r="RI49" s="36"/>
      <c r="RJ49" s="64"/>
      <c r="RK49" s="31"/>
      <c r="RL49" s="31"/>
      <c r="RM49" s="31"/>
      <c r="RN49" s="31"/>
      <c r="RO49" s="36"/>
      <c r="RP49" s="64"/>
      <c r="RQ49" s="31"/>
      <c r="RR49" s="31"/>
      <c r="RS49" s="31"/>
      <c r="RT49" s="31"/>
      <c r="RU49" s="36"/>
      <c r="RV49" s="64"/>
      <c r="RW49" s="31"/>
      <c r="RX49" s="31"/>
      <c r="RY49" s="31"/>
      <c r="RZ49" s="31"/>
      <c r="SA49" s="36"/>
      <c r="SB49" s="64"/>
      <c r="SC49" s="31"/>
      <c r="SD49" s="31"/>
      <c r="SE49" s="31"/>
      <c r="SF49" s="31">
        <v>61.583333333333336</v>
      </c>
      <c r="SG49" s="36">
        <f t="shared" si="54"/>
        <v>1231.6666666666667</v>
      </c>
      <c r="SH49" s="64"/>
      <c r="SI49" s="31"/>
      <c r="SJ49" s="31"/>
      <c r="SK49" s="31"/>
      <c r="SL49" s="3">
        <v>103.125</v>
      </c>
      <c r="SM49" s="36">
        <f t="shared" si="55"/>
        <v>293.90625</v>
      </c>
      <c r="SN49" s="64"/>
      <c r="SR49" s="32">
        <v>136.5</v>
      </c>
      <c r="SS49" s="36">
        <f t="shared" si="56"/>
        <v>1365</v>
      </c>
      <c r="ST49" s="64"/>
      <c r="SU49" s="63"/>
    </row>
    <row r="50" spans="1:515" s="32" customFormat="1" ht="16.2" customHeight="1" x14ac:dyDescent="0.55000000000000004">
      <c r="B50" s="80">
        <v>183411</v>
      </c>
      <c r="C50" s="79">
        <f>COUNT(N50:SS50)/2</f>
        <v>16</v>
      </c>
      <c r="D50" s="78"/>
      <c r="E50" s="78">
        <f t="shared" si="0"/>
        <v>16971.42083333333</v>
      </c>
      <c r="F50" s="78">
        <f t="shared" si="57"/>
        <v>72.270581231185375</v>
      </c>
      <c r="G50" s="78">
        <f t="shared" si="40"/>
        <v>90.683520349096085</v>
      </c>
      <c r="H50" s="78"/>
      <c r="I50" s="78"/>
      <c r="J50" s="88"/>
      <c r="N50" s="3">
        <v>35.125</v>
      </c>
      <c r="O50" s="62">
        <f t="shared" si="41"/>
        <v>807.875</v>
      </c>
      <c r="P50" s="31"/>
      <c r="U50" s="33"/>
      <c r="V50" s="63"/>
      <c r="Z50" s="6">
        <v>73</v>
      </c>
      <c r="AA50" s="37">
        <f t="shared" si="42"/>
        <v>1095</v>
      </c>
      <c r="AB50" s="64"/>
      <c r="AG50" s="33"/>
      <c r="AH50" s="63"/>
      <c r="AM50" s="28"/>
      <c r="AN50" s="63"/>
      <c r="AS50" s="35"/>
      <c r="AT50" s="63"/>
      <c r="AY50" s="33"/>
      <c r="AZ50" s="63"/>
      <c r="BE50" s="33"/>
      <c r="BF50" s="63"/>
      <c r="BK50" s="33"/>
      <c r="BL50" s="63"/>
      <c r="BQ50" s="28"/>
      <c r="BR50" s="63"/>
      <c r="BW50" s="28"/>
      <c r="BX50" s="63"/>
      <c r="CC50" s="28"/>
      <c r="CD50" s="63"/>
      <c r="CI50" s="33"/>
      <c r="CJ50" s="63"/>
      <c r="CO50" s="33"/>
      <c r="CP50" s="63"/>
      <c r="CU50" s="33"/>
      <c r="CV50" s="63"/>
      <c r="DA50" s="61"/>
      <c r="DG50" s="28"/>
      <c r="DH50" s="63"/>
      <c r="DL50" s="3">
        <v>68</v>
      </c>
      <c r="DM50" s="30">
        <f t="shared" si="43"/>
        <v>1020</v>
      </c>
      <c r="DN50" s="64"/>
      <c r="DS50" s="28"/>
      <c r="DT50" s="63"/>
      <c r="DY50" s="28"/>
      <c r="DZ50" s="63"/>
      <c r="EE50" s="28"/>
      <c r="EF50" s="63"/>
      <c r="EK50" s="33"/>
      <c r="EL50" s="63"/>
      <c r="EQ50" s="33"/>
      <c r="ER50" s="63"/>
      <c r="EV50" s="3">
        <v>93.75</v>
      </c>
      <c r="EW50" s="30">
        <f t="shared" si="44"/>
        <v>1171.875</v>
      </c>
      <c r="EX50" s="64"/>
      <c r="FC50" s="27"/>
      <c r="FD50" s="63"/>
      <c r="FI50" s="33"/>
      <c r="FJ50" s="63"/>
      <c r="FO50" s="33"/>
      <c r="FP50" s="63"/>
      <c r="FU50" s="33"/>
      <c r="FV50" s="63"/>
      <c r="GA50" s="33"/>
      <c r="GB50" s="63"/>
      <c r="GG50" s="33"/>
      <c r="GH50" s="63"/>
      <c r="GM50" s="33"/>
      <c r="GN50" s="63"/>
      <c r="GS50" s="33"/>
      <c r="GT50" s="63"/>
      <c r="GY50" s="33"/>
      <c r="GZ50" s="63"/>
      <c r="HE50" s="33"/>
      <c r="HF50" s="63"/>
      <c r="HK50" s="33"/>
      <c r="HL50" s="63"/>
      <c r="HQ50" s="28"/>
      <c r="HR50" s="63"/>
      <c r="HW50" s="33"/>
      <c r="HX50" s="63"/>
      <c r="IC50" s="33"/>
      <c r="ID50" s="63"/>
      <c r="II50" s="28"/>
      <c r="IJ50" s="63"/>
      <c r="IO50" s="33"/>
      <c r="IP50" s="63"/>
      <c r="IU50" s="33"/>
      <c r="IV50" s="63"/>
      <c r="JA50" s="33"/>
      <c r="JB50" s="63"/>
      <c r="JC50" s="69"/>
      <c r="JD50" s="20"/>
      <c r="JE50" s="20"/>
      <c r="JF50" s="17">
        <v>107.375</v>
      </c>
      <c r="JG50" s="23">
        <f t="shared" si="45"/>
        <v>1073.75</v>
      </c>
      <c r="JH50" s="72"/>
      <c r="JI50" s="69"/>
      <c r="JJ50" s="20"/>
      <c r="JK50" s="20"/>
      <c r="JL50" s="17">
        <v>128</v>
      </c>
      <c r="JM50" s="23">
        <f t="shared" si="46"/>
        <v>1228.8</v>
      </c>
      <c r="JN50" s="72"/>
      <c r="JO50" s="69"/>
      <c r="JP50" s="20"/>
      <c r="JQ50" s="20"/>
      <c r="JR50" s="17">
        <v>107</v>
      </c>
      <c r="JS50" s="23">
        <f t="shared" si="47"/>
        <v>1605</v>
      </c>
      <c r="JT50" s="72"/>
      <c r="JU50" s="69"/>
      <c r="JV50" s="20"/>
      <c r="JW50" s="20"/>
      <c r="JX50" s="17">
        <v>108.125</v>
      </c>
      <c r="JY50" s="23">
        <f t="shared" si="48"/>
        <v>1730</v>
      </c>
      <c r="JZ50" s="72"/>
      <c r="KA50" s="69"/>
      <c r="KB50" s="20"/>
      <c r="KC50" s="20"/>
      <c r="KD50" s="20">
        <v>116</v>
      </c>
      <c r="KE50" s="23">
        <f t="shared" si="49"/>
        <v>1508</v>
      </c>
      <c r="KF50" s="72"/>
      <c r="KG50" s="69"/>
      <c r="KH50" s="20"/>
      <c r="KI50" s="20"/>
      <c r="KJ50" s="20"/>
      <c r="KK50" s="21"/>
      <c r="KL50" s="71"/>
      <c r="KM50" s="69"/>
      <c r="KN50" s="20"/>
      <c r="KO50" s="20"/>
      <c r="KP50" s="20"/>
      <c r="KQ50" s="21"/>
      <c r="KR50" s="71"/>
      <c r="KS50" s="69"/>
      <c r="KT50" s="20"/>
      <c r="KU50" s="20"/>
      <c r="KV50" s="20"/>
      <c r="KW50" s="21"/>
      <c r="KX50" s="71"/>
      <c r="KY50" s="69"/>
      <c r="KZ50" s="20"/>
      <c r="LA50" s="20"/>
      <c r="LB50" s="20"/>
      <c r="LC50" s="21"/>
      <c r="LD50" s="71"/>
      <c r="LE50" s="69"/>
      <c r="LF50" s="20"/>
      <c r="LG50" s="20"/>
      <c r="LH50" s="20"/>
      <c r="LI50" s="21"/>
      <c r="LJ50" s="71"/>
      <c r="LK50" s="27"/>
      <c r="LL50" s="27"/>
      <c r="LM50" s="27"/>
      <c r="LN50" s="27"/>
      <c r="LO50" s="28"/>
      <c r="LP50" s="65"/>
      <c r="LQ50" s="27"/>
      <c r="LR50" s="27"/>
      <c r="LS50" s="27"/>
      <c r="LT50" s="17">
        <v>82.5</v>
      </c>
      <c r="LU50" s="30">
        <f t="shared" si="50"/>
        <v>206.25</v>
      </c>
      <c r="LV50" s="73"/>
      <c r="LZ50" s="3">
        <v>104.125</v>
      </c>
      <c r="MA50" s="36">
        <f t="shared" si="51"/>
        <v>603.92499999999995</v>
      </c>
      <c r="MB50" s="64"/>
      <c r="MG50" s="33"/>
      <c r="MH50" s="63"/>
      <c r="MM50" s="33"/>
      <c r="MN50" s="63"/>
      <c r="MS50" s="33"/>
      <c r="MT50" s="63"/>
      <c r="MY50" s="33"/>
      <c r="MZ50" s="63"/>
      <c r="NE50" s="33"/>
      <c r="NF50" s="63"/>
      <c r="NK50" s="33"/>
      <c r="NL50" s="63"/>
      <c r="NQ50" s="33"/>
      <c r="NR50" s="63"/>
      <c r="NW50" s="33"/>
      <c r="NX50" s="63"/>
      <c r="OC50" s="33"/>
      <c r="OD50" s="63"/>
      <c r="OI50" s="33"/>
      <c r="OJ50" s="63"/>
      <c r="OO50" s="33"/>
      <c r="OP50" s="63"/>
      <c r="OU50" s="33"/>
      <c r="OV50" s="63"/>
      <c r="PA50" s="33"/>
      <c r="PB50" s="63"/>
      <c r="PG50" s="33"/>
      <c r="PH50" s="63"/>
      <c r="PM50" s="33"/>
      <c r="PN50" s="63"/>
      <c r="PS50" s="33"/>
      <c r="PT50" s="63"/>
      <c r="PY50" s="33"/>
      <c r="PZ50" s="63"/>
      <c r="QD50" s="32">
        <v>93</v>
      </c>
      <c r="QE50" s="36">
        <f t="shared" si="52"/>
        <v>65.099999999999994</v>
      </c>
      <c r="QF50" s="64"/>
      <c r="QJ50" s="31">
        <v>116.5</v>
      </c>
      <c r="QK50" s="36">
        <f t="shared" si="53"/>
        <v>1887.3</v>
      </c>
      <c r="QL50" s="64"/>
      <c r="QM50" s="5"/>
      <c r="QN50" s="31"/>
      <c r="QO50" s="5"/>
      <c r="QP50" s="31"/>
      <c r="QQ50" s="36"/>
      <c r="QR50" s="64"/>
      <c r="QS50" s="31"/>
      <c r="QT50" s="31"/>
      <c r="QU50" s="31"/>
      <c r="QV50" s="31"/>
      <c r="QW50" s="36"/>
      <c r="QX50" s="64"/>
      <c r="QY50" s="31"/>
      <c r="QZ50" s="31"/>
      <c r="RA50" s="31"/>
      <c r="RB50" s="31"/>
      <c r="RC50" s="36"/>
      <c r="RD50" s="64"/>
      <c r="RE50" s="31"/>
      <c r="RF50" s="31"/>
      <c r="RG50" s="31"/>
      <c r="RH50" s="31"/>
      <c r="RI50" s="36"/>
      <c r="RJ50" s="64"/>
      <c r="RK50" s="31"/>
      <c r="RL50" s="31"/>
      <c r="RM50" s="31"/>
      <c r="RN50" s="31"/>
      <c r="RO50" s="36"/>
      <c r="RP50" s="64"/>
      <c r="RQ50" s="31"/>
      <c r="RR50" s="31"/>
      <c r="RS50" s="31"/>
      <c r="RT50" s="31"/>
      <c r="RU50" s="36"/>
      <c r="RV50" s="64"/>
      <c r="RW50" s="31"/>
      <c r="RX50" s="31"/>
      <c r="RY50" s="31"/>
      <c r="RZ50" s="31"/>
      <c r="SA50" s="36"/>
      <c r="SB50" s="64"/>
      <c r="SC50" s="31"/>
      <c r="SD50" s="31"/>
      <c r="SE50" s="31"/>
      <c r="SF50" s="31">
        <v>73.166666666666671</v>
      </c>
      <c r="SG50" s="36">
        <f t="shared" si="54"/>
        <v>1463.3333333333335</v>
      </c>
      <c r="SH50" s="64"/>
      <c r="SI50" s="31"/>
      <c r="SJ50" s="31"/>
      <c r="SK50" s="31"/>
      <c r="SL50" s="3">
        <v>95.25</v>
      </c>
      <c r="SM50" s="36">
        <f t="shared" si="55"/>
        <v>271.46250000000003</v>
      </c>
      <c r="SN50" s="64"/>
      <c r="SR50" s="32">
        <v>135.75</v>
      </c>
      <c r="SS50" s="36">
        <f t="shared" si="56"/>
        <v>1357.5</v>
      </c>
      <c r="ST50" s="64"/>
      <c r="SU50" s="63"/>
    </row>
    <row r="51" spans="1:515" x14ac:dyDescent="0.55000000000000004">
      <c r="A51" s="31"/>
      <c r="B51" s="80">
        <v>183412</v>
      </c>
      <c r="C51" s="77"/>
      <c r="D51" s="78">
        <f>SUM(M51,S51,Y51,AE51,AK51,AQ51,AW51,BC51,BI51,BO51,BU51,CA51,CG51,CM51,CS51,CY51,DE51,DK51,DQ51,DW51,EC51,EI51,EO51,EU51,FA51,FG51,FM51,FS51,FY51,GE51,GK51,GQ51,GW51,HC51,HI51,HO51,HU51,IA51,IG51,IM51,IS51,IY51,JE51,JK51,JQ51,JW51,KC51,KI51,KO51,KU51,LA51,LG51,LM51,LS51,LY51,ME51,MK51,MQ51,MW51,NC51,NI51,NO51,NU51,OA51,OG51,OM51,OS51,OY51,PE51,PK51,PQ51,PW51,QC51,QI51,QO51,QU51,RA51,RG51,RM51,RS51,RY51,SE51,SK51,SQ51)</f>
        <v>209.55600000000001</v>
      </c>
      <c r="E51" s="78">
        <f t="shared" si="0"/>
        <v>17692.8125</v>
      </c>
      <c r="F51" s="78">
        <f t="shared" si="57"/>
        <v>75.342533518346585</v>
      </c>
      <c r="G51" s="78">
        <f t="shared" si="40"/>
        <v>94.538137857333695</v>
      </c>
      <c r="H51" s="78"/>
      <c r="I51" s="78"/>
      <c r="J51" s="88">
        <f>SUM(P51,V51,AB51,AH51,AN51,AT51,AZ51,BF51,BL51,BR51,BX51,CD51,CJ51,CP51,CV51,DB51,DH51,DN51,DT51,DZ51,EF51,EL51,ER51,EX51,FD51,FJ51,FP51,FV51,GB51,GH51,GN51,GT51,GZ51,HF51,HL51,HR51,HX51,ID51,IJ51,IP51,IV51,JB51,JH51,JN51,JT51,JZ51,KF51,KL51,KR51,KX51,LD51,LJ51,LP51,LV51,MB51,MH51,MN51,MT51,MZ51,NF51,NL51,NR51,NX51,OD51,OJ51,OP51,OV51,PB51,PH51,PN51,PT51,PZ51,QF51,QL51,QR51,QX51,RD51,RJ51,RP51,RV51,SB51,SH51,SN51,ST51)</f>
        <v>187.14999999999998</v>
      </c>
      <c r="K51" s="31">
        <v>0</v>
      </c>
      <c r="L51" s="31">
        <v>1</v>
      </c>
      <c r="M51" s="31">
        <v>30</v>
      </c>
      <c r="N51" s="3">
        <v>35.5</v>
      </c>
      <c r="O51" s="62">
        <f t="shared" si="41"/>
        <v>816.5</v>
      </c>
      <c r="P51" s="31">
        <f>M39</f>
        <v>23</v>
      </c>
      <c r="W51" s="31">
        <v>0</v>
      </c>
      <c r="X51" s="31">
        <v>1</v>
      </c>
      <c r="Y51" s="31">
        <v>19</v>
      </c>
      <c r="Z51" s="6">
        <v>85</v>
      </c>
      <c r="AA51" s="37">
        <f t="shared" si="42"/>
        <v>1275</v>
      </c>
      <c r="AB51" s="64">
        <f>Y39</f>
        <v>15</v>
      </c>
      <c r="DI51" s="31">
        <v>0</v>
      </c>
      <c r="DJ51" s="31">
        <v>1</v>
      </c>
      <c r="DK51" s="31">
        <v>15</v>
      </c>
      <c r="DL51" s="3">
        <v>88</v>
      </c>
      <c r="DM51" s="30">
        <f t="shared" si="43"/>
        <v>1320</v>
      </c>
      <c r="DN51" s="64">
        <f>DK39</f>
        <v>15</v>
      </c>
      <c r="ES51" s="31">
        <v>0</v>
      </c>
      <c r="ET51" s="31">
        <v>1</v>
      </c>
      <c r="EU51" s="31">
        <v>12.5</v>
      </c>
      <c r="EV51" s="3">
        <v>94</v>
      </c>
      <c r="EW51" s="30">
        <f t="shared" si="44"/>
        <v>1175</v>
      </c>
      <c r="EX51" s="64">
        <f>EU39</f>
        <v>12.5</v>
      </c>
      <c r="JC51" s="69">
        <v>0</v>
      </c>
      <c r="JD51" s="20">
        <v>1</v>
      </c>
      <c r="JE51" s="22">
        <v>10</v>
      </c>
      <c r="JF51" s="17">
        <v>108.625</v>
      </c>
      <c r="JG51" s="23">
        <f t="shared" si="45"/>
        <v>1086.25</v>
      </c>
      <c r="JH51" s="72">
        <f>JE39</f>
        <v>10</v>
      </c>
      <c r="JI51" s="69">
        <v>6</v>
      </c>
      <c r="JJ51" s="20">
        <v>1</v>
      </c>
      <c r="JK51" s="20">
        <v>20</v>
      </c>
      <c r="JL51" s="17">
        <v>127.75</v>
      </c>
      <c r="JM51" s="23">
        <f t="shared" si="46"/>
        <v>1226.3999999999999</v>
      </c>
      <c r="JN51" s="72">
        <f>JK39</f>
        <v>9.6</v>
      </c>
      <c r="JO51" s="69">
        <v>0</v>
      </c>
      <c r="JP51" s="20">
        <v>1</v>
      </c>
      <c r="JQ51" s="20">
        <v>15</v>
      </c>
      <c r="JR51" s="17">
        <v>106</v>
      </c>
      <c r="JS51" s="23">
        <f t="shared" si="47"/>
        <v>1590</v>
      </c>
      <c r="JT51" s="72">
        <f>JQ39</f>
        <v>15</v>
      </c>
      <c r="JU51" s="69">
        <v>0</v>
      </c>
      <c r="JV51" s="20">
        <v>1</v>
      </c>
      <c r="JW51" s="22">
        <v>16</v>
      </c>
      <c r="JX51" s="17">
        <v>109.5</v>
      </c>
      <c r="JY51" s="23">
        <f t="shared" si="48"/>
        <v>1752</v>
      </c>
      <c r="JZ51" s="72">
        <f>JW39</f>
        <v>16</v>
      </c>
      <c r="KA51" s="69">
        <v>0</v>
      </c>
      <c r="KB51" s="22">
        <v>1</v>
      </c>
      <c r="KC51" s="22">
        <v>13</v>
      </c>
      <c r="KD51" s="20">
        <v>114</v>
      </c>
      <c r="KE51" s="23">
        <f t="shared" si="49"/>
        <v>1482</v>
      </c>
      <c r="KF51" s="72">
        <f>KC39</f>
        <v>13</v>
      </c>
      <c r="KG51" s="69"/>
      <c r="KH51" s="20">
        <v>1</v>
      </c>
      <c r="KI51" s="20"/>
      <c r="KJ51" s="20"/>
      <c r="KM51" s="69"/>
      <c r="KN51" s="20"/>
      <c r="KO51" s="20"/>
      <c r="KP51" s="20"/>
      <c r="KS51" s="69"/>
      <c r="KT51" s="20"/>
      <c r="KU51" s="20"/>
      <c r="KV51" s="20"/>
      <c r="KY51" s="69"/>
      <c r="KZ51" s="20"/>
      <c r="LA51" s="20"/>
      <c r="LB51" s="20"/>
      <c r="LE51" s="69"/>
      <c r="LF51" s="20"/>
      <c r="LG51" s="20"/>
      <c r="LH51" s="20"/>
      <c r="LK51" s="27"/>
      <c r="LL51" s="27"/>
      <c r="LM51" s="27"/>
      <c r="LN51" s="27"/>
      <c r="LR51" s="27">
        <v>1</v>
      </c>
      <c r="LS51" s="27">
        <v>2.5</v>
      </c>
      <c r="LT51" s="17">
        <v>88.25</v>
      </c>
      <c r="LU51" s="30">
        <f t="shared" si="50"/>
        <v>220.625</v>
      </c>
      <c r="LV51" s="73">
        <f>LS39</f>
        <v>2.5</v>
      </c>
      <c r="LW51" s="32">
        <v>0</v>
      </c>
      <c r="LX51" s="32">
        <v>1</v>
      </c>
      <c r="LY51" s="31">
        <v>5.8</v>
      </c>
      <c r="LZ51" s="3">
        <v>105</v>
      </c>
      <c r="MA51" s="36">
        <f t="shared" si="51"/>
        <v>609</v>
      </c>
      <c r="MB51" s="64">
        <f>LY39</f>
        <v>5.8</v>
      </c>
      <c r="MC51" s="32"/>
      <c r="MD51" s="32"/>
      <c r="ME51" s="32"/>
      <c r="MF51" s="32"/>
      <c r="MI51" s="32"/>
      <c r="MJ51" s="32"/>
      <c r="MK51" s="32"/>
      <c r="ML51" s="32"/>
      <c r="MO51" s="32"/>
      <c r="MP51" s="32"/>
      <c r="MQ51" s="32"/>
      <c r="MR51" s="32"/>
      <c r="MU51" s="32"/>
      <c r="MV51" s="32"/>
      <c r="MW51" s="32"/>
      <c r="MX51" s="32"/>
      <c r="NA51" s="32"/>
      <c r="NB51" s="32"/>
      <c r="NC51" s="32"/>
      <c r="ND51" s="32"/>
      <c r="NG51" s="32"/>
      <c r="NH51" s="32"/>
      <c r="NI51" s="32"/>
      <c r="NJ51" s="32"/>
      <c r="NM51" s="32"/>
      <c r="NN51" s="32"/>
      <c r="NO51" s="32"/>
      <c r="NP51" s="32"/>
      <c r="NS51" s="32"/>
      <c r="NT51" s="32"/>
      <c r="NU51" s="32"/>
      <c r="NV51" s="32"/>
      <c r="NY51" s="32"/>
      <c r="NZ51" s="32"/>
      <c r="OA51" s="32"/>
      <c r="OB51" s="32"/>
      <c r="OE51" s="32"/>
      <c r="OF51" s="32"/>
      <c r="OG51" s="32"/>
      <c r="OH51" s="32"/>
      <c r="OK51" s="32"/>
      <c r="OL51" s="32"/>
      <c r="OM51" s="32"/>
      <c r="ON51" s="32"/>
      <c r="OQ51" s="32"/>
      <c r="OR51" s="32"/>
      <c r="OS51" s="32"/>
      <c r="OT51" s="32"/>
      <c r="OW51" s="32"/>
      <c r="OX51" s="32"/>
      <c r="OY51" s="32"/>
      <c r="OZ51" s="32"/>
      <c r="PC51" s="32"/>
      <c r="PD51" s="32"/>
      <c r="PE51" s="32"/>
      <c r="PF51" s="32"/>
      <c r="PI51" s="32"/>
      <c r="PJ51" s="32"/>
      <c r="PK51" s="32"/>
      <c r="PL51" s="32"/>
      <c r="PO51" s="32"/>
      <c r="PP51" s="32"/>
      <c r="PQ51" s="32"/>
      <c r="PR51" s="32"/>
      <c r="PU51" s="32"/>
      <c r="PV51" s="32"/>
      <c r="PW51" s="32"/>
      <c r="QA51" s="31">
        <v>0</v>
      </c>
      <c r="QB51" s="31">
        <v>1</v>
      </c>
      <c r="QC51" s="31">
        <v>1.1000000000000001</v>
      </c>
      <c r="QD51" s="31">
        <v>95</v>
      </c>
      <c r="QE51" s="36">
        <f t="shared" si="52"/>
        <v>66.5</v>
      </c>
      <c r="QF51" s="64">
        <f>QC39</f>
        <v>0.7</v>
      </c>
      <c r="QG51" s="31">
        <v>7.5</v>
      </c>
      <c r="QH51" s="31">
        <v>1</v>
      </c>
      <c r="QI51" s="31">
        <v>16.655999999999999</v>
      </c>
      <c r="QJ51" s="31">
        <v>115.75</v>
      </c>
      <c r="QK51" s="36">
        <f t="shared" si="53"/>
        <v>1875.1499999999999</v>
      </c>
      <c r="QL51" s="64">
        <f>QI39</f>
        <v>16.2</v>
      </c>
      <c r="QM51" s="5"/>
      <c r="QO51" s="5"/>
      <c r="SC51" s="31">
        <v>0</v>
      </c>
      <c r="SD51" s="31">
        <v>1</v>
      </c>
      <c r="SE51" s="31">
        <v>20</v>
      </c>
      <c r="SF51" s="31">
        <v>84.75</v>
      </c>
      <c r="SG51" s="36">
        <f t="shared" si="54"/>
        <v>1695</v>
      </c>
      <c r="SH51" s="64">
        <f>SE39</f>
        <v>20</v>
      </c>
      <c r="SI51" s="31">
        <v>8</v>
      </c>
      <c r="SJ51" s="31">
        <v>1</v>
      </c>
      <c r="SK51" s="31">
        <v>3</v>
      </c>
      <c r="SL51" s="3">
        <v>93.25</v>
      </c>
      <c r="SM51" s="36">
        <f t="shared" si="55"/>
        <v>265.76249999999999</v>
      </c>
      <c r="SN51" s="64">
        <f>SK39</f>
        <v>2.85</v>
      </c>
      <c r="SO51" s="31">
        <v>6</v>
      </c>
      <c r="SP51" s="32">
        <v>1</v>
      </c>
      <c r="SQ51" s="32">
        <v>10</v>
      </c>
      <c r="SR51" s="31">
        <v>137</v>
      </c>
      <c r="SS51" s="36">
        <f t="shared" si="56"/>
        <v>1370</v>
      </c>
      <c r="ST51" s="64">
        <f>SQ39</f>
        <v>10</v>
      </c>
    </row>
    <row r="52" spans="1:515" x14ac:dyDescent="0.55000000000000004">
      <c r="A52" s="31"/>
      <c r="B52" s="80">
        <v>183501</v>
      </c>
      <c r="C52" s="79"/>
      <c r="D52" s="78"/>
      <c r="E52" s="78">
        <f t="shared" si="0"/>
        <v>20531.59</v>
      </c>
      <c r="F52" s="78">
        <f>I52</f>
        <v>77.77130672356968</v>
      </c>
      <c r="G52" s="78">
        <f>E52/D$51</f>
        <v>97.976626772795811</v>
      </c>
      <c r="H52" s="78"/>
      <c r="I52" s="78">
        <f>F51*J52</f>
        <v>77.77130672356968</v>
      </c>
      <c r="J52" s="88">
        <f>SUM(P52,V52,AB52,AH52,AN52,AT52,AZ52,BF52,BL52,BR52,BX52,CD52,CJ52,CP52,CV52,DB52,DH52,DN52,DT52,DZ52,EF52,EL52,ER52,EX52,FD52,FJ52,FP52,FV52,GB52,GH52,GN52,GT52,GZ52,HF52,HL52,HR52,HX52,ID52,IJ52,IP52,IV52,JB52,JH52,JN52,JT52,JZ52,KF52,KL52,KR52,KX52,LD52,LJ52,LP52,LV52,MB52,MH52,MN52,MT52,MZ52,NF52,NL52,NR52,NX52,OD52,OJ52,OP52,OV52,PB52,PH52,PN52,PT52,PZ52,QF52,QL52,QR52,QX52,RD52,RJ52,RP52,RV52,SB52,SH52,SN52,ST52)/J51</f>
        <v>1.0322364153659853</v>
      </c>
      <c r="N52" s="31">
        <v>37.5</v>
      </c>
      <c r="O52" s="62">
        <f>M$51*N52</f>
        <v>1125</v>
      </c>
      <c r="P52" s="31">
        <f>N52/N51*P51</f>
        <v>24.29577464788732</v>
      </c>
      <c r="Z52" s="31">
        <v>85</v>
      </c>
      <c r="AA52" s="37">
        <f>Y$51*Z52</f>
        <v>1615</v>
      </c>
      <c r="AB52" s="64">
        <f>Z52/Z51*AB51</f>
        <v>15</v>
      </c>
      <c r="DL52" s="31">
        <v>85</v>
      </c>
      <c r="DM52" s="30">
        <f>DK$51*DL52</f>
        <v>1275</v>
      </c>
      <c r="DN52" s="64">
        <f>DL52/DL51*DN51</f>
        <v>14.488636363636363</v>
      </c>
      <c r="EV52" s="31">
        <v>99</v>
      </c>
      <c r="EW52" s="30">
        <f>EU$51*EV52</f>
        <v>1237.5</v>
      </c>
      <c r="EX52" s="64">
        <f>EV52/EV51*EX51</f>
        <v>13.164893617021276</v>
      </c>
      <c r="JC52" s="69"/>
      <c r="JD52" s="20"/>
      <c r="JE52" s="20"/>
      <c r="JF52" s="20">
        <v>109.125</v>
      </c>
      <c r="JG52" s="23">
        <f>JE$51*JF52</f>
        <v>1091.25</v>
      </c>
      <c r="JH52" s="72">
        <f>JF52/JF51*JH51</f>
        <v>10.046029919447641</v>
      </c>
      <c r="JI52" s="69"/>
      <c r="JJ52" s="20"/>
      <c r="JK52" s="20"/>
      <c r="JL52" s="20">
        <v>145</v>
      </c>
      <c r="JM52" s="23">
        <f>JK$51*JL52</f>
        <v>2900</v>
      </c>
      <c r="JN52" s="72">
        <f>JL52/JL51*JN51</f>
        <v>10.896281800391389</v>
      </c>
      <c r="JO52" s="69"/>
      <c r="JP52" s="20"/>
      <c r="JQ52" s="20"/>
      <c r="JR52" s="20">
        <v>112</v>
      </c>
      <c r="JS52" s="23">
        <f>JQ$51*JR52</f>
        <v>1680</v>
      </c>
      <c r="JT52" s="72">
        <f>JR52/JR51*JT51</f>
        <v>15.849056603773585</v>
      </c>
      <c r="JU52" s="69"/>
      <c r="JV52" s="20"/>
      <c r="JW52" s="20"/>
      <c r="JX52" s="20">
        <v>109.25</v>
      </c>
      <c r="JY52" s="23">
        <f>JW$51*JX52</f>
        <v>1748</v>
      </c>
      <c r="JZ52" s="72">
        <f>JX52/JX51*JZ51</f>
        <v>15.963470319634704</v>
      </c>
      <c r="KA52" s="69"/>
      <c r="KB52" s="20"/>
      <c r="KC52" s="20"/>
      <c r="KD52" s="20">
        <v>112</v>
      </c>
      <c r="KE52" s="23">
        <f>KC$51*KD52</f>
        <v>1456</v>
      </c>
      <c r="KF52" s="72">
        <f>KD52/KD51*KF51</f>
        <v>12.771929824561402</v>
      </c>
      <c r="KG52" s="69"/>
      <c r="KH52" s="20"/>
      <c r="KI52" s="20"/>
      <c r="KJ52" s="20"/>
      <c r="KM52" s="69"/>
      <c r="KN52" s="20"/>
      <c r="KO52" s="20"/>
      <c r="KP52" s="20"/>
      <c r="KS52" s="69"/>
      <c r="KT52" s="20"/>
      <c r="KU52" s="20"/>
      <c r="KV52" s="20"/>
      <c r="KY52" s="69"/>
      <c r="KZ52" s="20"/>
      <c r="LA52" s="20"/>
      <c r="LB52" s="20"/>
      <c r="LE52" s="69"/>
      <c r="LF52" s="20"/>
      <c r="LG52" s="20"/>
      <c r="LH52" s="20"/>
      <c r="LK52" s="27"/>
      <c r="LL52" s="27"/>
      <c r="LM52" s="27"/>
      <c r="LN52" s="27"/>
      <c r="LR52" s="27"/>
      <c r="LS52" s="27"/>
      <c r="LT52" s="17">
        <v>90</v>
      </c>
      <c r="LU52" s="30">
        <f>LS$51*LT52</f>
        <v>225</v>
      </c>
      <c r="LV52" s="73">
        <f>LT52/LT51*LV51</f>
        <v>2.5495750708215299</v>
      </c>
      <c r="LW52" s="32"/>
      <c r="LX52" s="32"/>
      <c r="LY52" s="32"/>
      <c r="LZ52" s="32">
        <v>105</v>
      </c>
      <c r="MA52" s="36">
        <f>LY$51*LZ52</f>
        <v>609</v>
      </c>
      <c r="MB52" s="64">
        <f>LZ52/LZ51*MB51</f>
        <v>5.8</v>
      </c>
      <c r="MC52" s="32"/>
      <c r="MD52" s="32"/>
      <c r="ME52" s="32"/>
      <c r="MF52" s="32"/>
      <c r="MI52" s="32"/>
      <c r="MJ52" s="32"/>
      <c r="MK52" s="32"/>
      <c r="ML52" s="32"/>
      <c r="MO52" s="32"/>
      <c r="MP52" s="32"/>
      <c r="MQ52" s="32"/>
      <c r="MR52" s="32"/>
      <c r="MU52" s="32"/>
      <c r="MV52" s="32"/>
      <c r="MW52" s="32"/>
      <c r="MX52" s="32"/>
      <c r="NA52" s="32"/>
      <c r="NB52" s="32"/>
      <c r="NC52" s="32"/>
      <c r="ND52" s="32"/>
      <c r="NG52" s="32"/>
      <c r="NH52" s="32"/>
      <c r="NI52" s="32"/>
      <c r="NJ52" s="32"/>
      <c r="NM52" s="32"/>
      <c r="NN52" s="32"/>
      <c r="NO52" s="32"/>
      <c r="NP52" s="32"/>
      <c r="NS52" s="32"/>
      <c r="NT52" s="32"/>
      <c r="NU52" s="32"/>
      <c r="NV52" s="32"/>
      <c r="NY52" s="32"/>
      <c r="NZ52" s="32"/>
      <c r="OA52" s="32"/>
      <c r="OB52" s="32"/>
      <c r="OE52" s="32"/>
      <c r="OF52" s="32"/>
      <c r="OG52" s="32"/>
      <c r="OH52" s="32"/>
      <c r="OK52" s="32"/>
      <c r="OL52" s="32"/>
      <c r="OM52" s="32"/>
      <c r="ON52" s="32"/>
      <c r="OQ52" s="32"/>
      <c r="OR52" s="32"/>
      <c r="OS52" s="32"/>
      <c r="OT52" s="32"/>
      <c r="OW52" s="32"/>
      <c r="OX52" s="32"/>
      <c r="OY52" s="32"/>
      <c r="OZ52" s="32"/>
      <c r="PC52" s="32"/>
      <c r="PD52" s="32"/>
      <c r="PE52" s="32"/>
      <c r="PF52" s="32"/>
      <c r="PI52" s="32"/>
      <c r="PJ52" s="32"/>
      <c r="PK52" s="32"/>
      <c r="PL52" s="32"/>
      <c r="PO52" s="32"/>
      <c r="PP52" s="32"/>
      <c r="PQ52" s="32"/>
      <c r="PR52" s="32"/>
      <c r="PU52" s="32"/>
      <c r="PV52" s="32"/>
      <c r="PW52" s="32"/>
      <c r="QD52" s="31">
        <v>112</v>
      </c>
      <c r="QE52" s="36">
        <f>QC$51*QD52</f>
        <v>123.20000000000002</v>
      </c>
      <c r="QF52" s="64">
        <f>QD52/QD51*QF51</f>
        <v>0.8252631578947367</v>
      </c>
      <c r="QJ52" s="31">
        <v>127.5</v>
      </c>
      <c r="QK52" s="36">
        <f>QI$51*QJ52</f>
        <v>2123.64</v>
      </c>
      <c r="QL52" s="64">
        <f>QJ52/QJ51*QL51</f>
        <v>17.84449244060475</v>
      </c>
      <c r="QM52" s="5"/>
      <c r="QO52" s="5"/>
      <c r="SF52" s="31">
        <v>84.8</v>
      </c>
      <c r="SG52" s="36">
        <f>SE$51*SF52</f>
        <v>1696</v>
      </c>
      <c r="SH52" s="64">
        <f>SF52/SF51*SH51</f>
        <v>20.011799410029496</v>
      </c>
      <c r="SL52" s="7">
        <v>94</v>
      </c>
      <c r="SM52" s="36">
        <f>SK$51*SL52</f>
        <v>282</v>
      </c>
      <c r="SN52" s="64">
        <f>SL52/SL51*SN51</f>
        <v>2.8729222520107238</v>
      </c>
      <c r="SR52" s="31">
        <v>148</v>
      </c>
      <c r="SS52" s="36">
        <f>SQ$51*SR52</f>
        <v>1480</v>
      </c>
      <c r="ST52" s="64">
        <f>SR52/SR51*ST51</f>
        <v>10.802919708029197</v>
      </c>
    </row>
    <row r="53" spans="1:515" x14ac:dyDescent="0.55000000000000004">
      <c r="A53" s="31"/>
      <c r="B53" s="80">
        <v>183502</v>
      </c>
      <c r="C53" s="79"/>
      <c r="D53" s="78"/>
      <c r="E53" s="78">
        <f t="shared" si="0"/>
        <v>21182.258000000002</v>
      </c>
      <c r="F53" s="78">
        <f>F52*G53/G52</f>
        <v>80.235962437190096</v>
      </c>
      <c r="G53" s="78">
        <f t="shared" ref="G53:G63" si="58">E53/D$51</f>
        <v>101.08161064345569</v>
      </c>
      <c r="H53" s="78"/>
      <c r="I53" s="78"/>
      <c r="J53" s="88"/>
      <c r="N53" s="31">
        <v>40</v>
      </c>
      <c r="O53" s="62">
        <f t="shared" ref="O53:O63" si="59">M$51*N53</f>
        <v>1200</v>
      </c>
      <c r="Z53" s="31">
        <v>105</v>
      </c>
      <c r="AA53" s="37">
        <f t="shared" ref="AA53:AA63" si="60">Y$51*Z53</f>
        <v>1995</v>
      </c>
      <c r="DL53" s="31">
        <v>80</v>
      </c>
      <c r="DM53" s="30">
        <f t="shared" ref="DM53:DM63" si="61">DK$51*DL53</f>
        <v>1200</v>
      </c>
      <c r="EV53" s="31">
        <v>103</v>
      </c>
      <c r="EW53" s="30">
        <f t="shared" ref="EW53:EW63" si="62">EU$51*EV53</f>
        <v>1287.5</v>
      </c>
      <c r="JC53" s="69"/>
      <c r="JD53" s="20"/>
      <c r="JE53" s="20"/>
      <c r="JF53" s="20">
        <v>109.375</v>
      </c>
      <c r="JG53" s="23">
        <f t="shared" ref="JG53:JG63" si="63">JE$51*JF53</f>
        <v>1093.75</v>
      </c>
      <c r="JI53" s="69"/>
      <c r="JJ53" s="20"/>
      <c r="JK53" s="20"/>
      <c r="JL53" s="20">
        <v>148</v>
      </c>
      <c r="JM53" s="23">
        <f t="shared" ref="JM53:JM63" si="64">JK$51*JL53</f>
        <v>2960</v>
      </c>
      <c r="JO53" s="69"/>
      <c r="JP53" s="20"/>
      <c r="JQ53" s="20"/>
      <c r="JR53" s="20">
        <v>115</v>
      </c>
      <c r="JS53" s="23">
        <f t="shared" ref="JS53:JS63" si="65">JQ$51*JR53</f>
        <v>1725</v>
      </c>
      <c r="JU53" s="69"/>
      <c r="JV53" s="20"/>
      <c r="JW53" s="20"/>
      <c r="JX53" s="20">
        <v>111</v>
      </c>
      <c r="JY53" s="23">
        <f t="shared" ref="JY53:JY63" si="66">JW$51*JX53</f>
        <v>1776</v>
      </c>
      <c r="KA53" s="69"/>
      <c r="KB53" s="20"/>
      <c r="KC53" s="20"/>
      <c r="KD53" s="20">
        <v>112.5</v>
      </c>
      <c r="KE53" s="23">
        <f t="shared" ref="KE53:KE63" si="67">KC$171*KD53</f>
        <v>1462.5</v>
      </c>
      <c r="KG53" s="69"/>
      <c r="KH53" s="20"/>
      <c r="KI53" s="20"/>
      <c r="KJ53" s="20"/>
      <c r="KM53" s="69"/>
      <c r="KN53" s="20"/>
      <c r="KO53" s="20"/>
      <c r="KP53" s="20"/>
      <c r="KS53" s="69"/>
      <c r="KT53" s="20"/>
      <c r="KU53" s="20"/>
      <c r="KV53" s="20"/>
      <c r="KY53" s="69"/>
      <c r="KZ53" s="20"/>
      <c r="LA53" s="20"/>
      <c r="LB53" s="20"/>
      <c r="LE53" s="69"/>
      <c r="LF53" s="20"/>
      <c r="LG53" s="20"/>
      <c r="LH53" s="20"/>
      <c r="LK53" s="27"/>
      <c r="LL53" s="27"/>
      <c r="LM53" s="27"/>
      <c r="LN53" s="27"/>
      <c r="LR53" s="27"/>
      <c r="LS53" s="27"/>
      <c r="LT53" s="17">
        <v>95</v>
      </c>
      <c r="LU53" s="30">
        <f t="shared" ref="LU53:LU63" si="68">LS$51*LT53</f>
        <v>237.5</v>
      </c>
      <c r="LW53" s="32"/>
      <c r="LX53" s="32"/>
      <c r="LY53" s="32"/>
      <c r="LZ53" s="32">
        <v>107.75</v>
      </c>
      <c r="MA53" s="36">
        <f t="shared" ref="MA53:MA63" si="69">LY$51*LZ53</f>
        <v>624.94999999999993</v>
      </c>
      <c r="MC53" s="32"/>
      <c r="MD53" s="32"/>
      <c r="ME53" s="32"/>
      <c r="MF53" s="32"/>
      <c r="MI53" s="32"/>
      <c r="MJ53" s="32"/>
      <c r="MK53" s="32"/>
      <c r="ML53" s="32"/>
      <c r="MO53" s="32"/>
      <c r="MP53" s="32"/>
      <c r="MQ53" s="32"/>
      <c r="MR53" s="32"/>
      <c r="MU53" s="32"/>
      <c r="MV53" s="32"/>
      <c r="MW53" s="32"/>
      <c r="MX53" s="32"/>
      <c r="NA53" s="32"/>
      <c r="NB53" s="32"/>
      <c r="NC53" s="32"/>
      <c r="ND53" s="32"/>
      <c r="NG53" s="32"/>
      <c r="NH53" s="32"/>
      <c r="NI53" s="32"/>
      <c r="NJ53" s="32"/>
      <c r="NM53" s="32"/>
      <c r="NN53" s="32"/>
      <c r="NO53" s="32"/>
      <c r="NP53" s="32"/>
      <c r="NS53" s="32"/>
      <c r="NT53" s="32"/>
      <c r="NU53" s="32"/>
      <c r="NV53" s="32"/>
      <c r="NY53" s="32"/>
      <c r="NZ53" s="32"/>
      <c r="OA53" s="32"/>
      <c r="OB53" s="32"/>
      <c r="OE53" s="32"/>
      <c r="OF53" s="32"/>
      <c r="OG53" s="32"/>
      <c r="OH53" s="32"/>
      <c r="OK53" s="32"/>
      <c r="OL53" s="32"/>
      <c r="OM53" s="32"/>
      <c r="ON53" s="32"/>
      <c r="OQ53" s="32"/>
      <c r="OR53" s="32"/>
      <c r="OS53" s="32"/>
      <c r="OT53" s="32"/>
      <c r="OW53" s="32"/>
      <c r="OX53" s="32"/>
      <c r="OY53" s="32"/>
      <c r="OZ53" s="32"/>
      <c r="PC53" s="32"/>
      <c r="PD53" s="32"/>
      <c r="PE53" s="32"/>
      <c r="PF53" s="32"/>
      <c r="PI53" s="32"/>
      <c r="PJ53" s="32"/>
      <c r="PK53" s="32"/>
      <c r="PL53" s="32"/>
      <c r="PO53" s="32"/>
      <c r="PP53" s="32"/>
      <c r="PQ53" s="32"/>
      <c r="PR53" s="32"/>
      <c r="PU53" s="32"/>
      <c r="PV53" s="32"/>
      <c r="PW53" s="32"/>
      <c r="QD53" s="31">
        <v>112</v>
      </c>
      <c r="QE53" s="36">
        <f t="shared" ref="QE53:QE63" si="70">QC$51*QD53</f>
        <v>123.20000000000002</v>
      </c>
      <c r="QJ53" s="31">
        <v>130.5</v>
      </c>
      <c r="QK53" s="36">
        <f t="shared" ref="QK53:QK63" si="71">QI$51*QJ53</f>
        <v>2173.6079999999997</v>
      </c>
      <c r="QM53" s="5"/>
      <c r="QO53" s="5"/>
      <c r="SF53" s="31">
        <v>84.85</v>
      </c>
      <c r="SG53" s="36">
        <f t="shared" ref="SG53:SG63" si="72">SE$51*SF53</f>
        <v>1697</v>
      </c>
      <c r="SL53" s="3">
        <v>96.25</v>
      </c>
      <c r="SM53" s="36">
        <f t="shared" ref="SM53:SM63" si="73">SK$51*SL53</f>
        <v>288.75</v>
      </c>
      <c r="SR53" s="31">
        <v>148</v>
      </c>
      <c r="SS53" s="36">
        <f t="shared" ref="SS53:SS63" si="74">SQ$51*SR53</f>
        <v>1480</v>
      </c>
    </row>
    <row r="54" spans="1:515" x14ac:dyDescent="0.55000000000000004">
      <c r="A54" s="31"/>
      <c r="B54" s="80">
        <v>183503</v>
      </c>
      <c r="C54" s="79"/>
      <c r="D54" s="78"/>
      <c r="E54" s="78">
        <f t="shared" si="0"/>
        <v>23090.760000000002</v>
      </c>
      <c r="F54" s="78">
        <f t="shared" ref="F54:F63" si="75">F53*G54/G53</f>
        <v>87.465148994322107</v>
      </c>
      <c r="G54" s="78">
        <f t="shared" si="58"/>
        <v>110.18897096718777</v>
      </c>
      <c r="H54" s="78"/>
      <c r="I54" s="78"/>
      <c r="J54" s="88"/>
      <c r="N54" s="31">
        <v>53.75</v>
      </c>
      <c r="O54" s="62">
        <f t="shared" si="59"/>
        <v>1612.5</v>
      </c>
      <c r="Z54" s="31">
        <v>115</v>
      </c>
      <c r="AA54" s="37">
        <f t="shared" si="60"/>
        <v>2185</v>
      </c>
      <c r="DL54" s="31">
        <v>115</v>
      </c>
      <c r="DM54" s="30">
        <f t="shared" si="61"/>
        <v>1725</v>
      </c>
      <c r="EV54" s="31">
        <v>113</v>
      </c>
      <c r="EW54" s="30">
        <f t="shared" si="62"/>
        <v>1412.5</v>
      </c>
      <c r="JC54" s="69"/>
      <c r="JD54" s="20"/>
      <c r="JE54" s="20"/>
      <c r="JF54" s="20">
        <v>117.25</v>
      </c>
      <c r="JG54" s="23">
        <f t="shared" si="63"/>
        <v>1172.5</v>
      </c>
      <c r="JI54" s="69"/>
      <c r="JJ54" s="20"/>
      <c r="JK54" s="20"/>
      <c r="JL54" s="20">
        <v>148.5</v>
      </c>
      <c r="JM54" s="23">
        <f t="shared" si="64"/>
        <v>2970</v>
      </c>
      <c r="JO54" s="69"/>
      <c r="JP54" s="20"/>
      <c r="JQ54" s="20"/>
      <c r="JR54" s="20">
        <v>123</v>
      </c>
      <c r="JS54" s="23">
        <f t="shared" si="65"/>
        <v>1845</v>
      </c>
      <c r="JU54" s="69"/>
      <c r="JV54" s="20"/>
      <c r="JW54" s="20"/>
      <c r="JX54" s="20">
        <v>116.75</v>
      </c>
      <c r="JY54" s="23">
        <f t="shared" si="66"/>
        <v>1868</v>
      </c>
      <c r="KA54" s="69"/>
      <c r="KB54" s="20"/>
      <c r="KC54" s="20"/>
      <c r="KD54" s="20">
        <v>112.5</v>
      </c>
      <c r="KE54" s="23">
        <f t="shared" si="67"/>
        <v>1462.5</v>
      </c>
      <c r="KG54" s="69"/>
      <c r="KH54" s="20"/>
      <c r="KI54" s="20"/>
      <c r="KJ54" s="20"/>
      <c r="KM54" s="69"/>
      <c r="KN54" s="20"/>
      <c r="KO54" s="20"/>
      <c r="KP54" s="20"/>
      <c r="KS54" s="69"/>
      <c r="KT54" s="20"/>
      <c r="KU54" s="20"/>
      <c r="KV54" s="20"/>
      <c r="KY54" s="69"/>
      <c r="KZ54" s="20"/>
      <c r="LA54" s="20"/>
      <c r="LB54" s="20"/>
      <c r="LE54" s="69"/>
      <c r="LF54" s="20"/>
      <c r="LG54" s="20"/>
      <c r="LH54" s="20"/>
      <c r="LK54" s="27"/>
      <c r="LL54" s="27"/>
      <c r="LM54" s="27"/>
      <c r="LN54" s="27"/>
      <c r="LR54" s="27"/>
      <c r="LS54" s="27"/>
      <c r="LT54" s="17">
        <v>102.75</v>
      </c>
      <c r="LU54" s="30">
        <f t="shared" si="68"/>
        <v>256.875</v>
      </c>
      <c r="LW54" s="32"/>
      <c r="LX54" s="32"/>
      <c r="LY54" s="32"/>
      <c r="LZ54" s="32">
        <v>115.25</v>
      </c>
      <c r="MA54" s="36">
        <f t="shared" si="69"/>
        <v>668.44999999999993</v>
      </c>
      <c r="MC54" s="32"/>
      <c r="MD54" s="32"/>
      <c r="ME54" s="32"/>
      <c r="MF54" s="32"/>
      <c r="MI54" s="32"/>
      <c r="MJ54" s="32"/>
      <c r="MK54" s="32"/>
      <c r="ML54" s="32"/>
      <c r="MO54" s="32"/>
      <c r="MP54" s="32"/>
      <c r="MQ54" s="32"/>
      <c r="MR54" s="32"/>
      <c r="MU54" s="32"/>
      <c r="MV54" s="32"/>
      <c r="MW54" s="32"/>
      <c r="MX54" s="32"/>
      <c r="NA54" s="32"/>
      <c r="NB54" s="32"/>
      <c r="NC54" s="32"/>
      <c r="ND54" s="32"/>
      <c r="NG54" s="32"/>
      <c r="NH54" s="32"/>
      <c r="NI54" s="32"/>
      <c r="NJ54" s="32"/>
      <c r="NM54" s="32"/>
      <c r="NN54" s="32"/>
      <c r="NO54" s="32"/>
      <c r="NP54" s="32"/>
      <c r="NS54" s="32"/>
      <c r="NT54" s="32"/>
      <c r="NU54" s="32"/>
      <c r="NV54" s="32"/>
      <c r="NY54" s="32"/>
      <c r="NZ54" s="32"/>
      <c r="OA54" s="32"/>
      <c r="OB54" s="32"/>
      <c r="OE54" s="32"/>
      <c r="OF54" s="32"/>
      <c r="OG54" s="32"/>
      <c r="OH54" s="32"/>
      <c r="OK54" s="32"/>
      <c r="OL54" s="32"/>
      <c r="OM54" s="32"/>
      <c r="ON54" s="32"/>
      <c r="OQ54" s="32"/>
      <c r="OR54" s="32"/>
      <c r="OS54" s="32"/>
      <c r="OT54" s="32"/>
      <c r="OW54" s="32"/>
      <c r="OX54" s="32"/>
      <c r="OY54" s="32"/>
      <c r="OZ54" s="32"/>
      <c r="PC54" s="32"/>
      <c r="PD54" s="32"/>
      <c r="PE54" s="32"/>
      <c r="PF54" s="32"/>
      <c r="PI54" s="32"/>
      <c r="PJ54" s="32"/>
      <c r="PK54" s="32"/>
      <c r="PL54" s="32"/>
      <c r="PO54" s="32"/>
      <c r="PP54" s="32"/>
      <c r="PQ54" s="32"/>
      <c r="PR54" s="32"/>
      <c r="PU54" s="32"/>
      <c r="PV54" s="32"/>
      <c r="PW54" s="32"/>
      <c r="QD54" s="31">
        <v>117</v>
      </c>
      <c r="QE54" s="36">
        <f t="shared" si="70"/>
        <v>128.70000000000002</v>
      </c>
      <c r="QJ54" s="31">
        <v>138.125</v>
      </c>
      <c r="QK54" s="36">
        <f t="shared" si="71"/>
        <v>2300.6099999999997</v>
      </c>
      <c r="QM54" s="5"/>
      <c r="QO54" s="5"/>
      <c r="SF54" s="31">
        <v>84.899999999999991</v>
      </c>
      <c r="SG54" s="36">
        <f t="shared" si="72"/>
        <v>1697.9999999999998</v>
      </c>
      <c r="SL54" s="3">
        <v>107.25</v>
      </c>
      <c r="SM54" s="36">
        <f t="shared" si="73"/>
        <v>321.75</v>
      </c>
      <c r="SR54" s="31">
        <v>161.75</v>
      </c>
      <c r="SS54" s="36">
        <f t="shared" si="74"/>
        <v>1617.5</v>
      </c>
    </row>
    <row r="55" spans="1:515" x14ac:dyDescent="0.55000000000000004">
      <c r="A55" s="31"/>
      <c r="B55" s="80">
        <v>183504</v>
      </c>
      <c r="C55" s="79"/>
      <c r="D55" s="78"/>
      <c r="E55" s="78">
        <f t="shared" si="0"/>
        <v>23156.212000000003</v>
      </c>
      <c r="F55" s="78">
        <f t="shared" si="75"/>
        <v>87.713073659078759</v>
      </c>
      <c r="G55" s="78">
        <f t="shared" si="58"/>
        <v>110.50130752638914</v>
      </c>
      <c r="H55" s="78"/>
      <c r="I55" s="78"/>
      <c r="J55" s="88"/>
      <c r="N55" s="31">
        <v>50</v>
      </c>
      <c r="O55" s="62">
        <f t="shared" si="59"/>
        <v>1500</v>
      </c>
      <c r="Z55" s="31">
        <v>108</v>
      </c>
      <c r="AA55" s="37">
        <f t="shared" si="60"/>
        <v>2052</v>
      </c>
      <c r="DL55" s="31">
        <v>111</v>
      </c>
      <c r="DM55" s="30">
        <f t="shared" si="61"/>
        <v>1665</v>
      </c>
      <c r="EV55" s="31">
        <v>104</v>
      </c>
      <c r="EW55" s="30">
        <f t="shared" si="62"/>
        <v>1300</v>
      </c>
      <c r="JC55" s="69"/>
      <c r="JD55" s="20"/>
      <c r="JE55" s="20"/>
      <c r="JF55" s="20">
        <v>130</v>
      </c>
      <c r="JG55" s="23">
        <f t="shared" si="63"/>
        <v>1300</v>
      </c>
      <c r="JI55" s="69"/>
      <c r="JJ55" s="20"/>
      <c r="JK55" s="20"/>
      <c r="JL55" s="20">
        <v>146.75</v>
      </c>
      <c r="JM55" s="23">
        <f t="shared" si="64"/>
        <v>2935</v>
      </c>
      <c r="JO55" s="69"/>
      <c r="JP55" s="20"/>
      <c r="JQ55" s="20"/>
      <c r="JR55" s="20">
        <v>116</v>
      </c>
      <c r="JS55" s="23">
        <f t="shared" si="65"/>
        <v>1740</v>
      </c>
      <c r="JU55" s="69"/>
      <c r="JV55" s="20"/>
      <c r="JW55" s="20"/>
      <c r="JX55" s="20">
        <v>129.75</v>
      </c>
      <c r="JY55" s="23">
        <f t="shared" si="66"/>
        <v>2076</v>
      </c>
      <c r="KA55" s="69"/>
      <c r="KB55" s="20"/>
      <c r="KC55" s="20"/>
      <c r="KD55" s="20">
        <v>106.5</v>
      </c>
      <c r="KE55" s="23">
        <f t="shared" si="67"/>
        <v>1384.5</v>
      </c>
      <c r="KG55" s="69"/>
      <c r="KH55" s="20"/>
      <c r="KI55" s="20"/>
      <c r="KJ55" s="20"/>
      <c r="KM55" s="69"/>
      <c r="KN55" s="20"/>
      <c r="KO55" s="20"/>
      <c r="KP55" s="20"/>
      <c r="KS55" s="69"/>
      <c r="KT55" s="20"/>
      <c r="KU55" s="20"/>
      <c r="KV55" s="20"/>
      <c r="KY55" s="69"/>
      <c r="KZ55" s="20"/>
      <c r="LA55" s="20"/>
      <c r="LB55" s="20"/>
      <c r="LE55" s="69"/>
      <c r="LF55" s="20"/>
      <c r="LG55" s="20"/>
      <c r="LH55" s="20"/>
      <c r="LK55" s="27"/>
      <c r="LL55" s="27"/>
      <c r="LM55" s="27"/>
      <c r="LN55" s="27"/>
      <c r="LR55" s="27"/>
      <c r="LS55" s="27"/>
      <c r="LT55" s="17">
        <v>115</v>
      </c>
      <c r="LU55" s="30">
        <f t="shared" si="68"/>
        <v>287.5</v>
      </c>
      <c r="LW55" s="32"/>
      <c r="LX55" s="32"/>
      <c r="LY55" s="32"/>
      <c r="LZ55" s="32">
        <v>124.25</v>
      </c>
      <c r="MA55" s="36">
        <f t="shared" si="69"/>
        <v>720.65</v>
      </c>
      <c r="MC55" s="32"/>
      <c r="MD55" s="32"/>
      <c r="ME55" s="32"/>
      <c r="MF55" s="32"/>
      <c r="MI55" s="32"/>
      <c r="MJ55" s="32"/>
      <c r="MK55" s="32"/>
      <c r="ML55" s="32"/>
      <c r="MO55" s="32"/>
      <c r="MP55" s="32"/>
      <c r="MQ55" s="32"/>
      <c r="MR55" s="32"/>
      <c r="MU55" s="32"/>
      <c r="MV55" s="32"/>
      <c r="MW55" s="32"/>
      <c r="MX55" s="32"/>
      <c r="NA55" s="32"/>
      <c r="NB55" s="32"/>
      <c r="NC55" s="32"/>
      <c r="ND55" s="32"/>
      <c r="NG55" s="32"/>
      <c r="NH55" s="32"/>
      <c r="NI55" s="32"/>
      <c r="NJ55" s="32"/>
      <c r="NM55" s="32"/>
      <c r="NN55" s="32"/>
      <c r="NO55" s="32"/>
      <c r="NP55" s="32"/>
      <c r="NS55" s="32"/>
      <c r="NT55" s="32"/>
      <c r="NU55" s="32"/>
      <c r="NV55" s="32"/>
      <c r="NY55" s="32"/>
      <c r="NZ55" s="32"/>
      <c r="OA55" s="32"/>
      <c r="OB55" s="32"/>
      <c r="OE55" s="32"/>
      <c r="OF55" s="32"/>
      <c r="OG55" s="32"/>
      <c r="OH55" s="32"/>
      <c r="OK55" s="32"/>
      <c r="OL55" s="32"/>
      <c r="OM55" s="32"/>
      <c r="ON55" s="32"/>
      <c r="OQ55" s="32"/>
      <c r="OR55" s="32"/>
      <c r="OS55" s="32"/>
      <c r="OT55" s="32"/>
      <c r="OW55" s="32"/>
      <c r="OX55" s="32"/>
      <c r="OY55" s="32"/>
      <c r="OZ55" s="32"/>
      <c r="PC55" s="32"/>
      <c r="PD55" s="32"/>
      <c r="PE55" s="32"/>
      <c r="PF55" s="32"/>
      <c r="PI55" s="32"/>
      <c r="PJ55" s="32"/>
      <c r="PK55" s="32"/>
      <c r="PL55" s="32"/>
      <c r="PO55" s="32"/>
      <c r="PP55" s="32"/>
      <c r="PQ55" s="32"/>
      <c r="PR55" s="32"/>
      <c r="PU55" s="32"/>
      <c r="PV55" s="32"/>
      <c r="PW55" s="32"/>
      <c r="QD55" s="31">
        <v>117</v>
      </c>
      <c r="QE55" s="36">
        <f t="shared" si="70"/>
        <v>128.70000000000002</v>
      </c>
      <c r="QJ55" s="31">
        <v>145.75</v>
      </c>
      <c r="QK55" s="36">
        <f t="shared" si="71"/>
        <v>2427.6119999999996</v>
      </c>
      <c r="QM55" s="5"/>
      <c r="QO55" s="5"/>
      <c r="SF55" s="31">
        <v>84.949999999999989</v>
      </c>
      <c r="SG55" s="36">
        <f t="shared" si="72"/>
        <v>1698.9999999999998</v>
      </c>
      <c r="SL55" s="3">
        <v>119.25</v>
      </c>
      <c r="SM55" s="36">
        <f t="shared" si="73"/>
        <v>357.75</v>
      </c>
      <c r="SR55" s="31">
        <v>175.5</v>
      </c>
      <c r="SS55" s="36">
        <f t="shared" si="74"/>
        <v>1755</v>
      </c>
    </row>
    <row r="56" spans="1:515" x14ac:dyDescent="0.55000000000000004">
      <c r="A56" s="31"/>
      <c r="B56" s="80">
        <v>183505</v>
      </c>
      <c r="C56" s="79"/>
      <c r="D56" s="78"/>
      <c r="E56" s="78">
        <f t="shared" si="0"/>
        <v>23674.778000000002</v>
      </c>
      <c r="F56" s="78">
        <f t="shared" si="75"/>
        <v>89.677342156667819</v>
      </c>
      <c r="G56" s="78">
        <f t="shared" si="58"/>
        <v>112.97590142968944</v>
      </c>
      <c r="H56" s="78"/>
      <c r="I56" s="78"/>
      <c r="J56" s="88"/>
      <c r="N56" s="31">
        <v>75</v>
      </c>
      <c r="O56" s="62">
        <f t="shared" si="59"/>
        <v>2250</v>
      </c>
      <c r="Z56" s="31">
        <v>99</v>
      </c>
      <c r="AA56" s="37">
        <f t="shared" si="60"/>
        <v>1881</v>
      </c>
      <c r="DL56" s="31">
        <v>125</v>
      </c>
      <c r="DM56" s="30">
        <f t="shared" si="61"/>
        <v>1875</v>
      </c>
      <c r="EV56" s="31">
        <v>107</v>
      </c>
      <c r="EW56" s="30">
        <f t="shared" si="62"/>
        <v>1337.5</v>
      </c>
      <c r="JC56" s="69"/>
      <c r="JD56" s="20"/>
      <c r="JE56" s="20"/>
      <c r="JF56" s="20">
        <v>122.375</v>
      </c>
      <c r="JG56" s="23">
        <f t="shared" si="63"/>
        <v>1223.75</v>
      </c>
      <c r="JI56" s="69"/>
      <c r="JJ56" s="20"/>
      <c r="JK56" s="20"/>
      <c r="JL56" s="20">
        <v>142</v>
      </c>
      <c r="JM56" s="23">
        <f t="shared" si="64"/>
        <v>2840</v>
      </c>
      <c r="JO56" s="69"/>
      <c r="JP56" s="20"/>
      <c r="JQ56" s="20"/>
      <c r="JR56" s="20">
        <v>123</v>
      </c>
      <c r="JS56" s="23">
        <f t="shared" si="65"/>
        <v>1845</v>
      </c>
      <c r="JU56" s="69"/>
      <c r="JV56" s="20"/>
      <c r="JW56" s="20"/>
      <c r="JX56" s="20">
        <v>125.5</v>
      </c>
      <c r="JY56" s="23">
        <f t="shared" si="66"/>
        <v>2008</v>
      </c>
      <c r="KA56" s="69"/>
      <c r="KB56" s="20"/>
      <c r="KC56" s="20"/>
      <c r="KD56" s="20">
        <v>103.5</v>
      </c>
      <c r="KE56" s="23">
        <f t="shared" si="67"/>
        <v>1345.5</v>
      </c>
      <c r="KG56" s="69"/>
      <c r="KH56" s="20"/>
      <c r="KI56" s="20"/>
      <c r="KJ56" s="20"/>
      <c r="KM56" s="69"/>
      <c r="KN56" s="20"/>
      <c r="KO56" s="20"/>
      <c r="KP56" s="20"/>
      <c r="KS56" s="69"/>
      <c r="KT56" s="20"/>
      <c r="KU56" s="20"/>
      <c r="KV56" s="20"/>
      <c r="KY56" s="69"/>
      <c r="KZ56" s="20"/>
      <c r="LA56" s="20"/>
      <c r="LB56" s="20"/>
      <c r="LE56" s="69"/>
      <c r="LF56" s="20"/>
      <c r="LG56" s="20"/>
      <c r="LH56" s="20"/>
      <c r="LK56" s="27"/>
      <c r="LL56" s="27"/>
      <c r="LM56" s="27"/>
      <c r="LN56" s="27"/>
      <c r="LR56" s="27"/>
      <c r="LS56" s="27"/>
      <c r="LT56" s="17">
        <v>105</v>
      </c>
      <c r="LU56" s="30">
        <f t="shared" si="68"/>
        <v>262.5</v>
      </c>
      <c r="LW56" s="32"/>
      <c r="LX56" s="32"/>
      <c r="LY56" s="32"/>
      <c r="LZ56" s="32">
        <v>114</v>
      </c>
      <c r="MA56" s="36">
        <f t="shared" si="69"/>
        <v>661.19999999999993</v>
      </c>
      <c r="MC56" s="32"/>
      <c r="MD56" s="32"/>
      <c r="ME56" s="32"/>
      <c r="MF56" s="32"/>
      <c r="MI56" s="32"/>
      <c r="MJ56" s="32"/>
      <c r="MK56" s="32"/>
      <c r="ML56" s="32"/>
      <c r="MO56" s="32"/>
      <c r="MP56" s="32"/>
      <c r="MQ56" s="32"/>
      <c r="MR56" s="32"/>
      <c r="MU56" s="32"/>
      <c r="MV56" s="32"/>
      <c r="MW56" s="32"/>
      <c r="MX56" s="32"/>
      <c r="NA56" s="32"/>
      <c r="NB56" s="32"/>
      <c r="NC56" s="32"/>
      <c r="ND56" s="32"/>
      <c r="NG56" s="32"/>
      <c r="NH56" s="32"/>
      <c r="NI56" s="32"/>
      <c r="NJ56" s="32"/>
      <c r="NM56" s="32"/>
      <c r="NN56" s="32"/>
      <c r="NO56" s="32"/>
      <c r="NP56" s="32"/>
      <c r="NS56" s="32"/>
      <c r="NT56" s="32"/>
      <c r="NU56" s="32"/>
      <c r="NV56" s="32"/>
      <c r="NY56" s="32"/>
      <c r="NZ56" s="32"/>
      <c r="OA56" s="32"/>
      <c r="OB56" s="32"/>
      <c r="OE56" s="32"/>
      <c r="OF56" s="32"/>
      <c r="OG56" s="32"/>
      <c r="OH56" s="32"/>
      <c r="OK56" s="32"/>
      <c r="OL56" s="32"/>
      <c r="OM56" s="32"/>
      <c r="ON56" s="32"/>
      <c r="OQ56" s="32"/>
      <c r="OR56" s="32"/>
      <c r="OS56" s="32"/>
      <c r="OT56" s="32"/>
      <c r="OW56" s="32"/>
      <c r="OX56" s="32"/>
      <c r="OY56" s="32"/>
      <c r="OZ56" s="32"/>
      <c r="PC56" s="32"/>
      <c r="PD56" s="32"/>
      <c r="PE56" s="32"/>
      <c r="PF56" s="32"/>
      <c r="PI56" s="32"/>
      <c r="PJ56" s="32"/>
      <c r="PK56" s="32"/>
      <c r="PL56" s="32"/>
      <c r="PO56" s="32"/>
      <c r="PP56" s="32"/>
      <c r="PQ56" s="32"/>
      <c r="PR56" s="32"/>
      <c r="PU56" s="32"/>
      <c r="PV56" s="32"/>
      <c r="PW56" s="32"/>
      <c r="QD56" s="31">
        <v>117</v>
      </c>
      <c r="QE56" s="36">
        <f t="shared" si="70"/>
        <v>128.70000000000002</v>
      </c>
      <c r="QJ56" s="31">
        <v>144.25</v>
      </c>
      <c r="QK56" s="36">
        <f t="shared" si="71"/>
        <v>2402.6279999999997</v>
      </c>
      <c r="QM56" s="5"/>
      <c r="QO56" s="5"/>
      <c r="SF56" s="31">
        <v>85</v>
      </c>
      <c r="SG56" s="36">
        <f t="shared" si="72"/>
        <v>1700</v>
      </c>
      <c r="SL56" s="3">
        <v>120.5</v>
      </c>
      <c r="SM56" s="36">
        <f t="shared" si="73"/>
        <v>361.5</v>
      </c>
      <c r="SR56" s="31">
        <v>171</v>
      </c>
      <c r="SS56" s="36">
        <f t="shared" si="74"/>
        <v>1710</v>
      </c>
    </row>
    <row r="57" spans="1:515" x14ac:dyDescent="0.55000000000000004">
      <c r="A57" s="31"/>
      <c r="B57" s="80">
        <v>183506</v>
      </c>
      <c r="C57" s="79"/>
      <c r="D57" s="78"/>
      <c r="E57" s="78">
        <f t="shared" si="0"/>
        <v>24230.748499999998</v>
      </c>
      <c r="F57" s="78">
        <f t="shared" si="75"/>
        <v>91.783294607732543</v>
      </c>
      <c r="G57" s="78">
        <f t="shared" si="58"/>
        <v>115.62898938708506</v>
      </c>
      <c r="H57" s="78"/>
      <c r="I57" s="78"/>
      <c r="J57" s="88"/>
      <c r="N57" s="31">
        <v>74.5</v>
      </c>
      <c r="O57" s="62">
        <f t="shared" si="59"/>
        <v>2235</v>
      </c>
      <c r="Z57" s="31">
        <v>97</v>
      </c>
      <c r="AA57" s="37">
        <f t="shared" si="60"/>
        <v>1843</v>
      </c>
      <c r="DL57" s="31">
        <v>159</v>
      </c>
      <c r="DM57" s="30">
        <f t="shared" si="61"/>
        <v>2385</v>
      </c>
      <c r="EV57" s="31">
        <v>106.875</v>
      </c>
      <c r="EW57" s="30">
        <f t="shared" si="62"/>
        <v>1335.9375</v>
      </c>
      <c r="JC57" s="69"/>
      <c r="JD57" s="20"/>
      <c r="JE57" s="20"/>
      <c r="JF57" s="20">
        <v>118</v>
      </c>
      <c r="JG57" s="23">
        <f t="shared" si="63"/>
        <v>1180</v>
      </c>
      <c r="JI57" s="69"/>
      <c r="JJ57" s="20"/>
      <c r="JK57" s="20"/>
      <c r="JL57" s="20">
        <v>143</v>
      </c>
      <c r="JM57" s="23">
        <f t="shared" si="64"/>
        <v>2860</v>
      </c>
      <c r="JO57" s="69"/>
      <c r="JP57" s="20"/>
      <c r="JQ57" s="20"/>
      <c r="JR57" s="20">
        <v>127</v>
      </c>
      <c r="JS57" s="23">
        <f t="shared" si="65"/>
        <v>1905</v>
      </c>
      <c r="JU57" s="69"/>
      <c r="JV57" s="20"/>
      <c r="JW57" s="20"/>
      <c r="JX57" s="20">
        <v>125.625</v>
      </c>
      <c r="JY57" s="23">
        <f t="shared" si="66"/>
        <v>2010</v>
      </c>
      <c r="KA57" s="69"/>
      <c r="KB57" s="20"/>
      <c r="KC57" s="20"/>
      <c r="KD57" s="20">
        <v>101.5</v>
      </c>
      <c r="KE57" s="23">
        <f t="shared" si="67"/>
        <v>1319.5</v>
      </c>
      <c r="KG57" s="69"/>
      <c r="KH57" s="20"/>
      <c r="KI57" s="20"/>
      <c r="KJ57" s="20"/>
      <c r="KM57" s="69"/>
      <c r="KN57" s="20"/>
      <c r="KO57" s="20"/>
      <c r="KP57" s="20"/>
      <c r="KS57" s="69"/>
      <c r="KT57" s="20"/>
      <c r="KU57" s="20"/>
      <c r="KV57" s="20"/>
      <c r="KY57" s="69"/>
      <c r="KZ57" s="20"/>
      <c r="LA57" s="20"/>
      <c r="LB57" s="20"/>
      <c r="LE57" s="69"/>
      <c r="LF57" s="20"/>
      <c r="LG57" s="20"/>
      <c r="LH57" s="20"/>
      <c r="LK57" s="27"/>
      <c r="LL57" s="27"/>
      <c r="LM57" s="27"/>
      <c r="LN57" s="27"/>
      <c r="LR57" s="27"/>
      <c r="LS57" s="27"/>
      <c r="LT57" s="17">
        <v>108.25</v>
      </c>
      <c r="LU57" s="30">
        <f t="shared" si="68"/>
        <v>270.625</v>
      </c>
      <c r="LW57" s="32"/>
      <c r="LX57" s="32"/>
      <c r="LY57" s="32"/>
      <c r="LZ57" s="32">
        <v>115.75</v>
      </c>
      <c r="MA57" s="36">
        <f t="shared" si="69"/>
        <v>671.35</v>
      </c>
      <c r="MC57" s="32"/>
      <c r="MD57" s="32"/>
      <c r="ME57" s="32"/>
      <c r="MF57" s="32"/>
      <c r="MI57" s="32"/>
      <c r="MJ57" s="32"/>
      <c r="MK57" s="32"/>
      <c r="ML57" s="32"/>
      <c r="MO57" s="32"/>
      <c r="MP57" s="32"/>
      <c r="MQ57" s="32"/>
      <c r="MR57" s="32"/>
      <c r="MU57" s="32"/>
      <c r="MV57" s="32"/>
      <c r="MW57" s="32"/>
      <c r="MX57" s="32"/>
      <c r="NA57" s="32"/>
      <c r="NB57" s="32"/>
      <c r="NC57" s="32"/>
      <c r="ND57" s="32"/>
      <c r="NG57" s="32"/>
      <c r="NH57" s="32"/>
      <c r="NI57" s="32"/>
      <c r="NJ57" s="32"/>
      <c r="NM57" s="32"/>
      <c r="NN57" s="32"/>
      <c r="NO57" s="32"/>
      <c r="NP57" s="32"/>
      <c r="NS57" s="32"/>
      <c r="NT57" s="32"/>
      <c r="NU57" s="32"/>
      <c r="NV57" s="32"/>
      <c r="NY57" s="32"/>
      <c r="NZ57" s="32"/>
      <c r="OA57" s="32"/>
      <c r="OB57" s="32"/>
      <c r="OE57" s="32"/>
      <c r="OF57" s="32"/>
      <c r="OG57" s="32"/>
      <c r="OH57" s="32"/>
      <c r="OK57" s="32"/>
      <c r="OL57" s="32"/>
      <c r="OM57" s="32"/>
      <c r="ON57" s="32"/>
      <c r="OQ57" s="32"/>
      <c r="OR57" s="32"/>
      <c r="OS57" s="32"/>
      <c r="OT57" s="32"/>
      <c r="OW57" s="32"/>
      <c r="OX57" s="32"/>
      <c r="OY57" s="32"/>
      <c r="OZ57" s="32"/>
      <c r="PC57" s="32"/>
      <c r="PD57" s="32"/>
      <c r="PE57" s="32"/>
      <c r="PF57" s="32"/>
      <c r="PI57" s="32"/>
      <c r="PJ57" s="32"/>
      <c r="PK57" s="32"/>
      <c r="PL57" s="32"/>
      <c r="PO57" s="32"/>
      <c r="PP57" s="32"/>
      <c r="PQ57" s="32"/>
      <c r="PR57" s="32"/>
      <c r="PU57" s="32"/>
      <c r="PV57" s="32"/>
      <c r="PW57" s="32"/>
      <c r="QD57" s="31">
        <v>117</v>
      </c>
      <c r="QE57" s="36">
        <f t="shared" si="70"/>
        <v>128.70000000000002</v>
      </c>
      <c r="QJ57" s="31">
        <v>143.5</v>
      </c>
      <c r="QK57" s="36">
        <f t="shared" si="71"/>
        <v>2390.136</v>
      </c>
      <c r="QM57" s="5"/>
      <c r="QO57" s="5"/>
      <c r="SF57" s="31">
        <v>89.875</v>
      </c>
      <c r="SG57" s="36">
        <f t="shared" si="72"/>
        <v>1797.5</v>
      </c>
      <c r="SL57" s="3">
        <v>117.125</v>
      </c>
      <c r="SM57" s="36">
        <f t="shared" si="73"/>
        <v>351.375</v>
      </c>
      <c r="SR57" s="31">
        <v>171</v>
      </c>
      <c r="SS57" s="36">
        <f t="shared" si="74"/>
        <v>1710</v>
      </c>
    </row>
    <row r="58" spans="1:515" x14ac:dyDescent="0.55000000000000004">
      <c r="A58" s="31"/>
      <c r="B58" s="80">
        <v>183507</v>
      </c>
      <c r="C58" s="79"/>
      <c r="D58" s="78"/>
      <c r="E58" s="78">
        <f t="shared" si="0"/>
        <v>23726.771499999999</v>
      </c>
      <c r="F58" s="78">
        <f t="shared" si="75"/>
        <v>89.874287567916113</v>
      </c>
      <c r="G58" s="78">
        <f t="shared" si="58"/>
        <v>113.22401410601461</v>
      </c>
      <c r="H58" s="78"/>
      <c r="I58" s="78"/>
      <c r="J58" s="88"/>
      <c r="N58" s="31">
        <v>72</v>
      </c>
      <c r="O58" s="62">
        <f t="shared" si="59"/>
        <v>2160</v>
      </c>
      <c r="Z58" s="31">
        <v>98</v>
      </c>
      <c r="AA58" s="37">
        <f t="shared" si="60"/>
        <v>1862</v>
      </c>
      <c r="DL58" s="31">
        <v>160</v>
      </c>
      <c r="DM58" s="30">
        <f t="shared" si="61"/>
        <v>2400</v>
      </c>
      <c r="EV58" s="31">
        <v>104.875</v>
      </c>
      <c r="EW58" s="30">
        <f t="shared" si="62"/>
        <v>1310.9375</v>
      </c>
      <c r="JC58" s="69"/>
      <c r="JD58" s="20"/>
      <c r="JE58" s="20"/>
      <c r="JF58" s="20">
        <v>119.5</v>
      </c>
      <c r="JG58" s="23">
        <f t="shared" si="63"/>
        <v>1195</v>
      </c>
      <c r="JI58" s="69"/>
      <c r="JJ58" s="20"/>
      <c r="JK58" s="20"/>
      <c r="JL58" s="20">
        <v>136.625</v>
      </c>
      <c r="JM58" s="23">
        <f t="shared" si="64"/>
        <v>2732.5</v>
      </c>
      <c r="JO58" s="69"/>
      <c r="JP58" s="20"/>
      <c r="JQ58" s="20"/>
      <c r="JR58" s="20">
        <v>116</v>
      </c>
      <c r="JS58" s="23">
        <f t="shared" si="65"/>
        <v>1740</v>
      </c>
      <c r="JU58" s="69"/>
      <c r="JV58" s="20"/>
      <c r="JW58" s="20"/>
      <c r="JX58" s="20">
        <v>123.75</v>
      </c>
      <c r="JY58" s="23">
        <f t="shared" si="66"/>
        <v>1980</v>
      </c>
      <c r="KA58" s="69"/>
      <c r="KB58" s="20"/>
      <c r="KC58" s="20"/>
      <c r="KD58" s="20">
        <v>98.5</v>
      </c>
      <c r="KE58" s="23">
        <f t="shared" si="67"/>
        <v>1280.5</v>
      </c>
      <c r="KG58" s="69"/>
      <c r="KH58" s="20"/>
      <c r="KI58" s="20"/>
      <c r="KJ58" s="20"/>
      <c r="KM58" s="69"/>
      <c r="KN58" s="20"/>
      <c r="KO58" s="20"/>
      <c r="KP58" s="20"/>
      <c r="KS58" s="69"/>
      <c r="KT58" s="20"/>
      <c r="KU58" s="20"/>
      <c r="KV58" s="20"/>
      <c r="KY58" s="69"/>
      <c r="KZ58" s="20"/>
      <c r="LA58" s="20"/>
      <c r="LB58" s="20"/>
      <c r="LE58" s="69"/>
      <c r="LF58" s="20"/>
      <c r="LG58" s="20"/>
      <c r="LH58" s="20"/>
      <c r="LK58" s="27"/>
      <c r="LL58" s="27"/>
      <c r="LM58" s="27"/>
      <c r="LN58" s="27"/>
      <c r="LR58" s="27"/>
      <c r="LS58" s="27"/>
      <c r="LT58" s="17">
        <v>109.25</v>
      </c>
      <c r="LU58" s="30">
        <f t="shared" si="68"/>
        <v>273.125</v>
      </c>
      <c r="LW58" s="32"/>
      <c r="LX58" s="32"/>
      <c r="LY58" s="32"/>
      <c r="LZ58" s="32">
        <v>114.5</v>
      </c>
      <c r="MA58" s="36">
        <f t="shared" si="69"/>
        <v>664.1</v>
      </c>
      <c r="MC58" s="32"/>
      <c r="MD58" s="32"/>
      <c r="ME58" s="32"/>
      <c r="MF58" s="32"/>
      <c r="MI58" s="32"/>
      <c r="MJ58" s="32"/>
      <c r="MK58" s="32"/>
      <c r="ML58" s="32"/>
      <c r="MO58" s="32"/>
      <c r="MP58" s="32"/>
      <c r="MQ58" s="32"/>
      <c r="MR58" s="32"/>
      <c r="MU58" s="32"/>
      <c r="MV58" s="32"/>
      <c r="MW58" s="32"/>
      <c r="MX58" s="32"/>
      <c r="NA58" s="32"/>
      <c r="NB58" s="32"/>
      <c r="NC58" s="32"/>
      <c r="ND58" s="32"/>
      <c r="NG58" s="32"/>
      <c r="NH58" s="32"/>
      <c r="NI58" s="32"/>
      <c r="NJ58" s="32"/>
      <c r="NM58" s="32"/>
      <c r="NN58" s="32"/>
      <c r="NO58" s="32"/>
      <c r="NP58" s="32"/>
      <c r="NS58" s="32"/>
      <c r="NT58" s="32"/>
      <c r="NU58" s="32"/>
      <c r="NV58" s="32"/>
      <c r="NY58" s="32"/>
      <c r="NZ58" s="32"/>
      <c r="OA58" s="32"/>
      <c r="OB58" s="32"/>
      <c r="OE58" s="32"/>
      <c r="OF58" s="32"/>
      <c r="OG58" s="32"/>
      <c r="OH58" s="32"/>
      <c r="OK58" s="32"/>
      <c r="OL58" s="32"/>
      <c r="OM58" s="32"/>
      <c r="ON58" s="32"/>
      <c r="OQ58" s="32"/>
      <c r="OR58" s="32"/>
      <c r="OS58" s="32"/>
      <c r="OT58" s="32"/>
      <c r="OW58" s="32"/>
      <c r="OX58" s="32"/>
      <c r="OY58" s="32"/>
      <c r="OZ58" s="32"/>
      <c r="PC58" s="32"/>
      <c r="PD58" s="32"/>
      <c r="PE58" s="32"/>
      <c r="PF58" s="32"/>
      <c r="PI58" s="32"/>
      <c r="PJ58" s="32"/>
      <c r="PK58" s="32"/>
      <c r="PL58" s="32"/>
      <c r="PO58" s="32"/>
      <c r="PP58" s="32"/>
      <c r="PQ58" s="32"/>
      <c r="PR58" s="32"/>
      <c r="PU58" s="32"/>
      <c r="PV58" s="32"/>
      <c r="PW58" s="32"/>
      <c r="QD58" s="31">
        <v>117</v>
      </c>
      <c r="QE58" s="36">
        <f t="shared" si="70"/>
        <v>128.70000000000002</v>
      </c>
      <c r="QJ58" s="31">
        <v>145.25</v>
      </c>
      <c r="QK58" s="36">
        <f t="shared" si="71"/>
        <v>2419.2839999999997</v>
      </c>
      <c r="QM58" s="5"/>
      <c r="QO58" s="5"/>
      <c r="SF58" s="31">
        <v>88</v>
      </c>
      <c r="SG58" s="36">
        <f t="shared" si="72"/>
        <v>1760</v>
      </c>
      <c r="SL58" s="3">
        <v>111.5</v>
      </c>
      <c r="SM58" s="36">
        <f t="shared" si="73"/>
        <v>334.5</v>
      </c>
      <c r="SR58" s="31">
        <v>165</v>
      </c>
      <c r="SS58" s="36">
        <f t="shared" si="74"/>
        <v>1650</v>
      </c>
    </row>
    <row r="59" spans="1:515" x14ac:dyDescent="0.55000000000000004">
      <c r="A59" s="31"/>
      <c r="B59" s="80">
        <v>183508</v>
      </c>
      <c r="C59" s="79"/>
      <c r="D59" s="78"/>
      <c r="E59" s="78">
        <f t="shared" si="0"/>
        <v>23483.002</v>
      </c>
      <c r="F59" s="78">
        <f t="shared" si="75"/>
        <v>88.950916676799011</v>
      </c>
      <c r="G59" s="78">
        <f t="shared" si="58"/>
        <v>112.0607474851591</v>
      </c>
      <c r="H59" s="78"/>
      <c r="I59" s="78"/>
      <c r="J59" s="88"/>
      <c r="N59" s="31">
        <v>70</v>
      </c>
      <c r="O59" s="62">
        <f t="shared" si="59"/>
        <v>2100</v>
      </c>
      <c r="Z59" s="31">
        <v>96</v>
      </c>
      <c r="AA59" s="37">
        <f t="shared" si="60"/>
        <v>1824</v>
      </c>
      <c r="DL59" s="31">
        <v>195</v>
      </c>
      <c r="DM59" s="30">
        <f t="shared" si="61"/>
        <v>2925</v>
      </c>
      <c r="EV59" s="31">
        <v>96</v>
      </c>
      <c r="EW59" s="30">
        <f t="shared" si="62"/>
        <v>1200</v>
      </c>
      <c r="JC59" s="69"/>
      <c r="JD59" s="20"/>
      <c r="JE59" s="20"/>
      <c r="JF59" s="20">
        <v>128.5</v>
      </c>
      <c r="JG59" s="23">
        <f t="shared" si="63"/>
        <v>1285</v>
      </c>
      <c r="JI59" s="69"/>
      <c r="JJ59" s="20"/>
      <c r="JK59" s="20"/>
      <c r="JL59" s="20">
        <v>140</v>
      </c>
      <c r="JM59" s="23">
        <f t="shared" si="64"/>
        <v>2800</v>
      </c>
      <c r="JO59" s="69"/>
      <c r="JP59" s="20"/>
      <c r="JQ59" s="20"/>
      <c r="JR59" s="20">
        <v>114</v>
      </c>
      <c r="JS59" s="23">
        <f t="shared" si="65"/>
        <v>1710</v>
      </c>
      <c r="JU59" s="69"/>
      <c r="JV59" s="20"/>
      <c r="JW59" s="20"/>
      <c r="JX59" s="20">
        <v>120.75</v>
      </c>
      <c r="JY59" s="23">
        <f t="shared" si="66"/>
        <v>1932</v>
      </c>
      <c r="KA59" s="69"/>
      <c r="KB59" s="20"/>
      <c r="KC59" s="20"/>
      <c r="KD59" s="20">
        <v>96.25</v>
      </c>
      <c r="KE59" s="23">
        <f t="shared" si="67"/>
        <v>1251.25</v>
      </c>
      <c r="KG59" s="69"/>
      <c r="KH59" s="20"/>
      <c r="KI59" s="20"/>
      <c r="KJ59" s="20"/>
      <c r="KM59" s="69"/>
      <c r="KN59" s="20"/>
      <c r="KO59" s="20"/>
      <c r="KP59" s="20"/>
      <c r="KS59" s="69"/>
      <c r="KT59" s="20"/>
      <c r="KU59" s="20"/>
      <c r="KV59" s="20"/>
      <c r="KY59" s="69"/>
      <c r="KZ59" s="20"/>
      <c r="LA59" s="20"/>
      <c r="LB59" s="20"/>
      <c r="LE59" s="69"/>
      <c r="LF59" s="20"/>
      <c r="LG59" s="20"/>
      <c r="LH59" s="20"/>
      <c r="LK59" s="27"/>
      <c r="LL59" s="27"/>
      <c r="LM59" s="27"/>
      <c r="LN59" s="27"/>
      <c r="LR59" s="27"/>
      <c r="LS59" s="27"/>
      <c r="LT59" s="17">
        <v>104.5</v>
      </c>
      <c r="LU59" s="30">
        <f t="shared" si="68"/>
        <v>261.25</v>
      </c>
      <c r="LW59" s="32"/>
      <c r="LX59" s="32"/>
      <c r="LY59" s="32"/>
      <c r="LZ59" s="32">
        <v>104</v>
      </c>
      <c r="MA59" s="36">
        <f t="shared" si="69"/>
        <v>603.19999999999993</v>
      </c>
      <c r="MC59" s="32"/>
      <c r="MD59" s="32"/>
      <c r="ME59" s="32"/>
      <c r="MF59" s="32"/>
      <c r="MI59" s="32"/>
      <c r="MJ59" s="32"/>
      <c r="MK59" s="32"/>
      <c r="ML59" s="32"/>
      <c r="MO59" s="32"/>
      <c r="MP59" s="32"/>
      <c r="MQ59" s="32"/>
      <c r="MR59" s="32"/>
      <c r="MU59" s="32"/>
      <c r="MV59" s="32"/>
      <c r="MW59" s="32"/>
      <c r="MX59" s="32"/>
      <c r="NA59" s="32"/>
      <c r="NB59" s="32"/>
      <c r="NC59" s="32"/>
      <c r="ND59" s="32"/>
      <c r="NG59" s="32"/>
      <c r="NH59" s="32"/>
      <c r="NI59" s="32"/>
      <c r="NJ59" s="32"/>
      <c r="NM59" s="32"/>
      <c r="NN59" s="32"/>
      <c r="NO59" s="32"/>
      <c r="NP59" s="32"/>
      <c r="NS59" s="32"/>
      <c r="NT59" s="32"/>
      <c r="NU59" s="32"/>
      <c r="NV59" s="32"/>
      <c r="NY59" s="32"/>
      <c r="NZ59" s="32"/>
      <c r="OA59" s="32"/>
      <c r="OB59" s="32"/>
      <c r="OE59" s="32"/>
      <c r="OF59" s="32"/>
      <c r="OG59" s="32"/>
      <c r="OH59" s="32"/>
      <c r="OK59" s="32"/>
      <c r="OL59" s="32"/>
      <c r="OM59" s="32"/>
      <c r="ON59" s="32"/>
      <c r="OQ59" s="32"/>
      <c r="OR59" s="32"/>
      <c r="OS59" s="32"/>
      <c r="OT59" s="32"/>
      <c r="OW59" s="32"/>
      <c r="OX59" s="32"/>
      <c r="OY59" s="32"/>
      <c r="OZ59" s="32"/>
      <c r="PC59" s="32"/>
      <c r="PD59" s="32"/>
      <c r="PE59" s="32"/>
      <c r="PF59" s="32"/>
      <c r="PI59" s="32"/>
      <c r="PJ59" s="32"/>
      <c r="PK59" s="32"/>
      <c r="PL59" s="32"/>
      <c r="PO59" s="32"/>
      <c r="PP59" s="32"/>
      <c r="PQ59" s="32"/>
      <c r="PR59" s="32"/>
      <c r="PU59" s="32"/>
      <c r="PV59" s="32"/>
      <c r="PW59" s="32"/>
      <c r="QD59" s="31">
        <v>110</v>
      </c>
      <c r="QE59" s="36">
        <f t="shared" si="70"/>
        <v>121.00000000000001</v>
      </c>
      <c r="QJ59" s="31">
        <v>135.75</v>
      </c>
      <c r="QK59" s="36">
        <f t="shared" si="71"/>
        <v>2261.0519999999997</v>
      </c>
      <c r="QM59" s="5"/>
      <c r="QO59" s="5"/>
      <c r="SF59" s="31">
        <v>78.5</v>
      </c>
      <c r="SG59" s="36">
        <f t="shared" si="72"/>
        <v>1570</v>
      </c>
      <c r="SL59" s="3">
        <v>97</v>
      </c>
      <c r="SM59" s="36">
        <f t="shared" si="73"/>
        <v>291</v>
      </c>
      <c r="SR59" s="31">
        <v>150.5</v>
      </c>
      <c r="SS59" s="36">
        <f t="shared" si="74"/>
        <v>1505</v>
      </c>
    </row>
    <row r="60" spans="1:515" x14ac:dyDescent="0.55000000000000004">
      <c r="A60" s="31"/>
      <c r="B60" s="80">
        <v>183509</v>
      </c>
      <c r="C60" s="79"/>
      <c r="D60" s="78"/>
      <c r="E60" s="78">
        <f t="shared" si="0"/>
        <v>21891.239999999998</v>
      </c>
      <c r="F60" s="78">
        <f t="shared" si="75"/>
        <v>82.921504890720925</v>
      </c>
      <c r="G60" s="78">
        <f t="shared" si="58"/>
        <v>104.4648685792819</v>
      </c>
      <c r="H60" s="78"/>
      <c r="I60" s="78"/>
      <c r="J60" s="88"/>
      <c r="N60" s="31">
        <v>68</v>
      </c>
      <c r="O60" s="62">
        <f t="shared" si="59"/>
        <v>2040</v>
      </c>
      <c r="Z60" s="31">
        <v>107</v>
      </c>
      <c r="AA60" s="37">
        <f t="shared" si="60"/>
        <v>2033</v>
      </c>
      <c r="DL60" s="31">
        <v>76</v>
      </c>
      <c r="DM60" s="30">
        <f t="shared" si="61"/>
        <v>1140</v>
      </c>
      <c r="EV60" s="31">
        <v>97</v>
      </c>
      <c r="EW60" s="30">
        <f t="shared" si="62"/>
        <v>1212.5</v>
      </c>
      <c r="JC60" s="69"/>
      <c r="JD60" s="20"/>
      <c r="JE60" s="20"/>
      <c r="JF60" s="20">
        <v>121.625</v>
      </c>
      <c r="JG60" s="23">
        <f t="shared" si="63"/>
        <v>1216.25</v>
      </c>
      <c r="JI60" s="69"/>
      <c r="JJ60" s="20"/>
      <c r="JK60" s="20"/>
      <c r="JL60" s="20">
        <v>152</v>
      </c>
      <c r="JM60" s="23">
        <f t="shared" si="64"/>
        <v>3040</v>
      </c>
      <c r="JO60" s="69"/>
      <c r="JP60" s="20"/>
      <c r="JQ60" s="20"/>
      <c r="JR60" s="20">
        <v>117</v>
      </c>
      <c r="JS60" s="23">
        <f t="shared" si="65"/>
        <v>1755</v>
      </c>
      <c r="JU60" s="69"/>
      <c r="JV60" s="20"/>
      <c r="JW60" s="20"/>
      <c r="JX60" s="20">
        <v>114</v>
      </c>
      <c r="JY60" s="23">
        <f t="shared" si="66"/>
        <v>1824</v>
      </c>
      <c r="KA60" s="69"/>
      <c r="KB60" s="20"/>
      <c r="KC60" s="20"/>
      <c r="KD60" s="20">
        <v>94</v>
      </c>
      <c r="KE60" s="23">
        <f t="shared" si="67"/>
        <v>1222</v>
      </c>
      <c r="KG60" s="69"/>
      <c r="KH60" s="20"/>
      <c r="KI60" s="20"/>
      <c r="KJ60" s="20"/>
      <c r="KM60" s="69"/>
      <c r="KN60" s="20"/>
      <c r="KO60" s="20"/>
      <c r="KP60" s="20"/>
      <c r="KS60" s="69"/>
      <c r="KT60" s="20"/>
      <c r="KU60" s="20"/>
      <c r="KV60" s="20"/>
      <c r="KY60" s="69"/>
      <c r="KZ60" s="20"/>
      <c r="LA60" s="20"/>
      <c r="LB60" s="20"/>
      <c r="LE60" s="69"/>
      <c r="LF60" s="20"/>
      <c r="LG60" s="20"/>
      <c r="LH60" s="20"/>
      <c r="LK60" s="27"/>
      <c r="LL60" s="27"/>
      <c r="LM60" s="27"/>
      <c r="LN60" s="27"/>
      <c r="LR60" s="27"/>
      <c r="LS60" s="27"/>
      <c r="LT60" s="17">
        <v>100.75</v>
      </c>
      <c r="LU60" s="30">
        <f t="shared" si="68"/>
        <v>251.875</v>
      </c>
      <c r="LW60" s="32"/>
      <c r="LX60" s="32"/>
      <c r="LY60" s="32"/>
      <c r="LZ60" s="32">
        <v>100</v>
      </c>
      <c r="MA60" s="36">
        <f t="shared" si="69"/>
        <v>580</v>
      </c>
      <c r="MC60" s="32"/>
      <c r="MD60" s="32"/>
      <c r="ME60" s="32"/>
      <c r="MF60" s="32"/>
      <c r="MI60" s="32"/>
      <c r="MJ60" s="32"/>
      <c r="MK60" s="32"/>
      <c r="ML60" s="32"/>
      <c r="MO60" s="32"/>
      <c r="MP60" s="32"/>
      <c r="MQ60" s="32"/>
      <c r="MR60" s="32"/>
      <c r="MU60" s="32"/>
      <c r="MV60" s="32"/>
      <c r="MW60" s="32"/>
      <c r="MX60" s="32"/>
      <c r="NA60" s="32"/>
      <c r="NB60" s="32"/>
      <c r="NC60" s="32"/>
      <c r="ND60" s="32"/>
      <c r="NG60" s="32"/>
      <c r="NH60" s="32"/>
      <c r="NI60" s="32"/>
      <c r="NJ60" s="32"/>
      <c r="NM60" s="32"/>
      <c r="NN60" s="32"/>
      <c r="NO60" s="32"/>
      <c r="NP60" s="32"/>
      <c r="NS60" s="32"/>
      <c r="NT60" s="32"/>
      <c r="NU60" s="32"/>
      <c r="NV60" s="32"/>
      <c r="NY60" s="32"/>
      <c r="NZ60" s="32"/>
      <c r="OA60" s="32"/>
      <c r="OB60" s="32"/>
      <c r="OE60" s="32"/>
      <c r="OF60" s="32"/>
      <c r="OG60" s="32"/>
      <c r="OH60" s="32"/>
      <c r="OK60" s="32"/>
      <c r="OL60" s="32"/>
      <c r="OM60" s="32"/>
      <c r="ON60" s="32"/>
      <c r="OQ60" s="32"/>
      <c r="OR60" s="32"/>
      <c r="OS60" s="32"/>
      <c r="OT60" s="32"/>
      <c r="OW60" s="32"/>
      <c r="OX60" s="32"/>
      <c r="OY60" s="32"/>
      <c r="OZ60" s="32"/>
      <c r="PC60" s="32"/>
      <c r="PD60" s="32"/>
      <c r="PE60" s="32"/>
      <c r="PF60" s="32"/>
      <c r="PI60" s="32"/>
      <c r="PJ60" s="32"/>
      <c r="PK60" s="32"/>
      <c r="PL60" s="32"/>
      <c r="PO60" s="32"/>
      <c r="PP60" s="32"/>
      <c r="PQ60" s="32"/>
      <c r="PR60" s="32"/>
      <c r="PU60" s="32"/>
      <c r="PV60" s="32"/>
      <c r="PW60" s="32"/>
      <c r="QD60" s="31">
        <v>110</v>
      </c>
      <c r="QE60" s="36">
        <f t="shared" si="70"/>
        <v>121.00000000000001</v>
      </c>
      <c r="QJ60" s="31">
        <v>133.75</v>
      </c>
      <c r="QK60" s="36">
        <f t="shared" si="71"/>
        <v>2227.7399999999998</v>
      </c>
      <c r="QM60" s="5"/>
      <c r="QO60" s="5"/>
      <c r="SF60" s="31">
        <v>77.5</v>
      </c>
      <c r="SG60" s="36">
        <f t="shared" si="72"/>
        <v>1550</v>
      </c>
      <c r="SL60" s="3">
        <v>93</v>
      </c>
      <c r="SM60" s="36">
        <f t="shared" si="73"/>
        <v>279</v>
      </c>
      <c r="SR60" s="31">
        <v>155</v>
      </c>
      <c r="SS60" s="36">
        <f t="shared" si="74"/>
        <v>1550</v>
      </c>
    </row>
    <row r="61" spans="1:515" ht="15.6" customHeight="1" x14ac:dyDescent="0.55000000000000004">
      <c r="A61" s="31"/>
      <c r="B61" s="80">
        <v>183510</v>
      </c>
      <c r="C61" s="79"/>
      <c r="D61" s="78"/>
      <c r="E61" s="78">
        <f t="shared" si="0"/>
        <v>21308.994999999999</v>
      </c>
      <c r="F61" s="78">
        <f t="shared" si="75"/>
        <v>80.71602764890649</v>
      </c>
      <c r="G61" s="78">
        <f t="shared" si="58"/>
        <v>101.6863988623566</v>
      </c>
      <c r="H61" s="78"/>
      <c r="I61" s="78"/>
      <c r="J61" s="88"/>
      <c r="N61" s="31">
        <v>60</v>
      </c>
      <c r="O61" s="62">
        <f t="shared" si="59"/>
        <v>1800</v>
      </c>
      <c r="Z61" s="31">
        <v>97</v>
      </c>
      <c r="AA61" s="37">
        <f t="shared" si="60"/>
        <v>1843</v>
      </c>
      <c r="DL61" s="31">
        <v>75.5</v>
      </c>
      <c r="DM61" s="30">
        <f t="shared" si="61"/>
        <v>1132.5</v>
      </c>
      <c r="EV61" s="31">
        <v>96.75</v>
      </c>
      <c r="EW61" s="30">
        <f t="shared" si="62"/>
        <v>1209.375</v>
      </c>
      <c r="JC61" s="69"/>
      <c r="JD61" s="20"/>
      <c r="JE61" s="20"/>
      <c r="JF61" s="20">
        <v>109.125</v>
      </c>
      <c r="JG61" s="23">
        <f t="shared" si="63"/>
        <v>1091.25</v>
      </c>
      <c r="JI61" s="69"/>
      <c r="JJ61" s="20"/>
      <c r="JK61" s="20"/>
      <c r="JL61" s="20">
        <v>145</v>
      </c>
      <c r="JM61" s="23">
        <f t="shared" si="64"/>
        <v>2900</v>
      </c>
      <c r="JO61" s="69"/>
      <c r="JP61" s="20"/>
      <c r="JQ61" s="20"/>
      <c r="JR61" s="20">
        <v>117</v>
      </c>
      <c r="JS61" s="23">
        <f t="shared" si="65"/>
        <v>1755</v>
      </c>
      <c r="JU61" s="69"/>
      <c r="JV61" s="20"/>
      <c r="JW61" s="20"/>
      <c r="JX61" s="20">
        <v>112.25</v>
      </c>
      <c r="JY61" s="23">
        <f t="shared" si="66"/>
        <v>1796</v>
      </c>
      <c r="KA61" s="69"/>
      <c r="KB61" s="20"/>
      <c r="KC61" s="20"/>
      <c r="KD61" s="20">
        <v>93.25</v>
      </c>
      <c r="KE61" s="23">
        <f t="shared" si="67"/>
        <v>1212.25</v>
      </c>
      <c r="KG61" s="69"/>
      <c r="KH61" s="20"/>
      <c r="KI61" s="20"/>
      <c r="KJ61" s="20"/>
      <c r="KM61" s="69"/>
      <c r="KN61" s="20"/>
      <c r="KO61" s="20"/>
      <c r="KP61" s="20"/>
      <c r="KS61" s="69"/>
      <c r="KT61" s="20"/>
      <c r="KU61" s="20"/>
      <c r="KV61" s="20"/>
      <c r="KY61" s="69"/>
      <c r="KZ61" s="20"/>
      <c r="LA61" s="20"/>
      <c r="LB61" s="20"/>
      <c r="LE61" s="69"/>
      <c r="LF61" s="20"/>
      <c r="LG61" s="20"/>
      <c r="LH61" s="20"/>
      <c r="LK61" s="27"/>
      <c r="LL61" s="27"/>
      <c r="LM61" s="27"/>
      <c r="LN61" s="27"/>
      <c r="LR61" s="27"/>
      <c r="LS61" s="27"/>
      <c r="LT61" s="17">
        <v>98.25</v>
      </c>
      <c r="LU61" s="30">
        <f t="shared" si="68"/>
        <v>245.625</v>
      </c>
      <c r="LW61" s="32"/>
      <c r="LX61" s="32"/>
      <c r="LY61" s="32"/>
      <c r="LZ61" s="32">
        <v>100.75</v>
      </c>
      <c r="MA61" s="36">
        <f t="shared" si="69"/>
        <v>584.35</v>
      </c>
      <c r="MC61" s="32"/>
      <c r="MD61" s="32"/>
      <c r="ME61" s="32"/>
      <c r="MF61" s="32"/>
      <c r="MI61" s="32"/>
      <c r="MJ61" s="32"/>
      <c r="MK61" s="32"/>
      <c r="ML61" s="32"/>
      <c r="MO61" s="32"/>
      <c r="MP61" s="32"/>
      <c r="MQ61" s="32"/>
      <c r="MR61" s="32"/>
      <c r="MU61" s="32"/>
      <c r="MV61" s="32"/>
      <c r="MW61" s="32"/>
      <c r="MX61" s="32"/>
      <c r="NA61" s="32"/>
      <c r="NB61" s="32"/>
      <c r="NC61" s="32"/>
      <c r="ND61" s="32"/>
      <c r="NG61" s="32"/>
      <c r="NH61" s="32"/>
      <c r="NI61" s="32"/>
      <c r="NJ61" s="32"/>
      <c r="NM61" s="32"/>
      <c r="NN61" s="32"/>
      <c r="NO61" s="32"/>
      <c r="NP61" s="32"/>
      <c r="NS61" s="32"/>
      <c r="NT61" s="32"/>
      <c r="NU61" s="32"/>
      <c r="NV61" s="32"/>
      <c r="NY61" s="32"/>
      <c r="NZ61" s="32"/>
      <c r="OA61" s="32"/>
      <c r="OB61" s="32"/>
      <c r="OE61" s="32"/>
      <c r="OF61" s="32"/>
      <c r="OG61" s="32"/>
      <c r="OH61" s="32"/>
      <c r="OK61" s="32"/>
      <c r="OL61" s="32"/>
      <c r="OM61" s="32"/>
      <c r="ON61" s="32"/>
      <c r="OQ61" s="32"/>
      <c r="OR61" s="32"/>
      <c r="OS61" s="32"/>
      <c r="OT61" s="32"/>
      <c r="OW61" s="32"/>
      <c r="OX61" s="32"/>
      <c r="OY61" s="32"/>
      <c r="OZ61" s="32"/>
      <c r="PC61" s="32"/>
      <c r="PD61" s="32"/>
      <c r="PE61" s="32"/>
      <c r="PF61" s="32"/>
      <c r="PI61" s="32"/>
      <c r="PJ61" s="32"/>
      <c r="PK61" s="32"/>
      <c r="PL61" s="32"/>
      <c r="PO61" s="32"/>
      <c r="PP61" s="32"/>
      <c r="PQ61" s="32"/>
      <c r="PR61" s="32"/>
      <c r="PU61" s="32"/>
      <c r="PV61" s="32"/>
      <c r="PW61" s="32"/>
      <c r="QD61" s="31">
        <v>110</v>
      </c>
      <c r="QE61" s="36">
        <f t="shared" si="70"/>
        <v>121.00000000000001</v>
      </c>
      <c r="QJ61" s="31">
        <v>138.75</v>
      </c>
      <c r="QK61" s="36">
        <f t="shared" si="71"/>
        <v>2311.02</v>
      </c>
      <c r="QM61" s="5"/>
      <c r="QO61" s="5"/>
      <c r="SF61" s="31">
        <v>80.625</v>
      </c>
      <c r="SG61" s="36">
        <f t="shared" si="72"/>
        <v>1612.5</v>
      </c>
      <c r="SL61" s="3">
        <v>90</v>
      </c>
      <c r="SM61" s="36">
        <f t="shared" si="73"/>
        <v>270</v>
      </c>
      <c r="SR61" s="31">
        <v>157.25</v>
      </c>
      <c r="SS61" s="36">
        <f t="shared" si="74"/>
        <v>1572.5</v>
      </c>
    </row>
    <row r="62" spans="1:515" x14ac:dyDescent="0.55000000000000004">
      <c r="A62" s="31"/>
      <c r="B62" s="80">
        <v>183511</v>
      </c>
      <c r="C62" s="79">
        <f>COUNT(N62:SS62)/2</f>
        <v>16</v>
      </c>
      <c r="D62" s="78"/>
      <c r="E62" s="78">
        <f t="shared" si="0"/>
        <v>20595.417999999998</v>
      </c>
      <c r="F62" s="78">
        <f t="shared" si="75"/>
        <v>78.013079862695832</v>
      </c>
      <c r="G62" s="78">
        <f t="shared" si="58"/>
        <v>98.281213613544807</v>
      </c>
      <c r="H62" s="78"/>
      <c r="I62" s="78"/>
      <c r="J62" s="88"/>
      <c r="N62" s="31">
        <v>60.5</v>
      </c>
      <c r="O62" s="62">
        <f t="shared" si="59"/>
        <v>1815</v>
      </c>
      <c r="Z62" s="31">
        <v>91</v>
      </c>
      <c r="AA62" s="37">
        <f t="shared" si="60"/>
        <v>1729</v>
      </c>
      <c r="DL62" s="31">
        <v>71</v>
      </c>
      <c r="DM62" s="30">
        <f t="shared" si="61"/>
        <v>1065</v>
      </c>
      <c r="EV62" s="31">
        <v>94</v>
      </c>
      <c r="EW62" s="30">
        <f t="shared" si="62"/>
        <v>1175</v>
      </c>
      <c r="JC62" s="69"/>
      <c r="JD62" s="20"/>
      <c r="JE62" s="20"/>
      <c r="JF62" s="20">
        <v>96.875</v>
      </c>
      <c r="JG62" s="23">
        <f t="shared" si="63"/>
        <v>968.75</v>
      </c>
      <c r="JI62" s="69"/>
      <c r="JJ62" s="20"/>
      <c r="JK62" s="20"/>
      <c r="JL62" s="20">
        <v>136</v>
      </c>
      <c r="JM62" s="23">
        <f t="shared" si="64"/>
        <v>2720</v>
      </c>
      <c r="JO62" s="69"/>
      <c r="JP62" s="20"/>
      <c r="JQ62" s="20"/>
      <c r="JR62" s="20">
        <v>108</v>
      </c>
      <c r="JS62" s="23">
        <f t="shared" si="65"/>
        <v>1620</v>
      </c>
      <c r="JU62" s="69"/>
      <c r="JV62" s="20"/>
      <c r="JW62" s="20"/>
      <c r="JX62" s="20">
        <v>112</v>
      </c>
      <c r="JY62" s="23">
        <f t="shared" si="66"/>
        <v>1792</v>
      </c>
      <c r="KA62" s="69"/>
      <c r="KB62" s="20"/>
      <c r="KC62" s="20"/>
      <c r="KD62" s="20">
        <v>88.5</v>
      </c>
      <c r="KE62" s="23">
        <f t="shared" si="67"/>
        <v>1150.5</v>
      </c>
      <c r="KG62" s="69"/>
      <c r="KH62" s="20"/>
      <c r="KI62" s="20"/>
      <c r="KJ62" s="20"/>
      <c r="KM62" s="69"/>
      <c r="KN62" s="20"/>
      <c r="KO62" s="20"/>
      <c r="KP62" s="20"/>
      <c r="KS62" s="69"/>
      <c r="KT62" s="20"/>
      <c r="KU62" s="20"/>
      <c r="KV62" s="20"/>
      <c r="KY62" s="69"/>
      <c r="KZ62" s="20"/>
      <c r="LA62" s="20"/>
      <c r="LB62" s="20"/>
      <c r="LE62" s="69"/>
      <c r="LF62" s="20"/>
      <c r="LG62" s="20"/>
      <c r="LH62" s="20"/>
      <c r="LK62" s="27"/>
      <c r="LL62" s="27"/>
      <c r="LM62" s="27"/>
      <c r="LN62" s="27"/>
      <c r="LR62" s="27"/>
      <c r="LS62" s="27"/>
      <c r="LT62" s="17">
        <v>89</v>
      </c>
      <c r="LU62" s="30">
        <f t="shared" si="68"/>
        <v>222.5</v>
      </c>
      <c r="LW62" s="32"/>
      <c r="LX62" s="32"/>
      <c r="LY62" s="32"/>
      <c r="LZ62" s="32">
        <v>100</v>
      </c>
      <c r="MA62" s="36">
        <f t="shared" si="69"/>
        <v>580</v>
      </c>
      <c r="MC62" s="32"/>
      <c r="MD62" s="32"/>
      <c r="ME62" s="32"/>
      <c r="MF62" s="32"/>
      <c r="MI62" s="32"/>
      <c r="MJ62" s="32"/>
      <c r="MK62" s="32"/>
      <c r="ML62" s="32"/>
      <c r="MO62" s="32"/>
      <c r="MP62" s="32"/>
      <c r="MQ62" s="32"/>
      <c r="MR62" s="32"/>
      <c r="MU62" s="32"/>
      <c r="MV62" s="32"/>
      <c r="MW62" s="32"/>
      <c r="MX62" s="32"/>
      <c r="NA62" s="32"/>
      <c r="NB62" s="32"/>
      <c r="NC62" s="32"/>
      <c r="ND62" s="32"/>
      <c r="NG62" s="32"/>
      <c r="NH62" s="32"/>
      <c r="NI62" s="32"/>
      <c r="NJ62" s="32"/>
      <c r="NM62" s="32"/>
      <c r="NN62" s="32"/>
      <c r="NO62" s="32"/>
      <c r="NP62" s="32"/>
      <c r="NS62" s="32"/>
      <c r="NT62" s="32"/>
      <c r="NU62" s="32"/>
      <c r="NV62" s="32"/>
      <c r="NY62" s="32"/>
      <c r="NZ62" s="32"/>
      <c r="OA62" s="32"/>
      <c r="OB62" s="32"/>
      <c r="OE62" s="32"/>
      <c r="OF62" s="32"/>
      <c r="OG62" s="32"/>
      <c r="OH62" s="32"/>
      <c r="OK62" s="32"/>
      <c r="OL62" s="32"/>
      <c r="OM62" s="32"/>
      <c r="ON62" s="32"/>
      <c r="OQ62" s="32"/>
      <c r="OR62" s="32"/>
      <c r="OS62" s="32"/>
      <c r="OT62" s="32"/>
      <c r="OW62" s="32"/>
      <c r="OX62" s="32"/>
      <c r="OY62" s="32"/>
      <c r="OZ62" s="32"/>
      <c r="PC62" s="32"/>
      <c r="PD62" s="32"/>
      <c r="PE62" s="32"/>
      <c r="PF62" s="32"/>
      <c r="PI62" s="32"/>
      <c r="PJ62" s="32"/>
      <c r="PK62" s="32"/>
      <c r="PL62" s="32"/>
      <c r="PO62" s="32"/>
      <c r="PP62" s="32"/>
      <c r="PQ62" s="32"/>
      <c r="PR62" s="32"/>
      <c r="PU62" s="32"/>
      <c r="PV62" s="32"/>
      <c r="PW62" s="32"/>
      <c r="QD62" s="31">
        <v>110</v>
      </c>
      <c r="QE62" s="36">
        <f t="shared" si="70"/>
        <v>121.00000000000001</v>
      </c>
      <c r="QJ62" s="31">
        <v>140.5</v>
      </c>
      <c r="QK62" s="36">
        <f t="shared" si="71"/>
        <v>2340.1679999999997</v>
      </c>
      <c r="QM62" s="5"/>
      <c r="QO62" s="5"/>
      <c r="SF62" s="31">
        <v>79.625</v>
      </c>
      <c r="SG62" s="36">
        <f t="shared" si="72"/>
        <v>1592.5</v>
      </c>
      <c r="SL62" s="3">
        <v>92.5</v>
      </c>
      <c r="SM62" s="36">
        <f t="shared" si="73"/>
        <v>277.5</v>
      </c>
      <c r="SR62" s="31">
        <v>156</v>
      </c>
      <c r="SS62" s="36">
        <f t="shared" si="74"/>
        <v>1560</v>
      </c>
    </row>
    <row r="63" spans="1:515" x14ac:dyDescent="0.55000000000000004">
      <c r="A63" s="31"/>
      <c r="B63" s="80">
        <v>183512</v>
      </c>
      <c r="C63" s="77"/>
      <c r="D63" s="78">
        <f>SUM(M63,S63,Y63,AE63,AK63,AQ63,AW63,BC63,BI63,BO63,BU63,CA63,CG63,CM63,CS63,CY63,DE63,DK63,DQ63,DW63,EC63,EI63,EO63,EU63,FA63,FG63,FM63,FS63,FY63,GE63,GK63,GQ63,GW63,HC63,HI63,HO63,HU63,IA63,IG63,IM63,IS63,IY63,JE63,JK63,JQ63,JW63,KC63,KI63,KO63,KU63,LA63,LG63,LM63,LS63,LY63,ME63,MK63,MQ63,MW63,NC63,NI63,NO63,NU63,OA63,OG63,OM63,OS63,OY63,PE63,PK63,PQ63,PW63,QC63,QI63,QO63,QU63,RA63,RG63,RM63,RS63,RY63,SE63,SK63,SQ63)</f>
        <v>254.65600000000001</v>
      </c>
      <c r="E63" s="78">
        <f t="shared" si="0"/>
        <v>21160.686999999998</v>
      </c>
      <c r="F63" s="78">
        <f t="shared" si="75"/>
        <v>80.154253964668726</v>
      </c>
      <c r="G63" s="78">
        <f t="shared" si="58"/>
        <v>100.97867395827367</v>
      </c>
      <c r="H63" s="78"/>
      <c r="I63" s="78"/>
      <c r="J63" s="88">
        <f>SUM(P63,V63,AB63,AH63,AN63,AT63,AZ63,BF63,BL63,BR63,BX63,CD63,CJ63,CP63,CV63,DB63,DH63,DN63,DT63,DZ63,EF63,EL63,ER63,EX63,FD63,FJ63,FP63,FV63,GB63,GH63,GN63,GT63,GZ63,HF63,HL63,HR63,HX63,ID63,IJ63,IP63,IV63,JB63,JH63,JN63,JT63,JZ63,KF63,KL63,KR63,KX63,LD63,LJ63,LP63,LV63,MB63,MH63,MN63,MT63,MZ63,NF63,NL63,NR63,NX63,OD63,OJ63,OP63,OV63,PB63,PH63,PN63,PT63,PZ63,QF63,QL63,QR63,QX63,RD63,RJ63,RP63,RV63,SB63,SH63,SN63,ST63)</f>
        <v>209.55600000000001</v>
      </c>
      <c r="K63" s="31">
        <v>1.125</v>
      </c>
      <c r="L63" s="31">
        <v>1</v>
      </c>
      <c r="M63" s="31">
        <v>45</v>
      </c>
      <c r="N63" s="31">
        <v>60</v>
      </c>
      <c r="O63" s="62">
        <f t="shared" si="59"/>
        <v>1800</v>
      </c>
      <c r="P63" s="31">
        <f>M51</f>
        <v>30</v>
      </c>
      <c r="W63" s="31">
        <v>0</v>
      </c>
      <c r="X63" s="31">
        <v>1</v>
      </c>
      <c r="Y63" s="31">
        <v>19</v>
      </c>
      <c r="Z63" s="31">
        <v>104</v>
      </c>
      <c r="AA63" s="37">
        <f t="shared" si="60"/>
        <v>1976</v>
      </c>
      <c r="AB63" s="64">
        <f>Y51</f>
        <v>19</v>
      </c>
      <c r="DI63" s="31">
        <v>0</v>
      </c>
      <c r="DJ63" s="31">
        <v>1</v>
      </c>
      <c r="DK63" s="31">
        <v>15</v>
      </c>
      <c r="DL63" s="31">
        <v>78</v>
      </c>
      <c r="DM63" s="30">
        <f t="shared" si="61"/>
        <v>1170</v>
      </c>
      <c r="DN63" s="64">
        <f>DK51</f>
        <v>15</v>
      </c>
      <c r="ES63" s="31">
        <v>2</v>
      </c>
      <c r="ET63" s="31">
        <v>1</v>
      </c>
      <c r="EU63" s="31">
        <v>12.5</v>
      </c>
      <c r="EV63" s="31">
        <v>91</v>
      </c>
      <c r="EW63" s="30">
        <f t="shared" si="62"/>
        <v>1137.5</v>
      </c>
      <c r="EX63" s="64">
        <f>EU51</f>
        <v>12.5</v>
      </c>
      <c r="JC63" s="70">
        <v>0</v>
      </c>
      <c r="JD63" s="22">
        <v>1</v>
      </c>
      <c r="JE63" s="22">
        <v>10</v>
      </c>
      <c r="JF63" s="22">
        <v>94.5</v>
      </c>
      <c r="JG63" s="23">
        <f t="shared" si="63"/>
        <v>945</v>
      </c>
      <c r="JH63" s="72">
        <f>JE51</f>
        <v>10</v>
      </c>
      <c r="JI63" s="70">
        <v>6</v>
      </c>
      <c r="JJ63" s="22">
        <v>1</v>
      </c>
      <c r="JK63" s="22">
        <v>20</v>
      </c>
      <c r="JL63" s="22">
        <v>139</v>
      </c>
      <c r="JM63" s="23">
        <f t="shared" si="64"/>
        <v>2780</v>
      </c>
      <c r="JN63" s="72">
        <f>JK51</f>
        <v>20</v>
      </c>
      <c r="JO63" s="70">
        <v>4</v>
      </c>
      <c r="JP63" s="22">
        <v>1</v>
      </c>
      <c r="JQ63" s="22">
        <v>15</v>
      </c>
      <c r="JR63" s="22">
        <v>114</v>
      </c>
      <c r="JS63" s="23">
        <f t="shared" si="65"/>
        <v>1710</v>
      </c>
      <c r="JT63" s="72">
        <f>JQ51</f>
        <v>15</v>
      </c>
      <c r="JV63" s="22">
        <v>1</v>
      </c>
      <c r="JW63" s="22">
        <v>16</v>
      </c>
      <c r="JX63" s="22">
        <v>112.25</v>
      </c>
      <c r="JY63" s="23">
        <f t="shared" si="66"/>
        <v>1796</v>
      </c>
      <c r="JZ63" s="72">
        <f>JW51</f>
        <v>16</v>
      </c>
      <c r="KA63" s="70">
        <v>0</v>
      </c>
      <c r="KB63" s="22">
        <v>1</v>
      </c>
      <c r="KC63" s="22">
        <v>13</v>
      </c>
      <c r="KD63" s="22">
        <v>86.5</v>
      </c>
      <c r="KE63" s="23">
        <f t="shared" si="67"/>
        <v>1124.5</v>
      </c>
      <c r="KF63" s="72">
        <f>KC51</f>
        <v>13</v>
      </c>
      <c r="KH63" s="22">
        <v>1</v>
      </c>
      <c r="KI63" s="22">
        <v>30</v>
      </c>
      <c r="KN63" s="22">
        <v>1</v>
      </c>
      <c r="LQ63" s="29">
        <v>4</v>
      </c>
      <c r="LR63" s="27">
        <v>1</v>
      </c>
      <c r="LS63" s="27">
        <v>2.5</v>
      </c>
      <c r="LT63" s="17">
        <v>84.375</v>
      </c>
      <c r="LU63" s="30">
        <f t="shared" si="68"/>
        <v>210.9375</v>
      </c>
      <c r="LV63" s="73">
        <f>LS51</f>
        <v>2.5</v>
      </c>
      <c r="LW63" s="31">
        <v>6</v>
      </c>
      <c r="LX63" s="31">
        <v>1</v>
      </c>
      <c r="LY63" s="31">
        <v>5.8</v>
      </c>
      <c r="LZ63" s="31">
        <v>103.5</v>
      </c>
      <c r="MA63" s="36">
        <f t="shared" si="69"/>
        <v>600.29999999999995</v>
      </c>
      <c r="MB63" s="64">
        <f>LY51</f>
        <v>5.8</v>
      </c>
      <c r="QA63" s="74">
        <v>5.5</v>
      </c>
      <c r="QB63" s="14">
        <v>1</v>
      </c>
      <c r="QC63" s="14">
        <v>1.2</v>
      </c>
      <c r="QD63" s="31">
        <v>110</v>
      </c>
      <c r="QE63" s="36">
        <f t="shared" si="70"/>
        <v>121.00000000000001</v>
      </c>
      <c r="QF63" s="64">
        <f>QC51</f>
        <v>1.1000000000000001</v>
      </c>
      <c r="QG63" s="31">
        <v>12.5</v>
      </c>
      <c r="QH63" s="31">
        <v>1</v>
      </c>
      <c r="QI63" s="31">
        <v>16.655999999999999</v>
      </c>
      <c r="QJ63" s="31">
        <v>139.5</v>
      </c>
      <c r="QK63" s="36">
        <f t="shared" si="71"/>
        <v>2323.5119999999997</v>
      </c>
      <c r="QL63" s="64">
        <f>QI51</f>
        <v>16.655999999999999</v>
      </c>
      <c r="QM63" s="5"/>
      <c r="QO63" s="5"/>
      <c r="SC63" s="31">
        <v>0</v>
      </c>
      <c r="SD63" s="31">
        <v>1</v>
      </c>
      <c r="SE63" s="31">
        <v>20</v>
      </c>
      <c r="SF63" s="31">
        <v>87</v>
      </c>
      <c r="SG63" s="36">
        <f t="shared" si="72"/>
        <v>1740</v>
      </c>
      <c r="SH63" s="64">
        <f>SE51</f>
        <v>20</v>
      </c>
      <c r="SI63" s="31">
        <v>4</v>
      </c>
      <c r="SJ63" s="31">
        <v>1</v>
      </c>
      <c r="SK63" s="31">
        <v>3</v>
      </c>
      <c r="SL63" s="31">
        <f>AVERAGE(SL62,SL64)</f>
        <v>92.5</v>
      </c>
      <c r="SM63" s="36">
        <f t="shared" si="73"/>
        <v>277.5</v>
      </c>
      <c r="SN63" s="64">
        <f>SK51</f>
        <v>3</v>
      </c>
      <c r="SO63" s="31">
        <v>3.5</v>
      </c>
      <c r="SP63" s="32">
        <v>1</v>
      </c>
      <c r="SQ63" s="32">
        <v>10</v>
      </c>
      <c r="SR63" s="31">
        <v>157.5</v>
      </c>
      <c r="SS63" s="36">
        <f t="shared" si="74"/>
        <v>1575</v>
      </c>
      <c r="ST63" s="64">
        <f>SQ51</f>
        <v>10</v>
      </c>
    </row>
    <row r="64" spans="1:515" x14ac:dyDescent="0.55000000000000004">
      <c r="A64" s="31"/>
      <c r="B64" s="80">
        <v>183601</v>
      </c>
      <c r="C64" s="77"/>
      <c r="D64" s="78"/>
      <c r="E64" s="78">
        <f t="shared" si="0"/>
        <v>25721.356999999996</v>
      </c>
      <c r="F64" s="78">
        <f>I64</f>
        <v>82.781681628023378</v>
      </c>
      <c r="G64" s="78">
        <f>E64/D$63</f>
        <v>101.00432347951745</v>
      </c>
      <c r="H64" s="78"/>
      <c r="I64" s="78">
        <f>F63*J64</f>
        <v>82.781681628023378</v>
      </c>
      <c r="J64" s="88">
        <f>SUM(P64,V64,AB64,AH64,AN64,AT64,AZ64,BF64,BL64,BR64,BX64,CD64,CJ64,CP64,CV64,DB64,DH64,DN64,DT64,DZ64,EF64,EL64,ER64,EX64,FD64,FJ64,FP64,FV64,GB64,GH64,GN64,GT64,GZ64,HF64,HL64,HR64,HX64,ID64,IJ64,IP64,IV64,JB64,JH64,JN64,JT64,JZ64,KF64,KL64,KR64,KX64,LD64,LJ64,LP64,LV64,MB64,MH64,MN64,MT64,MZ64,NF64,NL64,NR64,NX64,OD64,OJ64,OP64,OV64,PB64,PH64,PN64,PT64,PZ64,QF64,QL64,QR64,QX64,RD64,RJ64,RP64,RV64,SB64,SH64,SN64,ST64)/J63</f>
        <v>1.0327796409222747</v>
      </c>
      <c r="N64" s="31">
        <v>57.875</v>
      </c>
      <c r="O64" s="62">
        <f>M$63*N64</f>
        <v>2604.375</v>
      </c>
      <c r="P64" s="31">
        <f>N64/N63*P63</f>
        <v>28.9375</v>
      </c>
      <c r="Z64" s="31">
        <v>105</v>
      </c>
      <c r="AA64" s="37">
        <f t="shared" ref="AA64:AA75" si="76">Y$63*Z64</f>
        <v>1995</v>
      </c>
      <c r="AB64" s="64">
        <f>Z64/Z63*AB63</f>
        <v>19.182692307692307</v>
      </c>
      <c r="DL64" s="31">
        <v>90</v>
      </c>
      <c r="DM64" s="30">
        <f>DK$63*DL64</f>
        <v>1350</v>
      </c>
      <c r="DN64" s="64">
        <f>DL64/DL63*DN63</f>
        <v>17.307692307692307</v>
      </c>
      <c r="EV64" s="31">
        <v>91</v>
      </c>
      <c r="EW64" s="30">
        <f>EU$63*EV64</f>
        <v>1137.5</v>
      </c>
      <c r="EX64" s="64">
        <f>EV64/EV63*EX63</f>
        <v>12.5</v>
      </c>
      <c r="JC64" s="69"/>
      <c r="JD64" s="20"/>
      <c r="JE64" s="20"/>
      <c r="JF64" s="20">
        <v>104.5</v>
      </c>
      <c r="JG64" s="23">
        <f>JE$63*JF64</f>
        <v>1045</v>
      </c>
      <c r="JH64" s="72">
        <f>JF64/JF63*JH63</f>
        <v>11.058201058201059</v>
      </c>
      <c r="JI64" s="69"/>
      <c r="JJ64" s="20"/>
      <c r="JK64" s="20"/>
      <c r="JL64" s="20">
        <v>140</v>
      </c>
      <c r="JM64" s="23">
        <f>JK$63*JL64</f>
        <v>2800</v>
      </c>
      <c r="JN64" s="72">
        <f>JL64/JL63*JN63</f>
        <v>20.14388489208633</v>
      </c>
      <c r="JO64" s="69"/>
      <c r="JP64" s="20"/>
      <c r="JQ64" s="20"/>
      <c r="JR64" s="20">
        <v>114.25</v>
      </c>
      <c r="JS64" s="23">
        <f>JQ$63*JR64</f>
        <v>1713.75</v>
      </c>
      <c r="JT64" s="72">
        <f>JR64/JR63*JT63</f>
        <v>15.032894736842106</v>
      </c>
      <c r="JU64" s="69"/>
      <c r="JV64" s="20"/>
      <c r="JW64" s="20"/>
      <c r="JX64" s="20">
        <v>117.75</v>
      </c>
      <c r="JY64" s="23">
        <f>JW$63*JX64</f>
        <v>1884</v>
      </c>
      <c r="JZ64" s="72">
        <f>JX64/JX63*JZ63</f>
        <v>16.783964365256125</v>
      </c>
      <c r="KA64" s="69"/>
      <c r="KB64" s="20"/>
      <c r="KC64" s="20"/>
      <c r="KD64" s="20">
        <v>91.5</v>
      </c>
      <c r="KE64" s="23">
        <f>KC$159*KD64</f>
        <v>1189.5</v>
      </c>
      <c r="KF64" s="72">
        <f>KD64/KD63*KF63</f>
        <v>13.751445086705203</v>
      </c>
      <c r="KG64" s="69"/>
      <c r="KH64" s="20"/>
      <c r="KI64" s="20"/>
      <c r="KJ64" s="20">
        <v>97</v>
      </c>
      <c r="KK64" s="23">
        <f>KI$63*KJ64</f>
        <v>2910</v>
      </c>
      <c r="KM64" s="69"/>
      <c r="KN64" s="20"/>
      <c r="KO64" s="20"/>
      <c r="KP64" s="20"/>
      <c r="KS64" s="69"/>
      <c r="KT64" s="20"/>
      <c r="KU64" s="20"/>
      <c r="KV64" s="20"/>
      <c r="KY64" s="69"/>
      <c r="KZ64" s="20"/>
      <c r="LA64" s="20"/>
      <c r="LB64" s="20"/>
      <c r="LE64" s="69"/>
      <c r="LF64" s="20"/>
      <c r="LG64" s="20"/>
      <c r="LH64" s="20"/>
      <c r="LK64" s="27"/>
      <c r="LL64" s="27"/>
      <c r="LM64" s="27"/>
      <c r="LN64" s="27"/>
      <c r="LR64" s="27"/>
      <c r="LT64" s="17">
        <v>91</v>
      </c>
      <c r="LU64" s="30">
        <f>LS$63*LT64</f>
        <v>227.5</v>
      </c>
      <c r="LV64" s="73">
        <f>LT64/LT63*LV63</f>
        <v>2.6962962962962962</v>
      </c>
      <c r="LW64" s="32"/>
      <c r="LX64" s="32"/>
      <c r="LY64" s="32"/>
      <c r="LZ64" s="32">
        <v>109.5</v>
      </c>
      <c r="MA64" s="36">
        <f>LY$63*LZ64</f>
        <v>635.1</v>
      </c>
      <c r="MB64" s="64">
        <f>LZ64/LZ63*MB63</f>
        <v>6.1362318840579713</v>
      </c>
      <c r="MC64" s="32"/>
      <c r="MD64" s="32"/>
      <c r="ME64" s="32"/>
      <c r="MF64" s="32"/>
      <c r="MI64" s="32"/>
      <c r="MJ64" s="32"/>
      <c r="MK64" s="32"/>
      <c r="ML64" s="32"/>
      <c r="MO64" s="32"/>
      <c r="MP64" s="32"/>
      <c r="MQ64" s="32"/>
      <c r="MR64" s="32"/>
      <c r="MU64" s="32"/>
      <c r="MV64" s="32"/>
      <c r="MW64" s="32"/>
      <c r="MX64" s="32"/>
      <c r="NA64" s="32"/>
      <c r="NB64" s="32"/>
      <c r="NC64" s="32"/>
      <c r="ND64" s="32"/>
      <c r="NG64" s="32"/>
      <c r="NH64" s="32"/>
      <c r="NI64" s="32"/>
      <c r="NJ64" s="32"/>
      <c r="NM64" s="32"/>
      <c r="NN64" s="32"/>
      <c r="NO64" s="32"/>
      <c r="NP64" s="32"/>
      <c r="NS64" s="32"/>
      <c r="NT64" s="32"/>
      <c r="NU64" s="32"/>
      <c r="NV64" s="32"/>
      <c r="NY64" s="32"/>
      <c r="NZ64" s="32"/>
      <c r="OA64" s="32"/>
      <c r="OB64" s="32"/>
      <c r="OE64" s="32"/>
      <c r="OF64" s="32"/>
      <c r="OG64" s="32"/>
      <c r="OH64" s="32"/>
      <c r="OK64" s="32"/>
      <c r="OL64" s="32"/>
      <c r="OM64" s="32"/>
      <c r="ON64" s="32"/>
      <c r="OQ64" s="32"/>
      <c r="OR64" s="32"/>
      <c r="OS64" s="32"/>
      <c r="OT64" s="32"/>
      <c r="OW64" s="32"/>
      <c r="OX64" s="32"/>
      <c r="OY64" s="32"/>
      <c r="OZ64" s="32"/>
      <c r="PC64" s="32"/>
      <c r="PD64" s="32"/>
      <c r="PE64" s="32"/>
      <c r="PF64" s="32"/>
      <c r="PI64" s="32"/>
      <c r="PJ64" s="32"/>
      <c r="PK64" s="32"/>
      <c r="PL64" s="32"/>
      <c r="PO64" s="32"/>
      <c r="PP64" s="32"/>
      <c r="PQ64" s="32"/>
      <c r="PR64" s="32"/>
      <c r="PU64" s="32"/>
      <c r="PV64" s="32"/>
      <c r="PW64" s="32"/>
      <c r="QD64" s="31">
        <v>110</v>
      </c>
      <c r="QE64" s="36">
        <f t="shared" ref="QE64:QE75" si="77">QC$63*QD64</f>
        <v>132</v>
      </c>
      <c r="QF64" s="64">
        <f>QD64/QD63*QF63</f>
        <v>1.1000000000000001</v>
      </c>
      <c r="QJ64" s="31">
        <v>159.5</v>
      </c>
      <c r="QK64" s="36">
        <f t="shared" ref="QK64:QK75" si="78">QI$63*QJ64</f>
        <v>2656.6319999999996</v>
      </c>
      <c r="QL64" s="64">
        <f>QJ64/QJ63*QL63</f>
        <v>19.04395698924731</v>
      </c>
      <c r="QM64" s="5"/>
      <c r="QO64" s="5"/>
      <c r="SF64" s="31">
        <v>85.5</v>
      </c>
      <c r="SG64" s="36">
        <f t="shared" ref="SG64:SG75" si="79">SE$63*SF64</f>
        <v>1710</v>
      </c>
      <c r="SH64" s="64">
        <f>SF64/SF63*SH63</f>
        <v>19.655172413793103</v>
      </c>
      <c r="SL64" s="3">
        <v>92.5</v>
      </c>
      <c r="SM64" s="36">
        <f t="shared" ref="SM64:SM75" si="80">SK$63*SL64</f>
        <v>277.5</v>
      </c>
      <c r="SN64" s="64">
        <f>SL64/SL63*SN63</f>
        <v>3</v>
      </c>
      <c r="SR64" s="31">
        <v>159</v>
      </c>
      <c r="SS64" s="36">
        <f t="shared" ref="SS64:SS75" si="81">SQ$63*SR64</f>
        <v>1590</v>
      </c>
      <c r="ST64" s="64">
        <f>SR64/SR63*ST63</f>
        <v>10.095238095238095</v>
      </c>
    </row>
    <row r="65" spans="1:514" x14ac:dyDescent="0.55000000000000004">
      <c r="A65" s="31"/>
      <c r="B65" s="80">
        <v>183602</v>
      </c>
      <c r="C65" s="77"/>
      <c r="D65" s="78"/>
      <c r="E65" s="78">
        <f t="shared" si="0"/>
        <v>26438.853999999999</v>
      </c>
      <c r="F65" s="78">
        <f>F64*G65/G64</f>
        <v>85.09087582112376</v>
      </c>
      <c r="G65" s="78">
        <f t="shared" ref="G65:G75" si="82">E65/D$63</f>
        <v>103.82183808745916</v>
      </c>
      <c r="H65" s="78"/>
      <c r="I65" s="78"/>
      <c r="J65" s="88"/>
      <c r="N65" s="31">
        <v>60</v>
      </c>
      <c r="O65" s="62">
        <f t="shared" ref="O65:O75" si="83">M$63*N65</f>
        <v>2700</v>
      </c>
      <c r="Z65" s="31">
        <v>101</v>
      </c>
      <c r="AA65" s="37">
        <f t="shared" si="76"/>
        <v>1919</v>
      </c>
      <c r="DL65" s="31">
        <v>87</v>
      </c>
      <c r="DM65" s="30">
        <f t="shared" ref="DM65:DM75" si="84">DK$63*DL65</f>
        <v>1305</v>
      </c>
      <c r="EV65" s="31">
        <v>103</v>
      </c>
      <c r="EW65" s="30">
        <f t="shared" ref="EW65:EW75" si="85">EU$63*EV65</f>
        <v>1287.5</v>
      </c>
      <c r="JC65" s="69"/>
      <c r="JD65" s="20"/>
      <c r="JE65" s="20"/>
      <c r="JF65" s="20">
        <v>107</v>
      </c>
      <c r="JG65" s="23">
        <f t="shared" ref="JG65:JG75" si="86">JE$63*JF65</f>
        <v>1070</v>
      </c>
      <c r="JI65" s="69"/>
      <c r="JJ65" s="20"/>
      <c r="JK65" s="20"/>
      <c r="JL65" s="20">
        <v>138</v>
      </c>
      <c r="JM65" s="23">
        <f t="shared" ref="JM65:JM75" si="87">JK$63*JL65</f>
        <v>2760</v>
      </c>
      <c r="JO65" s="69"/>
      <c r="JP65" s="20"/>
      <c r="JQ65" s="20"/>
      <c r="JR65" s="20">
        <v>117</v>
      </c>
      <c r="JS65" s="23">
        <f t="shared" ref="JS65:JS75" si="88">JQ$63*JR65</f>
        <v>1755</v>
      </c>
      <c r="JU65" s="69"/>
      <c r="JV65" s="20"/>
      <c r="JW65" s="20"/>
      <c r="JX65" s="20">
        <v>125</v>
      </c>
      <c r="JY65" s="23">
        <f t="shared" ref="JY65:JY75" si="89">JW$63*JX65</f>
        <v>2000</v>
      </c>
      <c r="KA65" s="69"/>
      <c r="KB65" s="20"/>
      <c r="KC65" s="20"/>
      <c r="KD65" s="20">
        <v>97.75</v>
      </c>
      <c r="KE65" s="23">
        <f t="shared" ref="KE65:KE75" si="90">KC$159*KD65</f>
        <v>1270.75</v>
      </c>
      <c r="KG65" s="69"/>
      <c r="KH65" s="20"/>
      <c r="KI65" s="20"/>
      <c r="KJ65" s="20">
        <v>97.5</v>
      </c>
      <c r="KK65" s="23">
        <f t="shared" ref="KK65:KK75" si="91">KI$63*KJ65</f>
        <v>2925</v>
      </c>
      <c r="KM65" s="69"/>
      <c r="KN65" s="20"/>
      <c r="KO65" s="20"/>
      <c r="KP65" s="20"/>
      <c r="KS65" s="69"/>
      <c r="KT65" s="20"/>
      <c r="KU65" s="20"/>
      <c r="KV65" s="20"/>
      <c r="KY65" s="69"/>
      <c r="KZ65" s="20"/>
      <c r="LA65" s="20"/>
      <c r="LB65" s="20"/>
      <c r="LE65" s="69"/>
      <c r="LF65" s="20"/>
      <c r="LG65" s="20"/>
      <c r="LH65" s="20"/>
      <c r="LK65" s="27"/>
      <c r="LL65" s="27"/>
      <c r="LM65" s="27"/>
      <c r="LN65" s="27"/>
      <c r="LR65" s="27"/>
      <c r="LT65" s="17">
        <v>97.5</v>
      </c>
      <c r="LU65" s="30">
        <f t="shared" ref="LU65:LU75" si="92">LS$63*LT65</f>
        <v>243.75</v>
      </c>
      <c r="LW65" s="32"/>
      <c r="LX65" s="32"/>
      <c r="LY65" s="32"/>
      <c r="LZ65" s="32">
        <v>115</v>
      </c>
      <c r="MA65" s="36">
        <f t="shared" ref="MA65:MA75" si="93">LY$63*LZ65</f>
        <v>667</v>
      </c>
      <c r="MC65" s="32"/>
      <c r="MD65" s="32"/>
      <c r="ME65" s="32"/>
      <c r="MF65" s="32"/>
      <c r="MI65" s="32"/>
      <c r="MJ65" s="32"/>
      <c r="MK65" s="32"/>
      <c r="ML65" s="32"/>
      <c r="MO65" s="32"/>
      <c r="MP65" s="32"/>
      <c r="MQ65" s="32"/>
      <c r="MR65" s="32"/>
      <c r="MU65" s="32"/>
      <c r="MV65" s="32"/>
      <c r="MW65" s="32"/>
      <c r="MX65" s="32"/>
      <c r="NA65" s="32"/>
      <c r="NB65" s="32"/>
      <c r="NC65" s="32"/>
      <c r="ND65" s="32"/>
      <c r="NG65" s="32"/>
      <c r="NH65" s="32"/>
      <c r="NI65" s="32"/>
      <c r="NJ65" s="32"/>
      <c r="NM65" s="32"/>
      <c r="NN65" s="32"/>
      <c r="NO65" s="32"/>
      <c r="NP65" s="32"/>
      <c r="NS65" s="32"/>
      <c r="NT65" s="32"/>
      <c r="NU65" s="32"/>
      <c r="NV65" s="32"/>
      <c r="NY65" s="32"/>
      <c r="NZ65" s="32"/>
      <c r="OA65" s="32"/>
      <c r="OB65" s="32"/>
      <c r="OE65" s="32"/>
      <c r="OF65" s="32"/>
      <c r="OG65" s="32"/>
      <c r="OH65" s="32"/>
      <c r="OK65" s="32"/>
      <c r="OL65" s="32"/>
      <c r="OM65" s="32"/>
      <c r="ON65" s="32"/>
      <c r="OQ65" s="32"/>
      <c r="OR65" s="32"/>
      <c r="OS65" s="32"/>
      <c r="OT65" s="32"/>
      <c r="OW65" s="32"/>
      <c r="OX65" s="32"/>
      <c r="OY65" s="32"/>
      <c r="OZ65" s="32"/>
      <c r="PC65" s="32"/>
      <c r="PD65" s="32"/>
      <c r="PE65" s="32"/>
      <c r="PF65" s="32"/>
      <c r="PI65" s="32"/>
      <c r="PJ65" s="32"/>
      <c r="PK65" s="32"/>
      <c r="PL65" s="32"/>
      <c r="PO65" s="32"/>
      <c r="PP65" s="32"/>
      <c r="PQ65" s="32"/>
      <c r="PR65" s="32"/>
      <c r="PU65" s="32"/>
      <c r="PV65" s="32"/>
      <c r="PW65" s="32"/>
      <c r="QD65" s="31">
        <v>114</v>
      </c>
      <c r="QE65" s="36">
        <f t="shared" si="77"/>
        <v>136.79999999999998</v>
      </c>
      <c r="QJ65" s="31">
        <v>159</v>
      </c>
      <c r="QK65" s="36">
        <f t="shared" si="78"/>
        <v>2648.3039999999996</v>
      </c>
      <c r="QM65" s="5"/>
      <c r="QO65" s="5"/>
      <c r="SF65" s="31">
        <v>91.75</v>
      </c>
      <c r="SG65" s="36">
        <f t="shared" si="79"/>
        <v>1835</v>
      </c>
      <c r="SL65" s="3">
        <v>94</v>
      </c>
      <c r="SM65" s="36">
        <f t="shared" si="80"/>
        <v>282</v>
      </c>
      <c r="SR65" s="31">
        <v>178</v>
      </c>
      <c r="SS65" s="36">
        <f t="shared" si="81"/>
        <v>1780</v>
      </c>
    </row>
    <row r="66" spans="1:514" x14ac:dyDescent="0.55000000000000004">
      <c r="A66" s="31"/>
      <c r="B66" s="80">
        <v>183603</v>
      </c>
      <c r="C66" s="77"/>
      <c r="D66" s="78"/>
      <c r="E66" s="78">
        <f t="shared" si="0"/>
        <v>26716.32</v>
      </c>
      <c r="F66" s="78">
        <f t="shared" ref="F66:F75" si="94">F65*G66/G65</f>
        <v>85.98387311028705</v>
      </c>
      <c r="G66" s="78">
        <f t="shared" si="82"/>
        <v>104.91140990198542</v>
      </c>
      <c r="H66" s="78"/>
      <c r="I66" s="78"/>
      <c r="J66" s="88"/>
      <c r="N66" s="31">
        <v>73.5</v>
      </c>
      <c r="O66" s="62">
        <f t="shared" si="83"/>
        <v>3307.5</v>
      </c>
      <c r="Z66" s="31">
        <v>97</v>
      </c>
      <c r="AA66" s="37">
        <f t="shared" si="76"/>
        <v>1843</v>
      </c>
      <c r="DL66" s="31">
        <v>87</v>
      </c>
      <c r="DM66" s="30">
        <f t="shared" si="84"/>
        <v>1305</v>
      </c>
      <c r="EV66" s="31">
        <v>103</v>
      </c>
      <c r="EW66" s="30">
        <f t="shared" si="85"/>
        <v>1287.5</v>
      </c>
      <c r="JC66" s="69"/>
      <c r="JD66" s="20"/>
      <c r="JE66" s="20"/>
      <c r="JF66" s="20">
        <v>107.875</v>
      </c>
      <c r="JG66" s="23">
        <f t="shared" si="86"/>
        <v>1078.75</v>
      </c>
      <c r="JI66" s="69"/>
      <c r="JJ66" s="20"/>
      <c r="JK66" s="20"/>
      <c r="JL66" s="20">
        <v>138</v>
      </c>
      <c r="JM66" s="23">
        <f t="shared" si="87"/>
        <v>2760</v>
      </c>
      <c r="JO66" s="69"/>
      <c r="JP66" s="20"/>
      <c r="JQ66" s="20"/>
      <c r="JR66" s="20">
        <v>117</v>
      </c>
      <c r="JS66" s="23">
        <f t="shared" si="88"/>
        <v>1755</v>
      </c>
      <c r="JU66" s="69"/>
      <c r="JV66" s="20"/>
      <c r="JW66" s="20"/>
      <c r="JX66" s="20">
        <v>124.75</v>
      </c>
      <c r="JY66" s="23">
        <f t="shared" si="89"/>
        <v>1996</v>
      </c>
      <c r="KA66" s="69"/>
      <c r="KB66" s="20"/>
      <c r="KC66" s="20"/>
      <c r="KD66" s="20">
        <v>97.5</v>
      </c>
      <c r="KE66" s="23">
        <f t="shared" si="90"/>
        <v>1267.5</v>
      </c>
      <c r="KG66" s="69"/>
      <c r="KH66" s="20"/>
      <c r="KI66" s="20"/>
      <c r="KJ66" s="20">
        <v>95.75</v>
      </c>
      <c r="KK66" s="23">
        <f t="shared" si="91"/>
        <v>2872.5</v>
      </c>
      <c r="KM66" s="69"/>
      <c r="KN66" s="20"/>
      <c r="KO66" s="20"/>
      <c r="KP66" s="20"/>
      <c r="KS66" s="69"/>
      <c r="KT66" s="20"/>
      <c r="KU66" s="20"/>
      <c r="KV66" s="20"/>
      <c r="KY66" s="69"/>
      <c r="KZ66" s="20"/>
      <c r="LA66" s="20"/>
      <c r="LB66" s="20"/>
      <c r="LE66" s="69"/>
      <c r="LF66" s="20"/>
      <c r="LG66" s="20"/>
      <c r="LH66" s="20"/>
      <c r="LK66" s="27"/>
      <c r="LL66" s="27"/>
      <c r="LM66" s="27"/>
      <c r="LN66" s="27"/>
      <c r="LR66" s="27"/>
      <c r="LT66" s="17">
        <v>98.5</v>
      </c>
      <c r="LU66" s="30">
        <f t="shared" si="92"/>
        <v>246.25</v>
      </c>
      <c r="LW66" s="32"/>
      <c r="LX66" s="32"/>
      <c r="LY66" s="32"/>
      <c r="LZ66" s="32">
        <v>117.75</v>
      </c>
      <c r="MA66" s="36">
        <f t="shared" si="93"/>
        <v>682.94999999999993</v>
      </c>
      <c r="MC66" s="32"/>
      <c r="MD66" s="32"/>
      <c r="ME66" s="32"/>
      <c r="MF66" s="32"/>
      <c r="MI66" s="32"/>
      <c r="MJ66" s="32"/>
      <c r="MK66" s="32"/>
      <c r="ML66" s="32"/>
      <c r="MO66" s="32"/>
      <c r="MP66" s="32"/>
      <c r="MQ66" s="32"/>
      <c r="MR66" s="32"/>
      <c r="MU66" s="32"/>
      <c r="MV66" s="32"/>
      <c r="MW66" s="32"/>
      <c r="MX66" s="32"/>
      <c r="NA66" s="32"/>
      <c r="NB66" s="32"/>
      <c r="NC66" s="32"/>
      <c r="ND66" s="32"/>
      <c r="NG66" s="32"/>
      <c r="NH66" s="32"/>
      <c r="NI66" s="32"/>
      <c r="NJ66" s="32"/>
      <c r="NM66" s="32"/>
      <c r="NN66" s="32"/>
      <c r="NO66" s="32"/>
      <c r="NP66" s="32"/>
      <c r="NS66" s="32"/>
      <c r="NT66" s="32"/>
      <c r="NU66" s="32"/>
      <c r="NV66" s="32"/>
      <c r="NY66" s="32"/>
      <c r="NZ66" s="32"/>
      <c r="OA66" s="32"/>
      <c r="OB66" s="32"/>
      <c r="OE66" s="32"/>
      <c r="OF66" s="32"/>
      <c r="OG66" s="32"/>
      <c r="OH66" s="32"/>
      <c r="OK66" s="32"/>
      <c r="OL66" s="32"/>
      <c r="OM66" s="32"/>
      <c r="ON66" s="32"/>
      <c r="OQ66" s="32"/>
      <c r="OR66" s="32"/>
      <c r="OS66" s="32"/>
      <c r="OT66" s="32"/>
      <c r="OW66" s="32"/>
      <c r="OX66" s="32"/>
      <c r="OY66" s="32"/>
      <c r="OZ66" s="32"/>
      <c r="PC66" s="32"/>
      <c r="PD66" s="32"/>
      <c r="PE66" s="32"/>
      <c r="PF66" s="32"/>
      <c r="PI66" s="32"/>
      <c r="PJ66" s="32"/>
      <c r="PK66" s="32"/>
      <c r="PL66" s="32"/>
      <c r="PO66" s="32"/>
      <c r="PP66" s="32"/>
      <c r="PQ66" s="32"/>
      <c r="PR66" s="32"/>
      <c r="PU66" s="32"/>
      <c r="PV66" s="32"/>
      <c r="PW66" s="32"/>
      <c r="QD66" s="31">
        <v>114</v>
      </c>
      <c r="QE66" s="36">
        <f t="shared" si="77"/>
        <v>136.79999999999998</v>
      </c>
      <c r="QJ66" s="31">
        <v>157.5</v>
      </c>
      <c r="QK66" s="36">
        <f t="shared" si="78"/>
        <v>2623.3199999999997</v>
      </c>
      <c r="QM66" s="5"/>
      <c r="QO66" s="5"/>
      <c r="SF66" s="31">
        <v>88</v>
      </c>
      <c r="SG66" s="36">
        <f t="shared" si="79"/>
        <v>1760</v>
      </c>
      <c r="SL66" s="31">
        <f>AVERAGE(SL65,SL67)</f>
        <v>94</v>
      </c>
      <c r="SM66" s="36">
        <f t="shared" si="80"/>
        <v>282</v>
      </c>
      <c r="SR66" s="31">
        <v>166</v>
      </c>
      <c r="SS66" s="36">
        <f t="shared" si="81"/>
        <v>1660</v>
      </c>
    </row>
    <row r="67" spans="1:514" x14ac:dyDescent="0.55000000000000004">
      <c r="A67" s="31"/>
      <c r="B67" s="80">
        <v>183604</v>
      </c>
      <c r="C67" s="77"/>
      <c r="D67" s="78"/>
      <c r="E67" s="78">
        <f t="shared" si="0"/>
        <v>26556.466</v>
      </c>
      <c r="F67" s="78">
        <f t="shared" si="94"/>
        <v>85.469398584896879</v>
      </c>
      <c r="G67" s="78">
        <f t="shared" si="82"/>
        <v>104.28368465694898</v>
      </c>
      <c r="H67" s="78"/>
      <c r="I67" s="78"/>
      <c r="J67" s="88"/>
      <c r="N67" s="31">
        <v>65</v>
      </c>
      <c r="O67" s="62">
        <f t="shared" si="83"/>
        <v>2925</v>
      </c>
      <c r="Z67" s="31">
        <v>105</v>
      </c>
      <c r="AA67" s="37">
        <f t="shared" si="76"/>
        <v>1995</v>
      </c>
      <c r="DL67" s="31">
        <v>87</v>
      </c>
      <c r="DM67" s="30">
        <f t="shared" si="84"/>
        <v>1305</v>
      </c>
      <c r="EV67" s="31">
        <v>101</v>
      </c>
      <c r="EW67" s="30">
        <f t="shared" si="85"/>
        <v>1262.5</v>
      </c>
      <c r="JC67" s="69"/>
      <c r="JD67" s="20"/>
      <c r="JE67" s="20"/>
      <c r="JF67" s="20">
        <v>103.75</v>
      </c>
      <c r="JG67" s="23">
        <f t="shared" si="86"/>
        <v>1037.5</v>
      </c>
      <c r="JI67" s="69"/>
      <c r="JJ67" s="20"/>
      <c r="JK67" s="20"/>
      <c r="JL67" s="20">
        <v>140</v>
      </c>
      <c r="JM67" s="23">
        <f t="shared" si="87"/>
        <v>2800</v>
      </c>
      <c r="JO67" s="69"/>
      <c r="JP67" s="20"/>
      <c r="JQ67" s="20"/>
      <c r="JR67" s="20">
        <v>118</v>
      </c>
      <c r="JS67" s="23">
        <f t="shared" si="88"/>
        <v>1770</v>
      </c>
      <c r="JU67" s="69"/>
      <c r="JV67" s="20"/>
      <c r="JW67" s="20"/>
      <c r="JX67" s="20">
        <v>124.5</v>
      </c>
      <c r="JY67" s="23">
        <f t="shared" si="89"/>
        <v>1992</v>
      </c>
      <c r="KA67" s="69"/>
      <c r="KB67" s="20"/>
      <c r="KC67" s="20"/>
      <c r="KD67" s="20">
        <v>96</v>
      </c>
      <c r="KE67" s="23">
        <f t="shared" si="90"/>
        <v>1248</v>
      </c>
      <c r="KG67" s="69"/>
      <c r="KH67" s="20"/>
      <c r="KI67" s="20"/>
      <c r="KJ67" s="20">
        <v>94</v>
      </c>
      <c r="KK67" s="23">
        <f t="shared" si="91"/>
        <v>2820</v>
      </c>
      <c r="KM67" s="69"/>
      <c r="KN67" s="20"/>
      <c r="KO67" s="20"/>
      <c r="KP67" s="20"/>
      <c r="KS67" s="69"/>
      <c r="KT67" s="20"/>
      <c r="KU67" s="20"/>
      <c r="KV67" s="20"/>
      <c r="KY67" s="69"/>
      <c r="KZ67" s="20"/>
      <c r="LA67" s="20"/>
      <c r="LB67" s="20"/>
      <c r="LE67" s="69"/>
      <c r="LF67" s="20"/>
      <c r="LG67" s="20"/>
      <c r="LH67" s="20"/>
      <c r="LK67" s="27"/>
      <c r="LL67" s="27"/>
      <c r="LM67" s="27"/>
      <c r="LN67" s="27"/>
      <c r="LR67" s="27"/>
      <c r="LT67" s="17">
        <v>97.5</v>
      </c>
      <c r="LU67" s="30">
        <f t="shared" si="92"/>
        <v>243.75</v>
      </c>
      <c r="LW67" s="32"/>
      <c r="LX67" s="32"/>
      <c r="LY67" s="32"/>
      <c r="LZ67" s="32">
        <v>117.75</v>
      </c>
      <c r="MA67" s="36">
        <f t="shared" si="93"/>
        <v>682.94999999999993</v>
      </c>
      <c r="MC67" s="32"/>
      <c r="MD67" s="32"/>
      <c r="ME67" s="32"/>
      <c r="MF67" s="32"/>
      <c r="MI67" s="32"/>
      <c r="MJ67" s="32"/>
      <c r="MK67" s="32"/>
      <c r="ML67" s="32"/>
      <c r="MO67" s="32"/>
      <c r="MP67" s="32"/>
      <c r="MQ67" s="32"/>
      <c r="MR67" s="32"/>
      <c r="MU67" s="32"/>
      <c r="MV67" s="32"/>
      <c r="MW67" s="32"/>
      <c r="MX67" s="32"/>
      <c r="NA67" s="32"/>
      <c r="NB67" s="32"/>
      <c r="NC67" s="32"/>
      <c r="ND67" s="32"/>
      <c r="NG67" s="32"/>
      <c r="NH67" s="32"/>
      <c r="NI67" s="32"/>
      <c r="NJ67" s="32"/>
      <c r="NM67" s="32"/>
      <c r="NN67" s="32"/>
      <c r="NO67" s="32"/>
      <c r="NP67" s="32"/>
      <c r="NS67" s="32"/>
      <c r="NT67" s="32"/>
      <c r="NU67" s="32"/>
      <c r="NV67" s="32"/>
      <c r="NY67" s="32"/>
      <c r="NZ67" s="32"/>
      <c r="OA67" s="32"/>
      <c r="OB67" s="32"/>
      <c r="OE67" s="32"/>
      <c r="OF67" s="32"/>
      <c r="OG67" s="32"/>
      <c r="OH67" s="32"/>
      <c r="OK67" s="32"/>
      <c r="OL67" s="32"/>
      <c r="OM67" s="32"/>
      <c r="ON67" s="32"/>
      <c r="OQ67" s="32"/>
      <c r="OR67" s="32"/>
      <c r="OS67" s="32"/>
      <c r="OT67" s="32"/>
      <c r="OW67" s="32"/>
      <c r="OX67" s="32"/>
      <c r="OY67" s="32"/>
      <c r="OZ67" s="32"/>
      <c r="PC67" s="32"/>
      <c r="PD67" s="32"/>
      <c r="PE67" s="32"/>
      <c r="PF67" s="32"/>
      <c r="PI67" s="32"/>
      <c r="PJ67" s="32"/>
      <c r="PK67" s="32"/>
      <c r="PL67" s="32"/>
      <c r="PO67" s="32"/>
      <c r="PP67" s="32"/>
      <c r="PQ67" s="32"/>
      <c r="PR67" s="32"/>
      <c r="PU67" s="32"/>
      <c r="PV67" s="32"/>
      <c r="PW67" s="32"/>
      <c r="QD67" s="31">
        <v>127</v>
      </c>
      <c r="QE67" s="36">
        <f t="shared" si="77"/>
        <v>152.4</v>
      </c>
      <c r="QJ67" s="31">
        <v>161</v>
      </c>
      <c r="QK67" s="36">
        <f t="shared" si="78"/>
        <v>2681.616</v>
      </c>
      <c r="QM67" s="5"/>
      <c r="QO67" s="5"/>
      <c r="SF67" s="31">
        <v>94.25</v>
      </c>
      <c r="SG67" s="36">
        <f t="shared" si="79"/>
        <v>1885</v>
      </c>
      <c r="SL67" s="3">
        <v>94</v>
      </c>
      <c r="SM67" s="36">
        <f t="shared" si="80"/>
        <v>282</v>
      </c>
      <c r="SR67" s="31">
        <v>162</v>
      </c>
      <c r="SS67" s="36">
        <f t="shared" si="81"/>
        <v>1620</v>
      </c>
    </row>
    <row r="68" spans="1:514" x14ac:dyDescent="0.55000000000000004">
      <c r="A68" s="31"/>
      <c r="B68" s="80">
        <v>183605</v>
      </c>
      <c r="C68" s="77"/>
      <c r="D68" s="78"/>
      <c r="E68" s="78">
        <f t="shared" si="0"/>
        <v>26083.782999999999</v>
      </c>
      <c r="F68" s="78">
        <f t="shared" si="94"/>
        <v>83.948114400046947</v>
      </c>
      <c r="G68" s="78">
        <f t="shared" si="82"/>
        <v>102.42752183337521</v>
      </c>
      <c r="H68" s="78"/>
      <c r="I68" s="78"/>
      <c r="J68" s="88"/>
      <c r="N68" s="31">
        <v>60</v>
      </c>
      <c r="O68" s="62">
        <f t="shared" si="83"/>
        <v>2700</v>
      </c>
      <c r="Z68" s="31">
        <v>101</v>
      </c>
      <c r="AA68" s="37">
        <f t="shared" si="76"/>
        <v>1919</v>
      </c>
      <c r="DL68" s="31">
        <v>85</v>
      </c>
      <c r="DM68" s="30">
        <f t="shared" si="84"/>
        <v>1275</v>
      </c>
      <c r="EV68" s="31">
        <v>101.5</v>
      </c>
      <c r="EW68" s="30">
        <f t="shared" si="85"/>
        <v>1268.75</v>
      </c>
      <c r="JC68" s="69"/>
      <c r="JD68" s="20"/>
      <c r="JE68" s="20"/>
      <c r="JF68" s="20">
        <v>104.75</v>
      </c>
      <c r="JG68" s="23">
        <f t="shared" si="86"/>
        <v>1047.5</v>
      </c>
      <c r="JI68" s="69"/>
      <c r="JJ68" s="20"/>
      <c r="JK68" s="20"/>
      <c r="JL68" s="20">
        <v>139</v>
      </c>
      <c r="JM68" s="23">
        <f t="shared" si="87"/>
        <v>2780</v>
      </c>
      <c r="JO68" s="69"/>
      <c r="JP68" s="20"/>
      <c r="JQ68" s="20"/>
      <c r="JR68" s="20">
        <v>113</v>
      </c>
      <c r="JS68" s="23">
        <f t="shared" si="88"/>
        <v>1695</v>
      </c>
      <c r="JU68" s="69"/>
      <c r="JV68" s="20"/>
      <c r="JW68" s="20"/>
      <c r="JX68" s="20">
        <v>123.59375</v>
      </c>
      <c r="JY68" s="23">
        <f t="shared" si="89"/>
        <v>1977.5</v>
      </c>
      <c r="KA68" s="69"/>
      <c r="KB68" s="20"/>
      <c r="KC68" s="20"/>
      <c r="KD68" s="20">
        <v>95.5</v>
      </c>
      <c r="KE68" s="23">
        <f t="shared" si="90"/>
        <v>1241.5</v>
      </c>
      <c r="KG68" s="69"/>
      <c r="KH68" s="20"/>
      <c r="KI68" s="20"/>
      <c r="KJ68" s="20">
        <v>88.5</v>
      </c>
      <c r="KK68" s="23">
        <f t="shared" si="91"/>
        <v>2655</v>
      </c>
      <c r="KM68" s="69"/>
      <c r="KN68" s="20"/>
      <c r="KO68" s="20"/>
      <c r="KP68" s="20"/>
      <c r="KS68" s="69"/>
      <c r="KT68" s="20"/>
      <c r="KU68" s="20"/>
      <c r="KV68" s="20"/>
      <c r="KY68" s="69"/>
      <c r="KZ68" s="20"/>
      <c r="LA68" s="20"/>
      <c r="LB68" s="20"/>
      <c r="LE68" s="69"/>
      <c r="LF68" s="20"/>
      <c r="LG68" s="20"/>
      <c r="LH68" s="20"/>
      <c r="LK68" s="27"/>
      <c r="LL68" s="27"/>
      <c r="LM68" s="27"/>
      <c r="LN68" s="27"/>
      <c r="LR68" s="27"/>
      <c r="LT68" s="17">
        <v>93.625</v>
      </c>
      <c r="LU68" s="30">
        <f t="shared" si="92"/>
        <v>234.0625</v>
      </c>
      <c r="LW68" s="32"/>
      <c r="LX68" s="32"/>
      <c r="LY68" s="32"/>
      <c r="LZ68" s="32">
        <v>117.25</v>
      </c>
      <c r="MA68" s="36">
        <f t="shared" si="93"/>
        <v>680.05</v>
      </c>
      <c r="MC68" s="32"/>
      <c r="MD68" s="32"/>
      <c r="ME68" s="32"/>
      <c r="MF68" s="32"/>
      <c r="MI68" s="32"/>
      <c r="MJ68" s="32"/>
      <c r="MK68" s="32"/>
      <c r="ML68" s="32"/>
      <c r="MO68" s="32"/>
      <c r="MP68" s="32"/>
      <c r="MQ68" s="32"/>
      <c r="MR68" s="32"/>
      <c r="MU68" s="32"/>
      <c r="MV68" s="32"/>
      <c r="MW68" s="32"/>
      <c r="MX68" s="32"/>
      <c r="NA68" s="32"/>
      <c r="NB68" s="32"/>
      <c r="NC68" s="32"/>
      <c r="ND68" s="32"/>
      <c r="NG68" s="32"/>
      <c r="NH68" s="32"/>
      <c r="NI68" s="32"/>
      <c r="NJ68" s="32"/>
      <c r="NM68" s="32"/>
      <c r="NN68" s="32"/>
      <c r="NO68" s="32"/>
      <c r="NP68" s="32"/>
      <c r="NS68" s="32"/>
      <c r="NT68" s="32"/>
      <c r="NU68" s="32"/>
      <c r="NV68" s="32"/>
      <c r="NY68" s="32"/>
      <c r="NZ68" s="32"/>
      <c r="OA68" s="32"/>
      <c r="OB68" s="32"/>
      <c r="OE68" s="32"/>
      <c r="OF68" s="32"/>
      <c r="OG68" s="32"/>
      <c r="OH68" s="32"/>
      <c r="OK68" s="32"/>
      <c r="OL68" s="32"/>
      <c r="OM68" s="32"/>
      <c r="ON68" s="32"/>
      <c r="OQ68" s="32"/>
      <c r="OR68" s="32"/>
      <c r="OS68" s="32"/>
      <c r="OT68" s="32"/>
      <c r="OW68" s="32"/>
      <c r="OX68" s="32"/>
      <c r="OY68" s="32"/>
      <c r="OZ68" s="32"/>
      <c r="PC68" s="32"/>
      <c r="PD68" s="32"/>
      <c r="PE68" s="32"/>
      <c r="PF68" s="32"/>
      <c r="PI68" s="32"/>
      <c r="PJ68" s="32"/>
      <c r="PK68" s="32"/>
      <c r="PL68" s="32"/>
      <c r="PO68" s="32"/>
      <c r="PP68" s="32"/>
      <c r="PQ68" s="32"/>
      <c r="PR68" s="32"/>
      <c r="PU68" s="32"/>
      <c r="PV68" s="32"/>
      <c r="PW68" s="32"/>
      <c r="QD68" s="31">
        <v>127</v>
      </c>
      <c r="QE68" s="36">
        <f t="shared" si="77"/>
        <v>152.4</v>
      </c>
      <c r="QJ68" s="31">
        <v>168</v>
      </c>
      <c r="QK68" s="36">
        <f t="shared" si="78"/>
        <v>2798.2079999999996</v>
      </c>
      <c r="QM68" s="5"/>
      <c r="QO68" s="5"/>
      <c r="SF68" s="31">
        <v>94.25</v>
      </c>
      <c r="SG68" s="36">
        <f t="shared" si="79"/>
        <v>1885</v>
      </c>
      <c r="SL68" s="31">
        <f>((SL71-SL67)/4)+SL67</f>
        <v>91.75</v>
      </c>
      <c r="SM68" s="36">
        <f t="shared" si="80"/>
        <v>275.25</v>
      </c>
      <c r="SR68" s="31">
        <v>164</v>
      </c>
      <c r="SS68" s="36">
        <f t="shared" si="81"/>
        <v>1640</v>
      </c>
    </row>
    <row r="69" spans="1:514" x14ac:dyDescent="0.55000000000000004">
      <c r="A69" s="31"/>
      <c r="B69" s="80">
        <v>183606</v>
      </c>
      <c r="C69" s="77"/>
      <c r="D69" s="78"/>
      <c r="E69" s="78">
        <f t="shared" ref="E69:E132" si="95">SUM(O69,U69,AA69,AG69,AM69,AS69,AY69,BE69,BK69,BQ69,BW69,CC69,CI69,CO69,CU69,DA69,DG69,DM69,DS69,DY69,EE69,EK69,EQ69,EW69,FC69,FI69,FO69,FU69,GA69,GG69,GM69,GS69,GY69,HE69,HK69,HQ69,HW69,IC69,II69,IO69,IU69,JA69,JG69,JM69,JS69,JY69,KE69,KK69,KQ69,KW69,LC69,LI69,LO69,LT69,MA69,MG69,MM69,MS69,MY69,NE69,NK69,NQ69,NW69,OC69,OI69,OO69,OU69,PA69,PG69,PM69,PS69,PY69,QE69,QK69,QQ69,QW69,RC69,RI69,RO69,RU69,SA69,SG69,SM69,SS69)</f>
        <v>25460.848999999998</v>
      </c>
      <c r="F69" s="78">
        <f t="shared" si="94"/>
        <v>81.943262009744572</v>
      </c>
      <c r="G69" s="78">
        <f t="shared" si="82"/>
        <v>99.981343459411903</v>
      </c>
      <c r="H69" s="78"/>
      <c r="I69" s="78"/>
      <c r="J69" s="88"/>
      <c r="N69" s="31">
        <v>50</v>
      </c>
      <c r="O69" s="62">
        <f t="shared" si="83"/>
        <v>2250</v>
      </c>
      <c r="Z69" s="31">
        <v>99</v>
      </c>
      <c r="AA69" s="37">
        <f t="shared" si="76"/>
        <v>1881</v>
      </c>
      <c r="DL69" s="31">
        <v>82</v>
      </c>
      <c r="DM69" s="30">
        <f t="shared" si="84"/>
        <v>1230</v>
      </c>
      <c r="EV69" s="31">
        <v>98</v>
      </c>
      <c r="EW69" s="30">
        <f t="shared" si="85"/>
        <v>1225</v>
      </c>
      <c r="JC69" s="69"/>
      <c r="JD69" s="20"/>
      <c r="JE69" s="20"/>
      <c r="JF69" s="20">
        <v>104.5</v>
      </c>
      <c r="JG69" s="23">
        <f t="shared" si="86"/>
        <v>1045</v>
      </c>
      <c r="JI69" s="69"/>
      <c r="JJ69" s="20"/>
      <c r="JK69" s="20"/>
      <c r="JL69" s="20">
        <v>144.5</v>
      </c>
      <c r="JM69" s="23">
        <f t="shared" si="87"/>
        <v>2890</v>
      </c>
      <c r="JO69" s="69"/>
      <c r="JP69" s="20"/>
      <c r="JQ69" s="20"/>
      <c r="JR69" s="20">
        <v>111</v>
      </c>
      <c r="JS69" s="23">
        <f t="shared" si="88"/>
        <v>1665</v>
      </c>
      <c r="JU69" s="69"/>
      <c r="JV69" s="20"/>
      <c r="JW69" s="20"/>
      <c r="JX69" s="20">
        <v>122.6875</v>
      </c>
      <c r="JY69" s="23">
        <f t="shared" si="89"/>
        <v>1963</v>
      </c>
      <c r="KA69" s="69"/>
      <c r="KB69" s="20"/>
      <c r="KC69" s="20"/>
      <c r="KD69" s="20">
        <v>90.625</v>
      </c>
      <c r="KE69" s="23">
        <f t="shared" si="90"/>
        <v>1178.125</v>
      </c>
      <c r="KG69" s="69"/>
      <c r="KH69" s="20"/>
      <c r="KI69" s="20"/>
      <c r="KJ69" s="20">
        <v>83</v>
      </c>
      <c r="KK69" s="23">
        <f t="shared" si="91"/>
        <v>2490</v>
      </c>
      <c r="KM69" s="69"/>
      <c r="KN69" s="20"/>
      <c r="KO69" s="20"/>
      <c r="KP69" s="20"/>
      <c r="KS69" s="69"/>
      <c r="KT69" s="20"/>
      <c r="KU69" s="20"/>
      <c r="KV69" s="20"/>
      <c r="KY69" s="69"/>
      <c r="KZ69" s="20"/>
      <c r="LA69" s="20"/>
      <c r="LB69" s="20"/>
      <c r="LE69" s="69"/>
      <c r="LF69" s="20"/>
      <c r="LG69" s="20"/>
      <c r="LH69" s="20"/>
      <c r="LK69" s="27"/>
      <c r="LL69" s="27"/>
      <c r="LM69" s="27"/>
      <c r="LN69" s="27"/>
      <c r="LR69" s="27"/>
      <c r="LT69" s="17">
        <v>91</v>
      </c>
      <c r="LU69" s="30">
        <f t="shared" si="92"/>
        <v>227.5</v>
      </c>
      <c r="LW69" s="32"/>
      <c r="LX69" s="32"/>
      <c r="LY69" s="32"/>
      <c r="LZ69" s="32">
        <v>117</v>
      </c>
      <c r="MA69" s="36">
        <f t="shared" si="93"/>
        <v>678.6</v>
      </c>
      <c r="MC69" s="32"/>
      <c r="MD69" s="32"/>
      <c r="ME69" s="32"/>
      <c r="MF69" s="32"/>
      <c r="MI69" s="32"/>
      <c r="MJ69" s="32"/>
      <c r="MK69" s="32"/>
      <c r="ML69" s="32"/>
      <c r="MO69" s="32"/>
      <c r="MP69" s="32"/>
      <c r="MQ69" s="32"/>
      <c r="MR69" s="32"/>
      <c r="MU69" s="32"/>
      <c r="MV69" s="32"/>
      <c r="MW69" s="32"/>
      <c r="MX69" s="32"/>
      <c r="NA69" s="32"/>
      <c r="NB69" s="32"/>
      <c r="NC69" s="32"/>
      <c r="ND69" s="32"/>
      <c r="NG69" s="32"/>
      <c r="NH69" s="32"/>
      <c r="NI69" s="32"/>
      <c r="NJ69" s="32"/>
      <c r="NM69" s="32"/>
      <c r="NN69" s="32"/>
      <c r="NO69" s="32"/>
      <c r="NP69" s="32"/>
      <c r="NS69" s="32"/>
      <c r="NT69" s="32"/>
      <c r="NU69" s="32"/>
      <c r="NV69" s="32"/>
      <c r="NY69" s="32"/>
      <c r="NZ69" s="32"/>
      <c r="OA69" s="32"/>
      <c r="OB69" s="32"/>
      <c r="OE69" s="32"/>
      <c r="OF69" s="32"/>
      <c r="OG69" s="32"/>
      <c r="OH69" s="32"/>
      <c r="OK69" s="32"/>
      <c r="OL69" s="32"/>
      <c r="OM69" s="32"/>
      <c r="ON69" s="32"/>
      <c r="OQ69" s="32"/>
      <c r="OR69" s="32"/>
      <c r="OS69" s="32"/>
      <c r="OT69" s="32"/>
      <c r="OW69" s="32"/>
      <c r="OX69" s="32"/>
      <c r="OY69" s="32"/>
      <c r="OZ69" s="32"/>
      <c r="PC69" s="32"/>
      <c r="PD69" s="32"/>
      <c r="PE69" s="32"/>
      <c r="PF69" s="32"/>
      <c r="PI69" s="32"/>
      <c r="PJ69" s="32"/>
      <c r="PK69" s="32"/>
      <c r="PL69" s="32"/>
      <c r="PO69" s="32"/>
      <c r="PP69" s="32"/>
      <c r="PQ69" s="32"/>
      <c r="PR69" s="32"/>
      <c r="PU69" s="32"/>
      <c r="PV69" s="32"/>
      <c r="PW69" s="32"/>
      <c r="QD69" s="31">
        <v>127</v>
      </c>
      <c r="QE69" s="36">
        <f t="shared" si="77"/>
        <v>152.4</v>
      </c>
      <c r="QJ69" s="31">
        <v>166.5</v>
      </c>
      <c r="QK69" s="36">
        <f t="shared" si="78"/>
        <v>2773.2239999999997</v>
      </c>
      <c r="QM69" s="5"/>
      <c r="QO69" s="5"/>
      <c r="SF69" s="31">
        <v>98.75</v>
      </c>
      <c r="SG69" s="36">
        <f t="shared" si="79"/>
        <v>1975</v>
      </c>
      <c r="SL69" s="31">
        <f>SL67+((SL71-SL67)/2)</f>
        <v>89.5</v>
      </c>
      <c r="SM69" s="36">
        <f t="shared" si="80"/>
        <v>268.5</v>
      </c>
      <c r="SR69" s="31">
        <v>170.5</v>
      </c>
      <c r="SS69" s="36">
        <f t="shared" si="81"/>
        <v>1705</v>
      </c>
    </row>
    <row r="70" spans="1:514" x14ac:dyDescent="0.55000000000000004">
      <c r="A70" s="31"/>
      <c r="B70" s="80">
        <v>183607</v>
      </c>
      <c r="C70" s="77"/>
      <c r="D70" s="78"/>
      <c r="E70" s="78">
        <f t="shared" si="95"/>
        <v>24422.074000000001</v>
      </c>
      <c r="F70" s="78">
        <f t="shared" si="94"/>
        <v>78.600065873819474</v>
      </c>
      <c r="G70" s="78">
        <f t="shared" si="82"/>
        <v>95.902213181703942</v>
      </c>
      <c r="H70" s="78"/>
      <c r="I70" s="78"/>
      <c r="J70" s="88"/>
      <c r="N70" s="31">
        <v>50</v>
      </c>
      <c r="O70" s="62">
        <f t="shared" si="83"/>
        <v>2250</v>
      </c>
      <c r="Z70" s="31">
        <v>93</v>
      </c>
      <c r="AA70" s="37">
        <f t="shared" si="76"/>
        <v>1767</v>
      </c>
      <c r="DL70" s="31">
        <v>74</v>
      </c>
      <c r="DM70" s="30">
        <f t="shared" si="84"/>
        <v>1110</v>
      </c>
      <c r="EV70" s="31">
        <v>91</v>
      </c>
      <c r="EW70" s="30">
        <f t="shared" si="85"/>
        <v>1137.5</v>
      </c>
      <c r="JC70" s="69"/>
      <c r="JD70" s="20"/>
      <c r="JE70" s="20"/>
      <c r="JF70" s="20">
        <v>100</v>
      </c>
      <c r="JG70" s="23">
        <f t="shared" si="86"/>
        <v>1000</v>
      </c>
      <c r="JI70" s="69"/>
      <c r="JJ70" s="20"/>
      <c r="JK70" s="20"/>
      <c r="JL70" s="20">
        <v>135.5</v>
      </c>
      <c r="JM70" s="23">
        <f t="shared" si="87"/>
        <v>2710</v>
      </c>
      <c r="JO70" s="69"/>
      <c r="JP70" s="20"/>
      <c r="JQ70" s="20"/>
      <c r="JR70" s="20">
        <v>109</v>
      </c>
      <c r="JS70" s="23">
        <f t="shared" si="88"/>
        <v>1635</v>
      </c>
      <c r="JU70" s="69"/>
      <c r="JV70" s="20"/>
      <c r="JW70" s="20"/>
      <c r="JX70" s="20">
        <v>121.78125</v>
      </c>
      <c r="JY70" s="23">
        <f t="shared" si="89"/>
        <v>1948.5</v>
      </c>
      <c r="KA70" s="69"/>
      <c r="KB70" s="20"/>
      <c r="KC70" s="20"/>
      <c r="KD70" s="20">
        <v>85.75</v>
      </c>
      <c r="KE70" s="23">
        <f t="shared" si="90"/>
        <v>1114.75</v>
      </c>
      <c r="KG70" s="69"/>
      <c r="KH70" s="20"/>
      <c r="KI70" s="20"/>
      <c r="KJ70" s="20">
        <v>77</v>
      </c>
      <c r="KK70" s="23">
        <f t="shared" si="91"/>
        <v>2310</v>
      </c>
      <c r="KM70" s="69"/>
      <c r="KN70" s="20"/>
      <c r="KO70" s="20"/>
      <c r="KP70" s="20"/>
      <c r="KS70" s="69"/>
      <c r="KT70" s="20"/>
      <c r="KU70" s="20"/>
      <c r="KV70" s="20"/>
      <c r="KY70" s="69"/>
      <c r="KZ70" s="20"/>
      <c r="LA70" s="20"/>
      <c r="LB70" s="20"/>
      <c r="LE70" s="69"/>
      <c r="LF70" s="20"/>
      <c r="LG70" s="20"/>
      <c r="LH70" s="20"/>
      <c r="LK70" s="27"/>
      <c r="LL70" s="27"/>
      <c r="LM70" s="27"/>
      <c r="LN70" s="27"/>
      <c r="LR70" s="27"/>
      <c r="LT70" s="17">
        <v>83</v>
      </c>
      <c r="LU70" s="30">
        <f t="shared" si="92"/>
        <v>207.5</v>
      </c>
      <c r="LW70" s="32"/>
      <c r="LX70" s="32"/>
      <c r="LY70" s="32"/>
      <c r="LZ70" s="32">
        <v>112.75</v>
      </c>
      <c r="MA70" s="36">
        <f t="shared" si="93"/>
        <v>653.94999999999993</v>
      </c>
      <c r="MC70" s="32"/>
      <c r="MD70" s="32"/>
      <c r="ME70" s="32"/>
      <c r="MF70" s="32"/>
      <c r="MI70" s="32"/>
      <c r="MJ70" s="32"/>
      <c r="MK70" s="32"/>
      <c r="ML70" s="32"/>
      <c r="MO70" s="32"/>
      <c r="MP70" s="32"/>
      <c r="MQ70" s="32"/>
      <c r="MR70" s="32"/>
      <c r="MU70" s="32"/>
      <c r="MV70" s="32"/>
      <c r="MW70" s="32"/>
      <c r="MX70" s="32"/>
      <c r="NA70" s="32"/>
      <c r="NB70" s="32"/>
      <c r="NC70" s="32"/>
      <c r="ND70" s="32"/>
      <c r="NG70" s="32"/>
      <c r="NH70" s="32"/>
      <c r="NI70" s="32"/>
      <c r="NJ70" s="32"/>
      <c r="NM70" s="32"/>
      <c r="NN70" s="32"/>
      <c r="NO70" s="32"/>
      <c r="NP70" s="32"/>
      <c r="NS70" s="32"/>
      <c r="NT70" s="32"/>
      <c r="NU70" s="32"/>
      <c r="NV70" s="32"/>
      <c r="NY70" s="32"/>
      <c r="NZ70" s="32"/>
      <c r="OA70" s="32"/>
      <c r="OB70" s="32"/>
      <c r="OE70" s="32"/>
      <c r="OF70" s="32"/>
      <c r="OG70" s="32"/>
      <c r="OH70" s="32"/>
      <c r="OK70" s="32"/>
      <c r="OL70" s="32"/>
      <c r="OM70" s="32"/>
      <c r="ON70" s="32"/>
      <c r="OQ70" s="32"/>
      <c r="OR70" s="32"/>
      <c r="OS70" s="32"/>
      <c r="OT70" s="32"/>
      <c r="OW70" s="32"/>
      <c r="OX70" s="32"/>
      <c r="OY70" s="32"/>
      <c r="OZ70" s="32"/>
      <c r="PC70" s="32"/>
      <c r="PD70" s="32"/>
      <c r="PE70" s="32"/>
      <c r="PF70" s="32"/>
      <c r="PI70" s="32"/>
      <c r="PJ70" s="32"/>
      <c r="PK70" s="32"/>
      <c r="PL70" s="32"/>
      <c r="PO70" s="32"/>
      <c r="PP70" s="32"/>
      <c r="PQ70" s="32"/>
      <c r="PR70" s="32"/>
      <c r="PU70" s="32"/>
      <c r="PV70" s="32"/>
      <c r="PW70" s="32"/>
      <c r="QD70" s="31">
        <v>127</v>
      </c>
      <c r="QE70" s="36">
        <f t="shared" si="77"/>
        <v>152.4</v>
      </c>
      <c r="QJ70" s="31">
        <v>166.5</v>
      </c>
      <c r="QK70" s="36">
        <f t="shared" si="78"/>
        <v>2773.2239999999997</v>
      </c>
      <c r="QM70" s="5"/>
      <c r="QO70" s="5"/>
      <c r="SF70" s="31">
        <v>95.5</v>
      </c>
      <c r="SG70" s="36">
        <f t="shared" si="79"/>
        <v>1910</v>
      </c>
      <c r="SL70" s="31">
        <f>SL69+(SL69-SL68)</f>
        <v>87.25</v>
      </c>
      <c r="SM70" s="36">
        <f t="shared" si="80"/>
        <v>261.75</v>
      </c>
      <c r="SR70" s="31">
        <v>160.5</v>
      </c>
      <c r="SS70" s="36">
        <f t="shared" si="81"/>
        <v>1605</v>
      </c>
    </row>
    <row r="71" spans="1:514" x14ac:dyDescent="0.55000000000000004">
      <c r="A71" s="31"/>
      <c r="B71" s="80">
        <v>183608</v>
      </c>
      <c r="C71" s="77"/>
      <c r="D71" s="78"/>
      <c r="E71" s="78">
        <f t="shared" si="95"/>
        <v>23841.848999999998</v>
      </c>
      <c r="F71" s="78">
        <f t="shared" si="94"/>
        <v>76.732668239137126</v>
      </c>
      <c r="G71" s="78">
        <f t="shared" si="82"/>
        <v>93.623747329731074</v>
      </c>
      <c r="H71" s="78"/>
      <c r="I71" s="78"/>
      <c r="J71" s="88"/>
      <c r="N71" s="31">
        <v>50</v>
      </c>
      <c r="O71" s="62">
        <f t="shared" si="83"/>
        <v>2250</v>
      </c>
      <c r="Z71" s="31">
        <v>87</v>
      </c>
      <c r="AA71" s="37">
        <f t="shared" si="76"/>
        <v>1653</v>
      </c>
      <c r="DL71" s="31">
        <v>73</v>
      </c>
      <c r="DM71" s="30">
        <f t="shared" si="84"/>
        <v>1095</v>
      </c>
      <c r="EV71" s="31">
        <v>90</v>
      </c>
      <c r="EW71" s="30">
        <f t="shared" si="85"/>
        <v>1125</v>
      </c>
      <c r="JC71" s="69"/>
      <c r="JD71" s="20"/>
      <c r="JE71" s="20"/>
      <c r="JF71" s="20">
        <v>91.5</v>
      </c>
      <c r="JG71" s="23">
        <f t="shared" si="86"/>
        <v>915</v>
      </c>
      <c r="JI71" s="69"/>
      <c r="JJ71" s="20"/>
      <c r="JK71" s="20"/>
      <c r="JL71" s="20">
        <v>136.5</v>
      </c>
      <c r="JM71" s="23">
        <f t="shared" si="87"/>
        <v>2730</v>
      </c>
      <c r="JO71" s="69"/>
      <c r="JP71" s="20"/>
      <c r="JQ71" s="20"/>
      <c r="JR71" s="20">
        <v>105</v>
      </c>
      <c r="JS71" s="23">
        <f t="shared" si="88"/>
        <v>1575</v>
      </c>
      <c r="JU71" s="69"/>
      <c r="JV71" s="20"/>
      <c r="JW71" s="20"/>
      <c r="JX71" s="20">
        <v>120.875</v>
      </c>
      <c r="JY71" s="23">
        <f t="shared" si="89"/>
        <v>1934</v>
      </c>
      <c r="KA71" s="69"/>
      <c r="KB71" s="20"/>
      <c r="KC71" s="20"/>
      <c r="KD71" s="20">
        <v>80.875</v>
      </c>
      <c r="KE71" s="23">
        <f t="shared" si="90"/>
        <v>1051.375</v>
      </c>
      <c r="KG71" s="69"/>
      <c r="KH71" s="20"/>
      <c r="KI71" s="20"/>
      <c r="KJ71" s="20">
        <v>77</v>
      </c>
      <c r="KK71" s="23">
        <f t="shared" si="91"/>
        <v>2310</v>
      </c>
      <c r="KM71" s="69"/>
      <c r="KN71" s="20"/>
      <c r="KO71" s="20"/>
      <c r="KP71" s="20"/>
      <c r="KS71" s="69"/>
      <c r="KT71" s="20"/>
      <c r="KU71" s="20"/>
      <c r="KV71" s="20"/>
      <c r="KY71" s="69"/>
      <c r="KZ71" s="20"/>
      <c r="LA71" s="20"/>
      <c r="LB71" s="20"/>
      <c r="LE71" s="69"/>
      <c r="LF71" s="20"/>
      <c r="LG71" s="20"/>
      <c r="LH71" s="20"/>
      <c r="LK71" s="27"/>
      <c r="LL71" s="27"/>
      <c r="LM71" s="27"/>
      <c r="LN71" s="27"/>
      <c r="LR71" s="27"/>
      <c r="LT71" s="17">
        <v>72.5</v>
      </c>
      <c r="LU71" s="30">
        <f t="shared" si="92"/>
        <v>181.25</v>
      </c>
      <c r="LW71" s="32"/>
      <c r="LX71" s="32"/>
      <c r="LY71" s="32"/>
      <c r="LZ71" s="32">
        <v>108.5</v>
      </c>
      <c r="MA71" s="36">
        <f t="shared" si="93"/>
        <v>629.29999999999995</v>
      </c>
      <c r="MC71" s="32"/>
      <c r="MD71" s="32"/>
      <c r="ME71" s="32"/>
      <c r="MF71" s="32"/>
      <c r="MI71" s="32"/>
      <c r="MJ71" s="32"/>
      <c r="MK71" s="32"/>
      <c r="ML71" s="32"/>
      <c r="MO71" s="32"/>
      <c r="MP71" s="32"/>
      <c r="MQ71" s="32"/>
      <c r="MR71" s="32"/>
      <c r="MU71" s="32"/>
      <c r="MV71" s="32"/>
      <c r="MW71" s="32"/>
      <c r="MX71" s="32"/>
      <c r="NA71" s="32"/>
      <c r="NB71" s="32"/>
      <c r="NC71" s="32"/>
      <c r="ND71" s="32"/>
      <c r="NG71" s="32"/>
      <c r="NH71" s="32"/>
      <c r="NI71" s="32"/>
      <c r="NJ71" s="32"/>
      <c r="NM71" s="32"/>
      <c r="NN71" s="32"/>
      <c r="NO71" s="32"/>
      <c r="NP71" s="32"/>
      <c r="NS71" s="32"/>
      <c r="NT71" s="32"/>
      <c r="NU71" s="32"/>
      <c r="NV71" s="32"/>
      <c r="NY71" s="32"/>
      <c r="NZ71" s="32"/>
      <c r="OA71" s="32"/>
      <c r="OB71" s="32"/>
      <c r="OE71" s="32"/>
      <c r="OF71" s="32"/>
      <c r="OG71" s="32"/>
      <c r="OH71" s="32"/>
      <c r="OK71" s="32"/>
      <c r="OL71" s="32"/>
      <c r="OM71" s="32"/>
      <c r="ON71" s="32"/>
      <c r="OQ71" s="32"/>
      <c r="OR71" s="32"/>
      <c r="OS71" s="32"/>
      <c r="OT71" s="32"/>
      <c r="OW71" s="32"/>
      <c r="OX71" s="32"/>
      <c r="OY71" s="32"/>
      <c r="OZ71" s="32"/>
      <c r="PC71" s="32"/>
      <c r="PD71" s="32"/>
      <c r="PE71" s="32"/>
      <c r="PF71" s="32"/>
      <c r="PI71" s="32"/>
      <c r="PJ71" s="32"/>
      <c r="PK71" s="32"/>
      <c r="PL71" s="32"/>
      <c r="PO71" s="32"/>
      <c r="PP71" s="32"/>
      <c r="PQ71" s="32"/>
      <c r="PR71" s="32"/>
      <c r="PU71" s="32"/>
      <c r="PV71" s="32"/>
      <c r="PW71" s="32"/>
      <c r="QD71" s="31">
        <v>115</v>
      </c>
      <c r="QE71" s="36">
        <f t="shared" si="77"/>
        <v>138</v>
      </c>
      <c r="QJ71" s="31">
        <v>163.375</v>
      </c>
      <c r="QK71" s="36">
        <f t="shared" si="78"/>
        <v>2721.174</v>
      </c>
      <c r="QM71" s="5"/>
      <c r="QO71" s="5"/>
      <c r="SF71" s="31">
        <v>92.25</v>
      </c>
      <c r="SG71" s="36">
        <f t="shared" si="79"/>
        <v>1845</v>
      </c>
      <c r="SL71" s="3">
        <v>85</v>
      </c>
      <c r="SM71" s="36">
        <f t="shared" si="80"/>
        <v>255</v>
      </c>
      <c r="SR71" s="31">
        <v>154.25</v>
      </c>
      <c r="SS71" s="36">
        <f t="shared" si="81"/>
        <v>1542.5</v>
      </c>
    </row>
    <row r="72" spans="1:514" x14ac:dyDescent="0.55000000000000004">
      <c r="A72" s="31"/>
      <c r="B72" s="80">
        <v>183609</v>
      </c>
      <c r="C72" s="77"/>
      <c r="D72" s="78"/>
      <c r="E72" s="78">
        <f t="shared" si="95"/>
        <v>22369.113000000001</v>
      </c>
      <c r="F72" s="78">
        <f t="shared" si="94"/>
        <v>71.992810902911501</v>
      </c>
      <c r="G72" s="78">
        <f t="shared" si="82"/>
        <v>87.840510335511439</v>
      </c>
      <c r="H72" s="78"/>
      <c r="I72" s="78"/>
      <c r="J72" s="88"/>
      <c r="N72" s="31">
        <v>40</v>
      </c>
      <c r="O72" s="62">
        <f t="shared" si="83"/>
        <v>1800</v>
      </c>
      <c r="Z72" s="31">
        <v>67</v>
      </c>
      <c r="AA72" s="37">
        <f t="shared" si="76"/>
        <v>1273</v>
      </c>
      <c r="DL72" s="31">
        <v>54</v>
      </c>
      <c r="DM72" s="30">
        <f t="shared" si="84"/>
        <v>810</v>
      </c>
      <c r="EV72" s="31">
        <v>89.75</v>
      </c>
      <c r="EW72" s="30">
        <f t="shared" si="85"/>
        <v>1121.875</v>
      </c>
      <c r="JC72" s="69"/>
      <c r="JD72" s="20"/>
      <c r="JE72" s="20"/>
      <c r="JF72" s="20">
        <v>88.5</v>
      </c>
      <c r="JG72" s="23">
        <f t="shared" si="86"/>
        <v>885</v>
      </c>
      <c r="JI72" s="69"/>
      <c r="JJ72" s="20"/>
      <c r="JK72" s="20"/>
      <c r="JL72" s="20">
        <v>134.5</v>
      </c>
      <c r="JM72" s="23">
        <f t="shared" si="87"/>
        <v>2690</v>
      </c>
      <c r="JO72" s="69"/>
      <c r="JP72" s="20"/>
      <c r="JQ72" s="20"/>
      <c r="JR72" s="20">
        <v>98</v>
      </c>
      <c r="JS72" s="23">
        <f t="shared" si="88"/>
        <v>1470</v>
      </c>
      <c r="JU72" s="69"/>
      <c r="JV72" s="20"/>
      <c r="JW72" s="20"/>
      <c r="JX72" s="20">
        <v>119.75</v>
      </c>
      <c r="JY72" s="23">
        <f t="shared" si="89"/>
        <v>1916</v>
      </c>
      <c r="KA72" s="69"/>
      <c r="KB72" s="20"/>
      <c r="KC72" s="20"/>
      <c r="KD72" s="20">
        <v>76</v>
      </c>
      <c r="KE72" s="23">
        <f t="shared" si="90"/>
        <v>988</v>
      </c>
      <c r="KG72" s="69"/>
      <c r="KH72" s="20"/>
      <c r="KI72" s="20"/>
      <c r="KJ72" s="20">
        <v>77</v>
      </c>
      <c r="KK72" s="23">
        <f t="shared" si="91"/>
        <v>2310</v>
      </c>
      <c r="KM72" s="69"/>
      <c r="KN72" s="20"/>
      <c r="KO72" s="20"/>
      <c r="KP72" s="20"/>
      <c r="KS72" s="69"/>
      <c r="KT72" s="20"/>
      <c r="KU72" s="20"/>
      <c r="KV72" s="20"/>
      <c r="KY72" s="69"/>
      <c r="KZ72" s="20"/>
      <c r="LA72" s="20"/>
      <c r="LB72" s="20"/>
      <c r="LE72" s="69"/>
      <c r="LF72" s="20"/>
      <c r="LG72" s="20"/>
      <c r="LH72" s="20"/>
      <c r="LK72" s="27"/>
      <c r="LL72" s="27"/>
      <c r="LM72" s="27"/>
      <c r="LN72" s="27"/>
      <c r="LR72" s="27"/>
      <c r="LT72" s="17">
        <v>69.75</v>
      </c>
      <c r="LU72" s="30">
        <f t="shared" si="92"/>
        <v>174.375</v>
      </c>
      <c r="LW72" s="32"/>
      <c r="LX72" s="32"/>
      <c r="LY72" s="32"/>
      <c r="LZ72" s="32">
        <v>104</v>
      </c>
      <c r="MA72" s="36">
        <f t="shared" si="93"/>
        <v>603.19999999999993</v>
      </c>
      <c r="MC72" s="32"/>
      <c r="MD72" s="32"/>
      <c r="ME72" s="32"/>
      <c r="MF72" s="32"/>
      <c r="MI72" s="32"/>
      <c r="MJ72" s="32"/>
      <c r="MK72" s="32"/>
      <c r="ML72" s="32"/>
      <c r="MO72" s="32"/>
      <c r="MP72" s="32"/>
      <c r="MQ72" s="32"/>
      <c r="MR72" s="32"/>
      <c r="MU72" s="32"/>
      <c r="MV72" s="32"/>
      <c r="MW72" s="32"/>
      <c r="MX72" s="32"/>
      <c r="NA72" s="32"/>
      <c r="NB72" s="32"/>
      <c r="NC72" s="32"/>
      <c r="ND72" s="32"/>
      <c r="NG72" s="32"/>
      <c r="NH72" s="32"/>
      <c r="NI72" s="32"/>
      <c r="NJ72" s="32"/>
      <c r="NM72" s="32"/>
      <c r="NN72" s="32"/>
      <c r="NO72" s="32"/>
      <c r="NP72" s="32"/>
      <c r="NS72" s="32"/>
      <c r="NT72" s="32"/>
      <c r="NU72" s="32"/>
      <c r="NV72" s="32"/>
      <c r="NY72" s="32"/>
      <c r="NZ72" s="32"/>
      <c r="OA72" s="32"/>
      <c r="OB72" s="32"/>
      <c r="OE72" s="32"/>
      <c r="OF72" s="32"/>
      <c r="OG72" s="32"/>
      <c r="OH72" s="32"/>
      <c r="OK72" s="32"/>
      <c r="OL72" s="32"/>
      <c r="OM72" s="32"/>
      <c r="ON72" s="32"/>
      <c r="OQ72" s="32"/>
      <c r="OR72" s="32"/>
      <c r="OS72" s="32"/>
      <c r="OT72" s="32"/>
      <c r="OW72" s="32"/>
      <c r="OX72" s="32"/>
      <c r="OY72" s="32"/>
      <c r="OZ72" s="32"/>
      <c r="PC72" s="32"/>
      <c r="PD72" s="32"/>
      <c r="PE72" s="32"/>
      <c r="PF72" s="32"/>
      <c r="PI72" s="32"/>
      <c r="PJ72" s="32"/>
      <c r="PK72" s="32"/>
      <c r="PL72" s="32"/>
      <c r="PO72" s="32"/>
      <c r="PP72" s="32"/>
      <c r="PQ72" s="32"/>
      <c r="PR72" s="32"/>
      <c r="PU72" s="32"/>
      <c r="PV72" s="32"/>
      <c r="PW72" s="32"/>
      <c r="QD72" s="31">
        <v>115</v>
      </c>
      <c r="QE72" s="36">
        <f t="shared" si="77"/>
        <v>138</v>
      </c>
      <c r="QJ72" s="31">
        <v>160.5</v>
      </c>
      <c r="QK72" s="36">
        <f t="shared" si="78"/>
        <v>2673.288</v>
      </c>
      <c r="QM72" s="5"/>
      <c r="QO72" s="5"/>
      <c r="SF72" s="31">
        <v>93</v>
      </c>
      <c r="SG72" s="36">
        <f t="shared" si="79"/>
        <v>1860</v>
      </c>
      <c r="SL72" s="3">
        <v>82</v>
      </c>
      <c r="SM72" s="36">
        <f t="shared" si="80"/>
        <v>246</v>
      </c>
      <c r="SR72" s="31">
        <v>151.5</v>
      </c>
      <c r="SS72" s="36">
        <f t="shared" si="81"/>
        <v>1515</v>
      </c>
    </row>
    <row r="73" spans="1:514" x14ac:dyDescent="0.55000000000000004">
      <c r="A73" s="31"/>
      <c r="B73" s="80">
        <v>183610</v>
      </c>
      <c r="C73" s="77"/>
      <c r="D73" s="78"/>
      <c r="E73" s="78">
        <f t="shared" si="95"/>
        <v>21440.73</v>
      </c>
      <c r="F73" s="78">
        <f t="shared" si="94"/>
        <v>69.004900664160516</v>
      </c>
      <c r="G73" s="78">
        <f t="shared" si="82"/>
        <v>84.194874654435779</v>
      </c>
      <c r="H73" s="78"/>
      <c r="I73" s="78"/>
      <c r="J73" s="88"/>
      <c r="N73" s="31">
        <v>35</v>
      </c>
      <c r="O73" s="62">
        <f t="shared" si="83"/>
        <v>1575</v>
      </c>
      <c r="Z73" s="31">
        <v>81</v>
      </c>
      <c r="AA73" s="37">
        <f t="shared" si="76"/>
        <v>1539</v>
      </c>
      <c r="DL73" s="31">
        <v>58</v>
      </c>
      <c r="DM73" s="30">
        <f t="shared" si="84"/>
        <v>870</v>
      </c>
      <c r="EV73" s="31">
        <v>86</v>
      </c>
      <c r="EW73" s="30">
        <f t="shared" si="85"/>
        <v>1075</v>
      </c>
      <c r="JC73" s="69"/>
      <c r="JD73" s="20"/>
      <c r="JE73" s="20"/>
      <c r="JF73" s="20">
        <v>75.75</v>
      </c>
      <c r="JG73" s="23">
        <f t="shared" si="86"/>
        <v>757.5</v>
      </c>
      <c r="JI73" s="69"/>
      <c r="JJ73" s="20"/>
      <c r="JK73" s="20"/>
      <c r="JL73" s="20">
        <v>131.25</v>
      </c>
      <c r="JM73" s="23">
        <f t="shared" si="87"/>
        <v>2625</v>
      </c>
      <c r="JO73" s="69"/>
      <c r="JP73" s="20"/>
      <c r="JQ73" s="20"/>
      <c r="JR73" s="20">
        <v>101</v>
      </c>
      <c r="JS73" s="23">
        <f t="shared" si="88"/>
        <v>1515</v>
      </c>
      <c r="JU73" s="69"/>
      <c r="JV73" s="20"/>
      <c r="JW73" s="20"/>
      <c r="JX73" s="20">
        <v>111.75</v>
      </c>
      <c r="JY73" s="23">
        <f t="shared" si="89"/>
        <v>1788</v>
      </c>
      <c r="KA73" s="69"/>
      <c r="KB73" s="20"/>
      <c r="KC73" s="20"/>
      <c r="KD73" s="20">
        <v>65</v>
      </c>
      <c r="KE73" s="23">
        <f t="shared" si="90"/>
        <v>845</v>
      </c>
      <c r="KG73" s="69"/>
      <c r="KH73" s="20"/>
      <c r="KI73" s="20"/>
      <c r="KJ73" s="20">
        <v>74</v>
      </c>
      <c r="KK73" s="23">
        <f t="shared" si="91"/>
        <v>2220</v>
      </c>
      <c r="KM73" s="69"/>
      <c r="KN73" s="20"/>
      <c r="KO73" s="20"/>
      <c r="KP73" s="20"/>
      <c r="KS73" s="69"/>
      <c r="KT73" s="20"/>
      <c r="KU73" s="20"/>
      <c r="KV73" s="20"/>
      <c r="KY73" s="69"/>
      <c r="KZ73" s="20"/>
      <c r="LA73" s="20"/>
      <c r="LB73" s="20"/>
      <c r="LE73" s="69"/>
      <c r="LF73" s="20"/>
      <c r="LG73" s="20"/>
      <c r="LH73" s="20"/>
      <c r="LK73" s="27"/>
      <c r="LL73" s="27"/>
      <c r="LM73" s="27"/>
      <c r="LN73" s="27"/>
      <c r="LR73" s="27"/>
      <c r="LT73" s="17">
        <v>58.25</v>
      </c>
      <c r="LU73" s="30">
        <f t="shared" si="92"/>
        <v>145.625</v>
      </c>
      <c r="LW73" s="32"/>
      <c r="LX73" s="32"/>
      <c r="LY73" s="32"/>
      <c r="LZ73" s="32">
        <v>94.5</v>
      </c>
      <c r="MA73" s="36">
        <f t="shared" si="93"/>
        <v>548.1</v>
      </c>
      <c r="MC73" s="32"/>
      <c r="MD73" s="32"/>
      <c r="ME73" s="32"/>
      <c r="MF73" s="32"/>
      <c r="MI73" s="32"/>
      <c r="MJ73" s="32"/>
      <c r="MK73" s="32"/>
      <c r="ML73" s="32"/>
      <c r="MO73" s="32"/>
      <c r="MP73" s="32"/>
      <c r="MQ73" s="32"/>
      <c r="MR73" s="32"/>
      <c r="MU73" s="32"/>
      <c r="MV73" s="32"/>
      <c r="MW73" s="32"/>
      <c r="MX73" s="32"/>
      <c r="NA73" s="32"/>
      <c r="NB73" s="32"/>
      <c r="NC73" s="32"/>
      <c r="ND73" s="32"/>
      <c r="NG73" s="32"/>
      <c r="NH73" s="32"/>
      <c r="NI73" s="32"/>
      <c r="NJ73" s="32"/>
      <c r="NM73" s="32"/>
      <c r="NN73" s="32"/>
      <c r="NO73" s="32"/>
      <c r="NP73" s="32"/>
      <c r="NS73" s="32"/>
      <c r="NT73" s="32"/>
      <c r="NU73" s="32"/>
      <c r="NV73" s="32"/>
      <c r="NY73" s="32"/>
      <c r="NZ73" s="32"/>
      <c r="OA73" s="32"/>
      <c r="OB73" s="32"/>
      <c r="OE73" s="32"/>
      <c r="OF73" s="32"/>
      <c r="OG73" s="32"/>
      <c r="OH73" s="32"/>
      <c r="OK73" s="32"/>
      <c r="OL73" s="32"/>
      <c r="OM73" s="32"/>
      <c r="ON73" s="32"/>
      <c r="OQ73" s="32"/>
      <c r="OR73" s="32"/>
      <c r="OS73" s="32"/>
      <c r="OT73" s="32"/>
      <c r="OW73" s="32"/>
      <c r="OX73" s="32"/>
      <c r="OY73" s="32"/>
      <c r="OZ73" s="32"/>
      <c r="PC73" s="32"/>
      <c r="PD73" s="32"/>
      <c r="PE73" s="32"/>
      <c r="PF73" s="32"/>
      <c r="PI73" s="32"/>
      <c r="PJ73" s="32"/>
      <c r="PK73" s="32"/>
      <c r="PL73" s="32"/>
      <c r="PO73" s="32"/>
      <c r="PP73" s="32"/>
      <c r="PQ73" s="32"/>
      <c r="PR73" s="32"/>
      <c r="PU73" s="32"/>
      <c r="PV73" s="32"/>
      <c r="PW73" s="32"/>
      <c r="QD73" s="31">
        <v>116</v>
      </c>
      <c r="QE73" s="36">
        <f t="shared" si="77"/>
        <v>139.19999999999999</v>
      </c>
      <c r="QJ73" s="31">
        <v>155</v>
      </c>
      <c r="QK73" s="36">
        <f t="shared" si="78"/>
        <v>2581.6799999999998</v>
      </c>
      <c r="QM73" s="5"/>
      <c r="QO73" s="5"/>
      <c r="SF73" s="31">
        <v>84</v>
      </c>
      <c r="SG73" s="36">
        <f t="shared" si="79"/>
        <v>1680</v>
      </c>
      <c r="SL73" s="31">
        <f>((SL75-SL72)/3)+SL72</f>
        <v>84.666666666666671</v>
      </c>
      <c r="SM73" s="36">
        <f t="shared" si="80"/>
        <v>254</v>
      </c>
      <c r="SR73" s="31">
        <v>137</v>
      </c>
      <c r="SS73" s="36">
        <f t="shared" si="81"/>
        <v>1370</v>
      </c>
    </row>
    <row r="74" spans="1:514" x14ac:dyDescent="0.55000000000000004">
      <c r="A74" s="31"/>
      <c r="B74" s="80">
        <v>183611</v>
      </c>
      <c r="C74" s="79">
        <f>COUNT(N74:SS74)/2</f>
        <v>17</v>
      </c>
      <c r="D74" s="78"/>
      <c r="E74" s="78">
        <f t="shared" si="95"/>
        <v>22069.552</v>
      </c>
      <c r="F74" s="78">
        <f t="shared" si="94"/>
        <v>71.028703008830618</v>
      </c>
      <c r="G74" s="78">
        <f t="shared" si="82"/>
        <v>86.664174415682325</v>
      </c>
      <c r="H74" s="78"/>
      <c r="I74" s="78"/>
      <c r="J74" s="88"/>
      <c r="N74" s="31">
        <v>35</v>
      </c>
      <c r="O74" s="62">
        <f t="shared" si="83"/>
        <v>1575</v>
      </c>
      <c r="Z74" s="31">
        <v>86</v>
      </c>
      <c r="AA74" s="37">
        <f t="shared" si="76"/>
        <v>1634</v>
      </c>
      <c r="DL74" s="31">
        <v>63</v>
      </c>
      <c r="DM74" s="30">
        <f t="shared" si="84"/>
        <v>945</v>
      </c>
      <c r="EV74" s="31">
        <v>92</v>
      </c>
      <c r="EW74" s="30">
        <f t="shared" si="85"/>
        <v>1150</v>
      </c>
      <c r="JC74" s="69"/>
      <c r="JD74" s="20"/>
      <c r="JE74" s="20"/>
      <c r="JF74" s="20">
        <v>77.75</v>
      </c>
      <c r="JG74" s="23">
        <f t="shared" si="86"/>
        <v>777.5</v>
      </c>
      <c r="JI74" s="69"/>
      <c r="JJ74" s="20"/>
      <c r="JK74" s="20"/>
      <c r="JL74" s="20">
        <v>133.5</v>
      </c>
      <c r="JM74" s="23">
        <f t="shared" si="87"/>
        <v>2670</v>
      </c>
      <c r="JO74" s="69"/>
      <c r="JP74" s="20"/>
      <c r="JQ74" s="20"/>
      <c r="JR74" s="20">
        <v>104</v>
      </c>
      <c r="JS74" s="23">
        <f t="shared" si="88"/>
        <v>1560</v>
      </c>
      <c r="JU74" s="69"/>
      <c r="JV74" s="20"/>
      <c r="JW74" s="20"/>
      <c r="JX74" s="20">
        <v>116.375</v>
      </c>
      <c r="JY74" s="23">
        <f t="shared" si="89"/>
        <v>1862</v>
      </c>
      <c r="KA74" s="69"/>
      <c r="KB74" s="20"/>
      <c r="KC74" s="20"/>
      <c r="KD74" s="20">
        <v>60</v>
      </c>
      <c r="KE74" s="23">
        <f t="shared" si="90"/>
        <v>780</v>
      </c>
      <c r="KG74" s="69"/>
      <c r="KH74" s="20"/>
      <c r="KI74" s="20"/>
      <c r="KJ74" s="20">
        <v>71</v>
      </c>
      <c r="KK74" s="23">
        <f t="shared" si="91"/>
        <v>2130</v>
      </c>
      <c r="KM74" s="69"/>
      <c r="KN74" s="20"/>
      <c r="KO74" s="20"/>
      <c r="KP74" s="20"/>
      <c r="KS74" s="69"/>
      <c r="KT74" s="20"/>
      <c r="KU74" s="20"/>
      <c r="KV74" s="20"/>
      <c r="KY74" s="69"/>
      <c r="KZ74" s="20"/>
      <c r="LA74" s="20"/>
      <c r="LB74" s="20"/>
      <c r="LE74" s="69"/>
      <c r="LF74" s="20"/>
      <c r="LG74" s="20"/>
      <c r="LH74" s="20"/>
      <c r="LK74" s="27"/>
      <c r="LL74" s="27"/>
      <c r="LM74" s="27"/>
      <c r="LN74" s="27"/>
      <c r="LR74" s="27"/>
      <c r="LT74" s="17">
        <v>59</v>
      </c>
      <c r="LU74" s="30">
        <f t="shared" si="92"/>
        <v>147.5</v>
      </c>
      <c r="LW74" s="32"/>
      <c r="LX74" s="32"/>
      <c r="LY74" s="32"/>
      <c r="LZ74" s="32">
        <v>96</v>
      </c>
      <c r="MA74" s="36">
        <f t="shared" si="93"/>
        <v>556.79999999999995</v>
      </c>
      <c r="MC74" s="32"/>
      <c r="MD74" s="32"/>
      <c r="ME74" s="32"/>
      <c r="MF74" s="32"/>
      <c r="MI74" s="32"/>
      <c r="MJ74" s="32"/>
      <c r="MK74" s="32"/>
      <c r="ML74" s="32"/>
      <c r="MO74" s="32"/>
      <c r="MP74" s="32"/>
      <c r="MQ74" s="32"/>
      <c r="MR74" s="32"/>
      <c r="MU74" s="32"/>
      <c r="MV74" s="32"/>
      <c r="MW74" s="32"/>
      <c r="MX74" s="32"/>
      <c r="NA74" s="32"/>
      <c r="NB74" s="32"/>
      <c r="NC74" s="32"/>
      <c r="ND74" s="32"/>
      <c r="NG74" s="32"/>
      <c r="NH74" s="32"/>
      <c r="NI74" s="32"/>
      <c r="NJ74" s="32"/>
      <c r="NM74" s="32"/>
      <c r="NN74" s="32"/>
      <c r="NO74" s="32"/>
      <c r="NP74" s="32"/>
      <c r="NS74" s="32"/>
      <c r="NT74" s="32"/>
      <c r="NU74" s="32"/>
      <c r="NV74" s="32"/>
      <c r="NY74" s="32"/>
      <c r="NZ74" s="32"/>
      <c r="OA74" s="32"/>
      <c r="OB74" s="32"/>
      <c r="OE74" s="32"/>
      <c r="OF74" s="32"/>
      <c r="OG74" s="32"/>
      <c r="OH74" s="32"/>
      <c r="OK74" s="32"/>
      <c r="OL74" s="32"/>
      <c r="OM74" s="32"/>
      <c r="ON74" s="32"/>
      <c r="OQ74" s="32"/>
      <c r="OR74" s="32"/>
      <c r="OS74" s="32"/>
      <c r="OT74" s="32"/>
      <c r="OW74" s="32"/>
      <c r="OX74" s="32"/>
      <c r="OY74" s="32"/>
      <c r="OZ74" s="32"/>
      <c r="PC74" s="32"/>
      <c r="PD74" s="32"/>
      <c r="PE74" s="32"/>
      <c r="PF74" s="32"/>
      <c r="PI74" s="32"/>
      <c r="PJ74" s="32"/>
      <c r="PK74" s="32"/>
      <c r="PL74" s="32"/>
      <c r="PO74" s="32"/>
      <c r="PP74" s="32"/>
      <c r="PQ74" s="32"/>
      <c r="PR74" s="32"/>
      <c r="PU74" s="32"/>
      <c r="PV74" s="32"/>
      <c r="PW74" s="32"/>
      <c r="QD74" s="31">
        <v>116</v>
      </c>
      <c r="QE74" s="36">
        <f t="shared" si="77"/>
        <v>139.19999999999999</v>
      </c>
      <c r="QJ74" s="31">
        <v>167</v>
      </c>
      <c r="QK74" s="36">
        <f t="shared" si="78"/>
        <v>2781.5519999999997</v>
      </c>
      <c r="QM74" s="5"/>
      <c r="QO74" s="5"/>
      <c r="SF74" s="31">
        <v>83.875</v>
      </c>
      <c r="SG74" s="36">
        <f t="shared" si="79"/>
        <v>1677.5</v>
      </c>
      <c r="SL74" s="31">
        <f>(SL73-SL72)+SL73</f>
        <v>87.333333333333343</v>
      </c>
      <c r="SM74" s="36">
        <f t="shared" si="80"/>
        <v>262</v>
      </c>
      <c r="SR74" s="31">
        <v>151</v>
      </c>
      <c r="SS74" s="36">
        <f t="shared" si="81"/>
        <v>1510</v>
      </c>
    </row>
    <row r="75" spans="1:514" x14ac:dyDescent="0.55000000000000004">
      <c r="A75" s="31"/>
      <c r="B75" s="80">
        <v>183612</v>
      </c>
      <c r="C75" s="77"/>
      <c r="D75" s="78">
        <f>SUM(M75,S75,Y75,AE75,AK75,AQ75,AW75,BC75,BI75,BO75,BU75,CA75,CG75,CM75,CS75,CY75,DE75,DK75,DQ75,DW75,EC75,EI75,EO75,EU75,FA75,FG75,FM75,FS75,FY75,GE75,GK75,GQ75,GW75,HC75,HI75,HO75,HU75,IA75,IG75,IM75,IS75,IY75,JE75,JK75,JQ75,JW75,KC75,KI75,KO75,KU75,LA75,LG75,LM75,LS75,LY75,ME75,MK75,MQ75,MW75,NC75,NI75,NO75,NU75,OA75,OG75,OM75,OS75,OY75,PE75,PK75,PQ75,PW75,QC75,QI75,QO75,QU75,RA75,RG75,RM75,RS75,RY75,SE75,SK75,SQ75)</f>
        <v>302.55600000000004</v>
      </c>
      <c r="E75" s="78">
        <f t="shared" si="95"/>
        <v>23552.903999999999</v>
      </c>
      <c r="F75" s="78">
        <f t="shared" si="94"/>
        <v>75.802726906803485</v>
      </c>
      <c r="G75" s="78">
        <f t="shared" si="82"/>
        <v>92.489099019854223</v>
      </c>
      <c r="H75" s="78"/>
      <c r="I75" s="78"/>
      <c r="J75" s="88">
        <f>SUM(P75,V75,AB75,AH75,AN75,AT75,AZ75,BF75,BL75,BR75,BX75,CD75,CJ75,CP75,CV75,DB75,DH75,DN75,DT75,DZ75,EF75,EL75,ER75,EX75,FD75,FJ75,FP75,FV75,GB75,GH75,GN75,GT75,GZ75,HF75,HL75,HR75,HX75,ID75,IJ75,IP75,IV75,JB75,JH75,JN75,JT75,JZ75,KF75,KL75,KR75,KX75,LD75,LJ75,LP75,LV75,MB75,MH75,MN75,MT75,MZ75,NF75,NL75,NR75,NX75,OD75,OJ75,OP75,OV75,PB75,PH75,PN75,PT75,PZ75,QF75,QL75,QR75,QX75,RD75,RJ75,RP75,RV75,SB75,SH75,SN75,ST75)</f>
        <v>251.65600000000001</v>
      </c>
      <c r="K75" s="31">
        <v>0</v>
      </c>
      <c r="L75" s="31">
        <v>1</v>
      </c>
      <c r="M75" s="31">
        <v>50</v>
      </c>
      <c r="N75" s="31">
        <v>40</v>
      </c>
      <c r="O75" s="62">
        <f t="shared" si="83"/>
        <v>1800</v>
      </c>
      <c r="P75" s="31">
        <f>M63</f>
        <v>45</v>
      </c>
      <c r="W75" s="31">
        <v>0</v>
      </c>
      <c r="X75" s="31">
        <v>1</v>
      </c>
      <c r="Y75" s="31">
        <v>19</v>
      </c>
      <c r="Z75" s="31">
        <v>93</v>
      </c>
      <c r="AA75" s="37">
        <f t="shared" si="76"/>
        <v>1767</v>
      </c>
      <c r="AB75" s="64">
        <f>Y63</f>
        <v>19</v>
      </c>
      <c r="DI75" s="31">
        <v>0</v>
      </c>
      <c r="DJ75" s="31">
        <v>1</v>
      </c>
      <c r="DK75" s="31">
        <v>15</v>
      </c>
      <c r="DL75" s="31">
        <v>83</v>
      </c>
      <c r="DM75" s="30">
        <f t="shared" si="84"/>
        <v>1245</v>
      </c>
      <c r="DN75" s="64">
        <f>DK63</f>
        <v>15</v>
      </c>
      <c r="ES75" s="31">
        <v>4</v>
      </c>
      <c r="ET75" s="31">
        <v>1</v>
      </c>
      <c r="EU75" s="31">
        <v>12.5</v>
      </c>
      <c r="EV75" s="31">
        <v>96</v>
      </c>
      <c r="EW75" s="30">
        <f t="shared" si="85"/>
        <v>1200</v>
      </c>
      <c r="EX75" s="64">
        <f>EU63</f>
        <v>12.5</v>
      </c>
      <c r="JC75" s="70">
        <v>3</v>
      </c>
      <c r="JD75" s="22">
        <v>1</v>
      </c>
      <c r="JE75" s="22">
        <v>10</v>
      </c>
      <c r="JF75" s="22">
        <v>77.75</v>
      </c>
      <c r="JG75" s="23">
        <f t="shared" si="86"/>
        <v>777.5</v>
      </c>
      <c r="JH75" s="72">
        <f>JE63</f>
        <v>10</v>
      </c>
      <c r="JI75" s="70">
        <v>12</v>
      </c>
      <c r="JJ75" s="22">
        <v>1</v>
      </c>
      <c r="JK75" s="22">
        <v>20</v>
      </c>
      <c r="JL75" s="22">
        <v>133.25</v>
      </c>
      <c r="JM75" s="23">
        <f t="shared" si="87"/>
        <v>2665</v>
      </c>
      <c r="JN75" s="72">
        <f>JK63</f>
        <v>20</v>
      </c>
      <c r="JO75" s="70">
        <v>4</v>
      </c>
      <c r="JP75" s="22">
        <v>1</v>
      </c>
      <c r="JQ75" s="22">
        <v>15</v>
      </c>
      <c r="JR75" s="22">
        <v>107</v>
      </c>
      <c r="JS75" s="23">
        <f t="shared" si="88"/>
        <v>1605</v>
      </c>
      <c r="JT75" s="72">
        <f>JQ63</f>
        <v>15</v>
      </c>
      <c r="JU75" s="70">
        <v>10</v>
      </c>
      <c r="JV75" s="22">
        <v>1</v>
      </c>
      <c r="JW75" s="22">
        <v>16</v>
      </c>
      <c r="JX75" s="22">
        <v>118.125</v>
      </c>
      <c r="JY75" s="23">
        <f t="shared" si="89"/>
        <v>1890</v>
      </c>
      <c r="JZ75" s="72">
        <f>JW63</f>
        <v>16</v>
      </c>
      <c r="KA75" s="70">
        <v>0</v>
      </c>
      <c r="KB75" s="22">
        <v>1</v>
      </c>
      <c r="KC75" s="22">
        <v>13</v>
      </c>
      <c r="KD75" s="22">
        <v>72.5</v>
      </c>
      <c r="KE75" s="23">
        <f t="shared" si="90"/>
        <v>942.5</v>
      </c>
      <c r="KF75" s="72">
        <f>KC63</f>
        <v>13</v>
      </c>
      <c r="KH75" s="22">
        <v>1</v>
      </c>
      <c r="KI75" s="22">
        <v>30</v>
      </c>
      <c r="KJ75" s="22">
        <v>81</v>
      </c>
      <c r="KK75" s="23">
        <f t="shared" si="91"/>
        <v>2430</v>
      </c>
      <c r="KL75" s="72">
        <f>KI63</f>
        <v>30</v>
      </c>
      <c r="KM75" s="70">
        <v>2</v>
      </c>
      <c r="KN75" s="22">
        <v>1</v>
      </c>
      <c r="KO75" s="22">
        <v>18</v>
      </c>
      <c r="LR75" s="29">
        <v>1</v>
      </c>
      <c r="LS75" s="29">
        <v>2.5</v>
      </c>
      <c r="LT75" s="17">
        <v>57.75</v>
      </c>
      <c r="LU75" s="30">
        <f t="shared" si="92"/>
        <v>144.375</v>
      </c>
      <c r="LV75" s="73">
        <f>LS63</f>
        <v>2.5</v>
      </c>
      <c r="LW75" s="31">
        <v>6</v>
      </c>
      <c r="LX75" s="31">
        <v>1</v>
      </c>
      <c r="LY75" s="31">
        <v>9.6</v>
      </c>
      <c r="LZ75" s="31">
        <v>97.25</v>
      </c>
      <c r="MA75" s="36">
        <f t="shared" si="93"/>
        <v>564.04999999999995</v>
      </c>
      <c r="MB75" s="64">
        <f>LY63</f>
        <v>5.8</v>
      </c>
      <c r="QA75" s="74">
        <v>9.5</v>
      </c>
      <c r="QB75" s="14">
        <v>1</v>
      </c>
      <c r="QC75" s="14">
        <v>1.3</v>
      </c>
      <c r="QD75" s="31">
        <v>116</v>
      </c>
      <c r="QE75" s="36">
        <f t="shared" si="77"/>
        <v>139.19999999999999</v>
      </c>
      <c r="QF75" s="64">
        <f>QC63</f>
        <v>1.2</v>
      </c>
      <c r="QG75" s="31">
        <v>16.5</v>
      </c>
      <c r="QH75" s="31">
        <v>1</v>
      </c>
      <c r="QI75" s="31">
        <v>16.655999999999999</v>
      </c>
      <c r="QJ75" s="31">
        <v>165.25</v>
      </c>
      <c r="QK75" s="36">
        <f t="shared" si="78"/>
        <v>2752.404</v>
      </c>
      <c r="QL75" s="64">
        <f>QI63</f>
        <v>16.655999999999999</v>
      </c>
      <c r="QM75" s="5"/>
      <c r="QO75" s="5"/>
      <c r="SC75" s="31">
        <v>3</v>
      </c>
      <c r="SD75" s="31">
        <v>1</v>
      </c>
      <c r="SE75" s="31">
        <v>41</v>
      </c>
      <c r="SF75" s="31">
        <v>96.875</v>
      </c>
      <c r="SG75" s="36">
        <f t="shared" si="79"/>
        <v>1937.5</v>
      </c>
      <c r="SH75" s="64">
        <f>SE63</f>
        <v>20</v>
      </c>
      <c r="SI75" s="31">
        <v>5</v>
      </c>
      <c r="SJ75" s="31">
        <v>1</v>
      </c>
      <c r="SK75" s="31">
        <v>3</v>
      </c>
      <c r="SL75" s="3">
        <v>90</v>
      </c>
      <c r="SM75" s="36">
        <f t="shared" si="80"/>
        <v>270</v>
      </c>
      <c r="SO75" s="31">
        <v>4</v>
      </c>
      <c r="SP75" s="32">
        <v>1</v>
      </c>
      <c r="SQ75" s="32">
        <v>10</v>
      </c>
      <c r="SR75" s="31">
        <v>151</v>
      </c>
      <c r="SS75" s="36">
        <f t="shared" si="81"/>
        <v>1510</v>
      </c>
      <c r="ST75" s="64">
        <f>SQ63</f>
        <v>10</v>
      </c>
    </row>
    <row r="76" spans="1:514" x14ac:dyDescent="0.55000000000000004">
      <c r="A76" s="31"/>
      <c r="B76" s="80">
        <v>183701</v>
      </c>
      <c r="C76" s="77"/>
      <c r="D76" s="78"/>
      <c r="E76" s="78">
        <f t="shared" si="95"/>
        <v>28456.914000000004</v>
      </c>
      <c r="F76" s="78">
        <f>I76</f>
        <v>79.239826458885119</v>
      </c>
      <c r="G76" s="78">
        <f>E76/D$75</f>
        <v>94.05503113473209</v>
      </c>
      <c r="H76" s="78"/>
      <c r="I76" s="78">
        <f>F75*J76</f>
        <v>79.239826458885119</v>
      </c>
      <c r="J76" s="88">
        <f>SUM(P76,V76,AB76,AH76,AN76,AT76,AZ76,BF76,BL76,BR76,BX76,CD76,CJ76,CP76,CV76,DB76,DH76,DN76,DT76,DZ76,EF76,EL76,ER76,EX76,FD76,FJ76,FP76,FV76,GB76,GH76,GN76,GT76,GZ76,HF76,HL76,HR76,HX76,ID76,IJ76,IP76,IV76,JB76,JH76,JN76,JT76,JZ76,KF76,KL76,KR76,KX76,LD76,LJ76,LP76,LV76,MB76,MH76,MN76,MT76,MZ76,NF76,NL76,NR76,NX76,OD76,OJ76,OP76,OV76,PB76,PH76,PN76,PT76,PZ76,QF76,QL76,QR76,QX76,RD76,RJ76,RP76,RV76,SB76,SH76,SN76,ST76)/J75</f>
        <v>1.0453426900632139</v>
      </c>
      <c r="N76" s="31">
        <v>46</v>
      </c>
      <c r="O76" s="62">
        <f>M$75*N76</f>
        <v>2300</v>
      </c>
      <c r="P76" s="31">
        <f>N76/N75*P75</f>
        <v>51.749999999999993</v>
      </c>
      <c r="Z76" s="31">
        <v>93</v>
      </c>
      <c r="AA76" s="37">
        <f t="shared" ref="AA76:AA87" si="96">Y$75*Z76</f>
        <v>1767</v>
      </c>
      <c r="AB76" s="64">
        <f>Z76/Z75*AB75</f>
        <v>19</v>
      </c>
      <c r="DL76" s="31">
        <v>78</v>
      </c>
      <c r="DM76" s="30">
        <f>DK$75*DL76</f>
        <v>1170</v>
      </c>
      <c r="DN76" s="64">
        <f>DL76/DL75*DN75</f>
        <v>14.096385542168676</v>
      </c>
      <c r="EV76" s="31">
        <v>95</v>
      </c>
      <c r="EW76" s="30">
        <f>EU$75*EV76</f>
        <v>1187.5</v>
      </c>
      <c r="EX76" s="64">
        <f>EV76/EV75*EX75</f>
        <v>12.369791666666668</v>
      </c>
      <c r="JC76" s="69"/>
      <c r="JD76" s="20"/>
      <c r="JE76" s="20"/>
      <c r="JF76" s="20">
        <v>91.875</v>
      </c>
      <c r="JG76" s="23">
        <f>JE$75*JF76</f>
        <v>918.75</v>
      </c>
      <c r="JH76" s="72">
        <f>JF76/JF75*JH75</f>
        <v>11.816720257234728</v>
      </c>
      <c r="JI76" s="69"/>
      <c r="JJ76" s="20"/>
      <c r="JK76" s="20"/>
      <c r="JL76" s="20">
        <v>133.5</v>
      </c>
      <c r="JM76" s="23">
        <f>JK$75*JL76</f>
        <v>2670</v>
      </c>
      <c r="JN76" s="72">
        <f>JL76/JL75*JN75</f>
        <v>20.0375234521576</v>
      </c>
      <c r="JO76" s="69"/>
      <c r="JP76" s="20"/>
      <c r="JQ76" s="20"/>
      <c r="JR76" s="20">
        <v>104</v>
      </c>
      <c r="JS76" s="23">
        <f>JQ$75*JR76</f>
        <v>1560</v>
      </c>
      <c r="JT76" s="72">
        <f>JR76/JR75*JT75</f>
        <v>14.579439252336449</v>
      </c>
      <c r="JU76" s="69"/>
      <c r="JV76" s="20"/>
      <c r="JW76" s="20"/>
      <c r="JX76" s="20">
        <v>122.75</v>
      </c>
      <c r="JY76" s="23">
        <f>JW$75*JX76</f>
        <v>1964</v>
      </c>
      <c r="JZ76" s="72">
        <f>JX76/JX75*JZ75</f>
        <v>16.626455026455027</v>
      </c>
      <c r="KA76" s="69"/>
      <c r="KB76" s="20"/>
      <c r="KC76" s="20"/>
      <c r="KD76" s="20">
        <v>80</v>
      </c>
      <c r="KE76" s="23">
        <f>KC$171*KD76</f>
        <v>1040</v>
      </c>
      <c r="KF76" s="72">
        <f>KD76/KD75*KF75</f>
        <v>14.344827586206897</v>
      </c>
      <c r="KG76" s="69"/>
      <c r="KH76" s="20"/>
      <c r="KI76" s="20"/>
      <c r="KJ76" s="20">
        <v>80</v>
      </c>
      <c r="KK76" s="23">
        <f>KI$75*KJ76</f>
        <v>2400</v>
      </c>
      <c r="KL76" s="72">
        <f>KJ76/KJ75*KL75</f>
        <v>29.629629629629626</v>
      </c>
      <c r="KM76" s="69"/>
      <c r="KN76" s="20"/>
      <c r="KO76" s="20"/>
      <c r="KP76" s="20">
        <v>97.8</v>
      </c>
      <c r="KQ76" s="23">
        <f>KO$75*KP76</f>
        <v>1760.3999999999999</v>
      </c>
      <c r="KS76" s="69"/>
      <c r="KT76" s="20"/>
      <c r="KU76" s="20"/>
      <c r="KV76" s="20"/>
      <c r="KY76" s="69"/>
      <c r="KZ76" s="20"/>
      <c r="LA76" s="20"/>
      <c r="LB76" s="20"/>
      <c r="LE76" s="69"/>
      <c r="LF76" s="20"/>
      <c r="LG76" s="20"/>
      <c r="LH76" s="20"/>
      <c r="LK76" s="27"/>
      <c r="LL76" s="27"/>
      <c r="LM76" s="27"/>
      <c r="LN76" s="27"/>
      <c r="LR76" s="27"/>
      <c r="LT76" s="17">
        <v>75</v>
      </c>
      <c r="LU76" s="30">
        <f>LS$75*LT76</f>
        <v>187.5</v>
      </c>
      <c r="LV76" s="73">
        <f>LT76/LT75*LV75</f>
        <v>3.2467532467532467</v>
      </c>
      <c r="LW76" s="32"/>
      <c r="LX76" s="32"/>
      <c r="LY76" s="32"/>
      <c r="LZ76" s="32">
        <v>105.25</v>
      </c>
      <c r="MA76" s="36">
        <f>LY$75*LZ76</f>
        <v>1010.4</v>
      </c>
      <c r="MB76" s="64">
        <f>LZ76/LZ75*MB75</f>
        <v>6.2771208226221074</v>
      </c>
      <c r="MC76" s="32"/>
      <c r="MD76" s="32"/>
      <c r="ME76" s="32"/>
      <c r="MF76" s="32"/>
      <c r="MI76" s="32"/>
      <c r="MJ76" s="32"/>
      <c r="MK76" s="32"/>
      <c r="ML76" s="32"/>
      <c r="MO76" s="32"/>
      <c r="MP76" s="32"/>
      <c r="MQ76" s="32"/>
      <c r="MR76" s="32"/>
      <c r="MU76" s="32"/>
      <c r="MV76" s="32"/>
      <c r="MW76" s="32"/>
      <c r="MX76" s="32"/>
      <c r="NA76" s="32"/>
      <c r="NB76" s="32"/>
      <c r="NC76" s="32"/>
      <c r="ND76" s="32"/>
      <c r="NG76" s="32"/>
      <c r="NH76" s="32"/>
      <c r="NI76" s="32"/>
      <c r="NJ76" s="32"/>
      <c r="NM76" s="32"/>
      <c r="NN76" s="32"/>
      <c r="NO76" s="32"/>
      <c r="NP76" s="32"/>
      <c r="NS76" s="32"/>
      <c r="NT76" s="32"/>
      <c r="NU76" s="32"/>
      <c r="NV76" s="32"/>
      <c r="NY76" s="32"/>
      <c r="NZ76" s="32"/>
      <c r="OA76" s="32"/>
      <c r="OB76" s="32"/>
      <c r="OE76" s="32"/>
      <c r="OF76" s="32"/>
      <c r="OG76" s="32"/>
      <c r="OH76" s="32"/>
      <c r="OK76" s="32"/>
      <c r="OL76" s="32"/>
      <c r="OM76" s="32"/>
      <c r="ON76" s="32"/>
      <c r="OQ76" s="32"/>
      <c r="OR76" s="32"/>
      <c r="OS76" s="32"/>
      <c r="OT76" s="32"/>
      <c r="OW76" s="32"/>
      <c r="OX76" s="32"/>
      <c r="OY76" s="32"/>
      <c r="OZ76" s="32"/>
      <c r="PC76" s="32"/>
      <c r="PD76" s="32"/>
      <c r="PE76" s="32"/>
      <c r="PF76" s="32"/>
      <c r="PI76" s="32"/>
      <c r="PJ76" s="32"/>
      <c r="PK76" s="32"/>
      <c r="PL76" s="32"/>
      <c r="PO76" s="32"/>
      <c r="PP76" s="32"/>
      <c r="PQ76" s="32"/>
      <c r="PR76" s="32"/>
      <c r="PU76" s="32"/>
      <c r="PV76" s="32"/>
      <c r="PW76" s="32"/>
      <c r="QD76" s="31">
        <v>122.5</v>
      </c>
      <c r="QE76" s="36">
        <f t="shared" ref="QE76:QE87" si="97">QC$75*QD76</f>
        <v>159.25</v>
      </c>
      <c r="QF76" s="64">
        <f>QD76/QD75*QF75</f>
        <v>1.267241379310345</v>
      </c>
      <c r="QJ76" s="31">
        <v>169</v>
      </c>
      <c r="QK76" s="36">
        <f t="shared" ref="QK76:QK87" si="98">QI$75*QJ76</f>
        <v>2814.8639999999996</v>
      </c>
      <c r="QL76" s="64">
        <f>QJ76/QJ75*QL75</f>
        <v>17.033972768532525</v>
      </c>
      <c r="QM76" s="5"/>
      <c r="QO76" s="5"/>
      <c r="SF76" s="31">
        <v>99.75</v>
      </c>
      <c r="SG76" s="36">
        <f t="shared" ref="SG76:SG87" si="99">SE$75*SF76</f>
        <v>4089.75</v>
      </c>
      <c r="SH76" s="64">
        <f>SF76/SF75*SH75</f>
        <v>20.593548387096774</v>
      </c>
      <c r="SR76" s="31">
        <v>157</v>
      </c>
      <c r="SS76" s="36">
        <f t="shared" ref="SS76:SS87" si="100">SQ$75*SR76</f>
        <v>1570</v>
      </c>
      <c r="ST76" s="64">
        <f>SR76/SR75*ST75</f>
        <v>10.397350993377483</v>
      </c>
    </row>
    <row r="77" spans="1:514" x14ac:dyDescent="0.55000000000000004">
      <c r="A77" s="31"/>
      <c r="B77" s="80">
        <v>183702</v>
      </c>
      <c r="C77" s="77"/>
      <c r="D77" s="78"/>
      <c r="E77" s="78">
        <f t="shared" si="95"/>
        <v>26781.498</v>
      </c>
      <c r="F77" s="78">
        <f>F76*G77/G76</f>
        <v>74.574539383609149</v>
      </c>
      <c r="G77" s="78">
        <f t="shared" ref="G77:G87" si="101">E77/D$75</f>
        <v>88.517490976876999</v>
      </c>
      <c r="H77" s="78"/>
      <c r="I77" s="78"/>
      <c r="J77" s="88"/>
      <c r="N77" s="31">
        <v>45.5</v>
      </c>
      <c r="O77" s="62">
        <f t="shared" ref="O77:O87" si="102">M$75*N77</f>
        <v>2275</v>
      </c>
      <c r="Z77" s="31">
        <v>76</v>
      </c>
      <c r="AA77" s="37">
        <f t="shared" si="96"/>
        <v>1444</v>
      </c>
      <c r="DL77" s="31">
        <v>63</v>
      </c>
      <c r="DM77" s="30">
        <f t="shared" ref="DM77:DM87" si="103">DK$75*DL77</f>
        <v>945</v>
      </c>
      <c r="EV77" s="31">
        <v>87</v>
      </c>
      <c r="EW77" s="30">
        <f t="shared" ref="EW77:EW87" si="104">EU$75*EV77</f>
        <v>1087.5</v>
      </c>
      <c r="JC77" s="69"/>
      <c r="JD77" s="20"/>
      <c r="JE77" s="20"/>
      <c r="JF77" s="20">
        <v>85.375</v>
      </c>
      <c r="JG77" s="23">
        <f t="shared" ref="JG77:JG87" si="105">JE$75*JF77</f>
        <v>853.75</v>
      </c>
      <c r="JI77" s="69"/>
      <c r="JJ77" s="20"/>
      <c r="JK77" s="20"/>
      <c r="JL77" s="20">
        <v>136.25</v>
      </c>
      <c r="JM77" s="23">
        <f t="shared" ref="JM77:JM87" si="106">JK$75*JL77</f>
        <v>2725</v>
      </c>
      <c r="JO77" s="69"/>
      <c r="JP77" s="20"/>
      <c r="JQ77" s="20"/>
      <c r="JR77" s="20">
        <v>97</v>
      </c>
      <c r="JS77" s="23">
        <f t="shared" ref="JS77:JS87" si="107">JQ$75*JR77</f>
        <v>1455</v>
      </c>
      <c r="JU77" s="69"/>
      <c r="JV77" s="20"/>
      <c r="JW77" s="20"/>
      <c r="JX77" s="20">
        <v>121</v>
      </c>
      <c r="JY77" s="23">
        <f t="shared" ref="JY77:JY87" si="108">JW$75*JX77</f>
        <v>1936</v>
      </c>
      <c r="KA77" s="69"/>
      <c r="KB77" s="20"/>
      <c r="KC77" s="20"/>
      <c r="KD77" s="20">
        <v>77.25</v>
      </c>
      <c r="KE77" s="23">
        <f t="shared" ref="KE77:KE87" si="109">KC$171*KD77</f>
        <v>1004.25</v>
      </c>
      <c r="KG77" s="69"/>
      <c r="KH77" s="20"/>
      <c r="KI77" s="20"/>
      <c r="KJ77" s="20">
        <v>66</v>
      </c>
      <c r="KK77" s="23">
        <f t="shared" ref="KK77:KK87" si="110">KI$75*KJ77</f>
        <v>1980</v>
      </c>
      <c r="KM77" s="69"/>
      <c r="KN77" s="20"/>
      <c r="KO77" s="20"/>
      <c r="KP77" s="20">
        <v>94.9</v>
      </c>
      <c r="KQ77" s="23">
        <f t="shared" ref="KQ77:KQ87" si="111">KO$75*KP77</f>
        <v>1708.2</v>
      </c>
      <c r="KS77" s="69"/>
      <c r="KT77" s="20"/>
      <c r="KU77" s="20"/>
      <c r="KV77" s="20"/>
      <c r="KY77" s="69"/>
      <c r="KZ77" s="20"/>
      <c r="LA77" s="20"/>
      <c r="LB77" s="20"/>
      <c r="LE77" s="69"/>
      <c r="LF77" s="20"/>
      <c r="LG77" s="20"/>
      <c r="LH77" s="20"/>
      <c r="LK77" s="27"/>
      <c r="LL77" s="27"/>
      <c r="LM77" s="27"/>
      <c r="LN77" s="27"/>
      <c r="LR77" s="27"/>
      <c r="LT77" s="17">
        <v>70</v>
      </c>
      <c r="LU77" s="30">
        <f t="shared" ref="LU77:LU87" si="112">LS$75*LT77</f>
        <v>175</v>
      </c>
      <c r="LW77" s="32"/>
      <c r="LX77" s="32"/>
      <c r="LY77" s="32"/>
      <c r="LZ77" s="32">
        <v>102.375</v>
      </c>
      <c r="MA77" s="36">
        <f t="shared" ref="MA77:MA87" si="113">LY$75*LZ77</f>
        <v>982.8</v>
      </c>
      <c r="MC77" s="32"/>
      <c r="MD77" s="32"/>
      <c r="ME77" s="32"/>
      <c r="MF77" s="32"/>
      <c r="MI77" s="32"/>
      <c r="MJ77" s="32"/>
      <c r="MK77" s="32"/>
      <c r="ML77" s="32"/>
      <c r="MO77" s="32"/>
      <c r="MP77" s="32"/>
      <c r="MQ77" s="32"/>
      <c r="MR77" s="32"/>
      <c r="MU77" s="32"/>
      <c r="MV77" s="32"/>
      <c r="MW77" s="32"/>
      <c r="MX77" s="32"/>
      <c r="NA77" s="32"/>
      <c r="NB77" s="32"/>
      <c r="NC77" s="32"/>
      <c r="ND77" s="32"/>
      <c r="NG77" s="32"/>
      <c r="NH77" s="32"/>
      <c r="NI77" s="32"/>
      <c r="NJ77" s="32"/>
      <c r="NM77" s="32"/>
      <c r="NN77" s="32"/>
      <c r="NO77" s="32"/>
      <c r="NP77" s="32"/>
      <c r="NS77" s="32"/>
      <c r="NT77" s="32"/>
      <c r="NU77" s="32"/>
      <c r="NV77" s="32"/>
      <c r="NY77" s="32"/>
      <c r="NZ77" s="32"/>
      <c r="OA77" s="32"/>
      <c r="OB77" s="32"/>
      <c r="OE77" s="32"/>
      <c r="OF77" s="32"/>
      <c r="OG77" s="32"/>
      <c r="OH77" s="32"/>
      <c r="OK77" s="32"/>
      <c r="OL77" s="32"/>
      <c r="OM77" s="32"/>
      <c r="ON77" s="32"/>
      <c r="OQ77" s="32"/>
      <c r="OR77" s="32"/>
      <c r="OS77" s="32"/>
      <c r="OT77" s="32"/>
      <c r="OW77" s="32"/>
      <c r="OX77" s="32"/>
      <c r="OY77" s="32"/>
      <c r="OZ77" s="32"/>
      <c r="PC77" s="32"/>
      <c r="PD77" s="32"/>
      <c r="PE77" s="32"/>
      <c r="PF77" s="32"/>
      <c r="PI77" s="32"/>
      <c r="PJ77" s="32"/>
      <c r="PK77" s="32"/>
      <c r="PL77" s="32"/>
      <c r="PO77" s="32"/>
      <c r="PP77" s="32"/>
      <c r="PQ77" s="32"/>
      <c r="PR77" s="32"/>
      <c r="PU77" s="32"/>
      <c r="PV77" s="32"/>
      <c r="PW77" s="32"/>
      <c r="QD77" s="31">
        <v>122.5</v>
      </c>
      <c r="QE77" s="36">
        <f t="shared" si="97"/>
        <v>159.25</v>
      </c>
      <c r="QJ77" s="31">
        <v>164.25</v>
      </c>
      <c r="QK77" s="36">
        <f t="shared" si="98"/>
        <v>2735.7479999999996</v>
      </c>
      <c r="QM77" s="5"/>
      <c r="QO77" s="5"/>
      <c r="SF77" s="31">
        <v>90</v>
      </c>
      <c r="SG77" s="36">
        <f t="shared" si="99"/>
        <v>3690</v>
      </c>
      <c r="SR77" s="31">
        <v>173</v>
      </c>
      <c r="SS77" s="36">
        <f t="shared" si="100"/>
        <v>1730</v>
      </c>
    </row>
    <row r="78" spans="1:514" x14ac:dyDescent="0.55000000000000004">
      <c r="A78" s="31"/>
      <c r="B78" s="80">
        <v>183703</v>
      </c>
      <c r="C78" s="77"/>
      <c r="D78" s="78"/>
      <c r="E78" s="78">
        <f t="shared" si="95"/>
        <v>23799.43</v>
      </c>
      <c r="F78" s="78">
        <f t="shared" ref="F78:F87" si="114">F77*G78/G77</f>
        <v>66.270808669569163</v>
      </c>
      <c r="G78" s="78">
        <f t="shared" si="101"/>
        <v>78.66123957217836</v>
      </c>
      <c r="H78" s="78"/>
      <c r="I78" s="78"/>
      <c r="J78" s="88"/>
      <c r="N78" s="31">
        <v>37.5</v>
      </c>
      <c r="O78" s="62">
        <f t="shared" si="102"/>
        <v>1875</v>
      </c>
      <c r="Z78" s="31">
        <v>60</v>
      </c>
      <c r="AA78" s="37">
        <f t="shared" si="96"/>
        <v>1140</v>
      </c>
      <c r="DL78" s="31">
        <v>49</v>
      </c>
      <c r="DM78" s="30">
        <f t="shared" si="103"/>
        <v>735</v>
      </c>
      <c r="EV78" s="31">
        <v>75</v>
      </c>
      <c r="EW78" s="30">
        <f t="shared" si="104"/>
        <v>937.5</v>
      </c>
      <c r="JC78" s="69"/>
      <c r="JD78" s="20"/>
      <c r="JE78" s="20"/>
      <c r="JF78" s="20">
        <v>71.25</v>
      </c>
      <c r="JG78" s="23">
        <f t="shared" si="105"/>
        <v>712.5</v>
      </c>
      <c r="JI78" s="69"/>
      <c r="JJ78" s="20"/>
      <c r="JK78" s="20"/>
      <c r="JL78" s="20">
        <v>128.5</v>
      </c>
      <c r="JM78" s="23">
        <f t="shared" si="106"/>
        <v>2570</v>
      </c>
      <c r="JO78" s="69"/>
      <c r="JP78" s="20"/>
      <c r="JQ78" s="20"/>
      <c r="JR78" s="20">
        <v>90</v>
      </c>
      <c r="JS78" s="23">
        <f t="shared" si="107"/>
        <v>1350</v>
      </c>
      <c r="JU78" s="69"/>
      <c r="JV78" s="20"/>
      <c r="JW78" s="20"/>
      <c r="JX78" s="20">
        <v>114.75</v>
      </c>
      <c r="JY78" s="23">
        <f t="shared" si="108"/>
        <v>1836</v>
      </c>
      <c r="KA78" s="69"/>
      <c r="KB78" s="20"/>
      <c r="KC78" s="20"/>
      <c r="KD78" s="20">
        <v>55.5</v>
      </c>
      <c r="KE78" s="23">
        <f t="shared" si="109"/>
        <v>721.5</v>
      </c>
      <c r="KG78" s="69"/>
      <c r="KH78" s="20"/>
      <c r="KI78" s="20"/>
      <c r="KJ78" s="20">
        <v>59</v>
      </c>
      <c r="KK78" s="23">
        <f t="shared" si="110"/>
        <v>1770</v>
      </c>
      <c r="KM78" s="69"/>
      <c r="KN78" s="20"/>
      <c r="KO78" s="20"/>
      <c r="KP78" s="20">
        <v>92</v>
      </c>
      <c r="KQ78" s="23">
        <f t="shared" si="111"/>
        <v>1656</v>
      </c>
      <c r="KS78" s="69"/>
      <c r="KT78" s="20"/>
      <c r="KU78" s="20"/>
      <c r="KV78" s="20"/>
      <c r="KY78" s="69"/>
      <c r="KZ78" s="20"/>
      <c r="LA78" s="20"/>
      <c r="LB78" s="20"/>
      <c r="LE78" s="69"/>
      <c r="LF78" s="20"/>
      <c r="LG78" s="20"/>
      <c r="LH78" s="20"/>
      <c r="LK78" s="27"/>
      <c r="LL78" s="27"/>
      <c r="LM78" s="27"/>
      <c r="LN78" s="27"/>
      <c r="LR78" s="27"/>
      <c r="LT78" s="17">
        <v>58.5</v>
      </c>
      <c r="LU78" s="30">
        <f t="shared" si="112"/>
        <v>146.25</v>
      </c>
      <c r="LW78" s="32"/>
      <c r="LX78" s="32"/>
      <c r="LY78" s="32"/>
      <c r="LZ78" s="32">
        <v>92.75</v>
      </c>
      <c r="MA78" s="36">
        <f t="shared" si="113"/>
        <v>890.4</v>
      </c>
      <c r="MC78" s="32"/>
      <c r="MD78" s="32"/>
      <c r="ME78" s="32"/>
      <c r="MF78" s="32"/>
      <c r="MI78" s="32"/>
      <c r="MJ78" s="32"/>
      <c r="MK78" s="32"/>
      <c r="ML78" s="32"/>
      <c r="MO78" s="32"/>
      <c r="MP78" s="32"/>
      <c r="MQ78" s="32"/>
      <c r="MR78" s="32"/>
      <c r="MU78" s="32"/>
      <c r="MV78" s="32"/>
      <c r="MW78" s="32"/>
      <c r="MX78" s="32"/>
      <c r="NA78" s="32"/>
      <c r="NB78" s="32"/>
      <c r="NC78" s="32"/>
      <c r="ND78" s="32"/>
      <c r="NG78" s="32"/>
      <c r="NH78" s="32"/>
      <c r="NI78" s="32"/>
      <c r="NJ78" s="32"/>
      <c r="NM78" s="32"/>
      <c r="NN78" s="32"/>
      <c r="NO78" s="32"/>
      <c r="NP78" s="32"/>
      <c r="NS78" s="32"/>
      <c r="NT78" s="32"/>
      <c r="NU78" s="32"/>
      <c r="NV78" s="32"/>
      <c r="NY78" s="32"/>
      <c r="NZ78" s="32"/>
      <c r="OA78" s="32"/>
      <c r="OB78" s="32"/>
      <c r="OE78" s="32"/>
      <c r="OF78" s="32"/>
      <c r="OG78" s="32"/>
      <c r="OH78" s="32"/>
      <c r="OK78" s="32"/>
      <c r="OL78" s="32"/>
      <c r="OM78" s="32"/>
      <c r="ON78" s="32"/>
      <c r="OQ78" s="32"/>
      <c r="OR78" s="32"/>
      <c r="OS78" s="32"/>
      <c r="OT78" s="32"/>
      <c r="OW78" s="32"/>
      <c r="OX78" s="32"/>
      <c r="OY78" s="32"/>
      <c r="OZ78" s="32"/>
      <c r="PC78" s="32"/>
      <c r="PD78" s="32"/>
      <c r="PE78" s="32"/>
      <c r="PF78" s="32"/>
      <c r="PI78" s="32"/>
      <c r="PJ78" s="32"/>
      <c r="PK78" s="32"/>
      <c r="PL78" s="32"/>
      <c r="PO78" s="32"/>
      <c r="PP78" s="32"/>
      <c r="PQ78" s="32"/>
      <c r="PR78" s="32"/>
      <c r="PU78" s="32"/>
      <c r="PV78" s="32"/>
      <c r="PW78" s="32"/>
      <c r="QD78" s="31">
        <v>127</v>
      </c>
      <c r="QE78" s="36">
        <f t="shared" si="97"/>
        <v>165.1</v>
      </c>
      <c r="QJ78" s="31">
        <v>155</v>
      </c>
      <c r="QK78" s="36">
        <f t="shared" si="98"/>
        <v>2581.6799999999998</v>
      </c>
      <c r="QM78" s="5"/>
      <c r="QO78" s="5"/>
      <c r="SF78" s="31">
        <v>80.25</v>
      </c>
      <c r="SG78" s="36">
        <f t="shared" si="99"/>
        <v>3290.25</v>
      </c>
      <c r="SR78" s="31">
        <v>151</v>
      </c>
      <c r="SS78" s="36">
        <f t="shared" si="100"/>
        <v>1510</v>
      </c>
    </row>
    <row r="79" spans="1:514" x14ac:dyDescent="0.55000000000000004">
      <c r="A79" s="31"/>
      <c r="B79" s="80">
        <v>183704</v>
      </c>
      <c r="C79" s="77"/>
      <c r="D79" s="78"/>
      <c r="E79" s="78">
        <f t="shared" si="95"/>
        <v>22430.260333333332</v>
      </c>
      <c r="F79" s="78">
        <f t="shared" si="114"/>
        <v>62.458281184001464</v>
      </c>
      <c r="G79" s="78">
        <f t="shared" si="101"/>
        <v>74.13589660536671</v>
      </c>
      <c r="H79" s="78"/>
      <c r="I79" s="78"/>
      <c r="J79" s="88"/>
      <c r="N79" s="31">
        <v>30</v>
      </c>
      <c r="O79" s="62">
        <f t="shared" si="102"/>
        <v>1500</v>
      </c>
      <c r="Z79" s="31">
        <v>66.5</v>
      </c>
      <c r="AA79" s="37">
        <f t="shared" si="96"/>
        <v>1263.5</v>
      </c>
      <c r="DL79" s="31">
        <v>48.5</v>
      </c>
      <c r="DM79" s="30">
        <f t="shared" si="103"/>
        <v>727.5</v>
      </c>
      <c r="EV79" s="31">
        <v>77.916666666666671</v>
      </c>
      <c r="EW79" s="30">
        <f t="shared" si="104"/>
        <v>973.95833333333337</v>
      </c>
      <c r="JC79" s="69"/>
      <c r="JD79" s="20"/>
      <c r="JE79" s="20"/>
      <c r="JF79" s="20">
        <v>56.375</v>
      </c>
      <c r="JG79" s="23">
        <f t="shared" si="105"/>
        <v>563.75</v>
      </c>
      <c r="JI79" s="69"/>
      <c r="JJ79" s="20"/>
      <c r="JK79" s="20"/>
      <c r="JL79" s="20">
        <v>129.5</v>
      </c>
      <c r="JM79" s="23">
        <f t="shared" si="106"/>
        <v>2590</v>
      </c>
      <c r="JO79" s="69"/>
      <c r="JP79" s="20"/>
      <c r="JQ79" s="20"/>
      <c r="JR79" s="20">
        <v>99</v>
      </c>
      <c r="JS79" s="23">
        <f t="shared" si="107"/>
        <v>1485</v>
      </c>
      <c r="JU79" s="69"/>
      <c r="JV79" s="20"/>
      <c r="JW79" s="20"/>
      <c r="JX79" s="20">
        <v>106</v>
      </c>
      <c r="JY79" s="23">
        <f t="shared" si="108"/>
        <v>1696</v>
      </c>
      <c r="KA79" s="69"/>
      <c r="KB79" s="20"/>
      <c r="KC79" s="20"/>
      <c r="KD79" s="20">
        <v>40</v>
      </c>
      <c r="KE79" s="23">
        <f t="shared" si="109"/>
        <v>520</v>
      </c>
      <c r="KG79" s="69"/>
      <c r="KH79" s="20"/>
      <c r="KI79" s="20"/>
      <c r="KJ79" s="20">
        <v>58.75</v>
      </c>
      <c r="KK79" s="23">
        <f t="shared" si="110"/>
        <v>1762.5</v>
      </c>
      <c r="KM79" s="69"/>
      <c r="KN79" s="20"/>
      <c r="KO79" s="20"/>
      <c r="KP79" s="20">
        <v>86.5</v>
      </c>
      <c r="KQ79" s="23">
        <f t="shared" si="111"/>
        <v>1557</v>
      </c>
      <c r="KS79" s="69"/>
      <c r="KT79" s="20"/>
      <c r="KU79" s="20"/>
      <c r="KV79" s="20"/>
      <c r="KY79" s="69"/>
      <c r="KZ79" s="20"/>
      <c r="LA79" s="20"/>
      <c r="LB79" s="20"/>
      <c r="LE79" s="69"/>
      <c r="LF79" s="20"/>
      <c r="LG79" s="20"/>
      <c r="LH79" s="20"/>
      <c r="LK79" s="27"/>
      <c r="LL79" s="27"/>
      <c r="LM79" s="27"/>
      <c r="LN79" s="27"/>
      <c r="LR79" s="27"/>
      <c r="LT79" s="17">
        <v>60</v>
      </c>
      <c r="LU79" s="30">
        <f t="shared" si="112"/>
        <v>150</v>
      </c>
      <c r="LW79" s="32"/>
      <c r="LX79" s="32"/>
      <c r="LY79" s="32"/>
      <c r="LZ79" s="32">
        <v>79.5</v>
      </c>
      <c r="MA79" s="36">
        <f t="shared" si="113"/>
        <v>763.19999999999993</v>
      </c>
      <c r="MC79" s="32"/>
      <c r="MD79" s="32"/>
      <c r="ME79" s="32"/>
      <c r="MF79" s="32"/>
      <c r="MI79" s="32"/>
      <c r="MJ79" s="32"/>
      <c r="MK79" s="32"/>
      <c r="ML79" s="32"/>
      <c r="MO79" s="32"/>
      <c r="MP79" s="32"/>
      <c r="MQ79" s="32"/>
      <c r="MR79" s="32"/>
      <c r="MU79" s="32"/>
      <c r="MV79" s="32"/>
      <c r="MW79" s="32"/>
      <c r="MX79" s="32"/>
      <c r="NA79" s="32"/>
      <c r="NB79" s="32"/>
      <c r="NC79" s="32"/>
      <c r="ND79" s="32"/>
      <c r="NG79" s="32"/>
      <c r="NH79" s="32"/>
      <c r="NI79" s="32"/>
      <c r="NJ79" s="32"/>
      <c r="NM79" s="32"/>
      <c r="NN79" s="32"/>
      <c r="NO79" s="32"/>
      <c r="NP79" s="32"/>
      <c r="NS79" s="32"/>
      <c r="NT79" s="32"/>
      <c r="NU79" s="32"/>
      <c r="NV79" s="32"/>
      <c r="NY79" s="32"/>
      <c r="NZ79" s="32"/>
      <c r="OA79" s="32"/>
      <c r="OB79" s="32"/>
      <c r="OE79" s="32"/>
      <c r="OF79" s="32"/>
      <c r="OG79" s="32"/>
      <c r="OH79" s="32"/>
      <c r="OK79" s="32"/>
      <c r="OL79" s="32"/>
      <c r="OM79" s="32"/>
      <c r="ON79" s="32"/>
      <c r="OQ79" s="32"/>
      <c r="OR79" s="32"/>
      <c r="OS79" s="32"/>
      <c r="OT79" s="32"/>
      <c r="OW79" s="32"/>
      <c r="OX79" s="32"/>
      <c r="OY79" s="32"/>
      <c r="OZ79" s="32"/>
      <c r="PC79" s="32"/>
      <c r="PD79" s="32"/>
      <c r="PE79" s="32"/>
      <c r="PF79" s="32"/>
      <c r="PI79" s="32"/>
      <c r="PJ79" s="32"/>
      <c r="PK79" s="32"/>
      <c r="PL79" s="32"/>
      <c r="PO79" s="32"/>
      <c r="PP79" s="32"/>
      <c r="PQ79" s="32"/>
      <c r="PR79" s="32"/>
      <c r="PU79" s="32"/>
      <c r="PV79" s="32"/>
      <c r="PW79" s="32"/>
      <c r="QD79" s="31">
        <v>130</v>
      </c>
      <c r="QE79" s="36">
        <f t="shared" si="97"/>
        <v>169</v>
      </c>
      <c r="QJ79" s="31">
        <v>154.5</v>
      </c>
      <c r="QK79" s="36">
        <f t="shared" si="98"/>
        <v>2573.3519999999999</v>
      </c>
      <c r="QM79" s="5"/>
      <c r="QO79" s="5"/>
      <c r="SF79" s="31">
        <v>65.5</v>
      </c>
      <c r="SG79" s="36">
        <f t="shared" si="99"/>
        <v>2685.5</v>
      </c>
      <c r="SR79" s="31">
        <v>154</v>
      </c>
      <c r="SS79" s="36">
        <f t="shared" si="100"/>
        <v>1540</v>
      </c>
    </row>
    <row r="80" spans="1:514" x14ac:dyDescent="0.55000000000000004">
      <c r="A80" s="31"/>
      <c r="B80" s="80">
        <v>183705</v>
      </c>
      <c r="C80" s="77"/>
      <c r="D80" s="78"/>
      <c r="E80" s="78">
        <f t="shared" si="95"/>
        <v>23482.964</v>
      </c>
      <c r="F80" s="78">
        <f t="shared" si="114"/>
        <v>65.389591861585785</v>
      </c>
      <c r="G80" s="78">
        <f t="shared" si="101"/>
        <v>77.615264612170961</v>
      </c>
      <c r="H80" s="78"/>
      <c r="I80" s="78"/>
      <c r="J80" s="88"/>
      <c r="N80" s="31">
        <v>35</v>
      </c>
      <c r="O80" s="62">
        <f t="shared" si="102"/>
        <v>1750</v>
      </c>
      <c r="Z80" s="31">
        <v>73</v>
      </c>
      <c r="AA80" s="37">
        <f t="shared" si="96"/>
        <v>1387</v>
      </c>
      <c r="DL80" s="31">
        <v>58</v>
      </c>
      <c r="DM80" s="30">
        <f t="shared" si="103"/>
        <v>870</v>
      </c>
      <c r="EV80" s="31">
        <v>100</v>
      </c>
      <c r="EW80" s="30">
        <f t="shared" si="104"/>
        <v>1250</v>
      </c>
      <c r="JC80" s="69"/>
      <c r="JD80" s="20"/>
      <c r="JE80" s="20"/>
      <c r="JF80" s="20">
        <v>69</v>
      </c>
      <c r="JG80" s="23">
        <f t="shared" si="105"/>
        <v>690</v>
      </c>
      <c r="JI80" s="69"/>
      <c r="JJ80" s="20"/>
      <c r="JK80" s="20"/>
      <c r="JL80" s="20">
        <v>129</v>
      </c>
      <c r="JM80" s="23">
        <f t="shared" si="106"/>
        <v>2580</v>
      </c>
      <c r="JO80" s="69"/>
      <c r="JP80" s="20"/>
      <c r="JQ80" s="20"/>
      <c r="JR80" s="20">
        <v>104</v>
      </c>
      <c r="JS80" s="23">
        <f t="shared" si="107"/>
        <v>1560</v>
      </c>
      <c r="JU80" s="69"/>
      <c r="JV80" s="20"/>
      <c r="JW80" s="20"/>
      <c r="JX80" s="20">
        <v>115.75</v>
      </c>
      <c r="JY80" s="23">
        <f t="shared" si="108"/>
        <v>1852</v>
      </c>
      <c r="KA80" s="69"/>
      <c r="KB80" s="20"/>
      <c r="KC80" s="20"/>
      <c r="KD80" s="20">
        <v>43.5</v>
      </c>
      <c r="KE80" s="23">
        <f t="shared" si="109"/>
        <v>565.5</v>
      </c>
      <c r="KG80" s="69"/>
      <c r="KH80" s="20"/>
      <c r="KI80" s="20"/>
      <c r="KJ80" s="20">
        <v>63</v>
      </c>
      <c r="KK80" s="23">
        <f t="shared" si="110"/>
        <v>1890</v>
      </c>
      <c r="KM80" s="69"/>
      <c r="KN80" s="20"/>
      <c r="KO80" s="20"/>
      <c r="KP80" s="20">
        <v>96.1</v>
      </c>
      <c r="KQ80" s="23">
        <f t="shared" si="111"/>
        <v>1729.8</v>
      </c>
      <c r="KS80" s="69"/>
      <c r="KT80" s="20"/>
      <c r="KU80" s="20"/>
      <c r="KV80" s="20"/>
      <c r="KY80" s="69"/>
      <c r="KZ80" s="20"/>
      <c r="LA80" s="20"/>
      <c r="LB80" s="20"/>
      <c r="LE80" s="69"/>
      <c r="LF80" s="20"/>
      <c r="LG80" s="20"/>
      <c r="LH80" s="20"/>
      <c r="LK80" s="27"/>
      <c r="LL80" s="27"/>
      <c r="LM80" s="27"/>
      <c r="LN80" s="27"/>
      <c r="LR80" s="27"/>
      <c r="LT80" s="17">
        <v>53.5</v>
      </c>
      <c r="LU80" s="30">
        <f t="shared" si="112"/>
        <v>133.75</v>
      </c>
      <c r="LW80" s="32"/>
      <c r="LX80" s="32"/>
      <c r="LY80" s="32"/>
      <c r="LZ80" s="32">
        <v>84</v>
      </c>
      <c r="MA80" s="36">
        <f t="shared" si="113"/>
        <v>806.4</v>
      </c>
      <c r="MC80" s="32"/>
      <c r="MD80" s="32"/>
      <c r="ME80" s="32"/>
      <c r="MF80" s="32"/>
      <c r="MI80" s="32"/>
      <c r="MJ80" s="32"/>
      <c r="MK80" s="32"/>
      <c r="ML80" s="32"/>
      <c r="MO80" s="32"/>
      <c r="MP80" s="32"/>
      <c r="MQ80" s="32"/>
      <c r="MR80" s="32"/>
      <c r="MU80" s="32"/>
      <c r="MV80" s="32"/>
      <c r="MW80" s="32"/>
      <c r="MX80" s="32"/>
      <c r="NA80" s="32"/>
      <c r="NB80" s="32"/>
      <c r="NC80" s="32"/>
      <c r="ND80" s="32"/>
      <c r="NG80" s="32"/>
      <c r="NH80" s="32"/>
      <c r="NI80" s="32"/>
      <c r="NJ80" s="32"/>
      <c r="NM80" s="32"/>
      <c r="NN80" s="32"/>
      <c r="NO80" s="32"/>
      <c r="NP80" s="32"/>
      <c r="NS80" s="32"/>
      <c r="NT80" s="32"/>
      <c r="NU80" s="32"/>
      <c r="NV80" s="32"/>
      <c r="NY80" s="32"/>
      <c r="NZ80" s="32"/>
      <c r="OA80" s="32"/>
      <c r="OB80" s="32"/>
      <c r="OE80" s="32"/>
      <c r="OF80" s="32"/>
      <c r="OG80" s="32"/>
      <c r="OH80" s="32"/>
      <c r="OK80" s="32"/>
      <c r="OL80" s="32"/>
      <c r="OM80" s="32"/>
      <c r="ON80" s="32"/>
      <c r="OQ80" s="32"/>
      <c r="OR80" s="32"/>
      <c r="OS80" s="32"/>
      <c r="OT80" s="32"/>
      <c r="OW80" s="32"/>
      <c r="OX80" s="32"/>
      <c r="OY80" s="32"/>
      <c r="OZ80" s="32"/>
      <c r="PC80" s="32"/>
      <c r="PD80" s="32"/>
      <c r="PE80" s="32"/>
      <c r="PF80" s="32"/>
      <c r="PI80" s="32"/>
      <c r="PJ80" s="32"/>
      <c r="PK80" s="32"/>
      <c r="PL80" s="32"/>
      <c r="PO80" s="32"/>
      <c r="PP80" s="32"/>
      <c r="PQ80" s="32"/>
      <c r="PR80" s="32"/>
      <c r="PU80" s="32"/>
      <c r="PV80" s="32"/>
      <c r="PW80" s="32"/>
      <c r="QD80" s="31">
        <v>136</v>
      </c>
      <c r="QE80" s="36">
        <f t="shared" si="97"/>
        <v>176.8</v>
      </c>
      <c r="QJ80" s="31">
        <v>144</v>
      </c>
      <c r="QK80" s="36">
        <f t="shared" si="98"/>
        <v>2398.4639999999999</v>
      </c>
      <c r="QM80" s="5"/>
      <c r="QO80" s="5"/>
      <c r="SF80" s="31">
        <v>58.5</v>
      </c>
      <c r="SG80" s="36">
        <f t="shared" si="99"/>
        <v>2398.5</v>
      </c>
      <c r="SR80" s="31">
        <v>152.5</v>
      </c>
      <c r="SS80" s="36">
        <f t="shared" si="100"/>
        <v>1525</v>
      </c>
    </row>
    <row r="81" spans="1:514" x14ac:dyDescent="0.55000000000000004">
      <c r="A81" s="31"/>
      <c r="B81" s="80">
        <v>183706</v>
      </c>
      <c r="C81" s="77"/>
      <c r="D81" s="78"/>
      <c r="E81" s="78">
        <f t="shared" si="95"/>
        <v>24470.345000000001</v>
      </c>
      <c r="F81" s="78">
        <f t="shared" si="114"/>
        <v>68.139008017139417</v>
      </c>
      <c r="G81" s="78">
        <f t="shared" si="101"/>
        <v>80.878729888020729</v>
      </c>
      <c r="H81" s="78"/>
      <c r="I81" s="78"/>
      <c r="J81" s="88"/>
      <c r="N81" s="31">
        <v>35</v>
      </c>
      <c r="O81" s="62">
        <f t="shared" si="102"/>
        <v>1750</v>
      </c>
      <c r="Z81" s="31">
        <v>79</v>
      </c>
      <c r="AA81" s="37">
        <f t="shared" si="96"/>
        <v>1501</v>
      </c>
      <c r="DL81" s="31">
        <v>63</v>
      </c>
      <c r="DM81" s="30">
        <f t="shared" si="103"/>
        <v>945</v>
      </c>
      <c r="EV81" s="31">
        <v>97</v>
      </c>
      <c r="EW81" s="30">
        <f t="shared" si="104"/>
        <v>1212.5</v>
      </c>
      <c r="JC81" s="69"/>
      <c r="JD81" s="20"/>
      <c r="JE81" s="20"/>
      <c r="JF81" s="20">
        <v>70.125</v>
      </c>
      <c r="JG81" s="23">
        <f t="shared" si="105"/>
        <v>701.25</v>
      </c>
      <c r="JI81" s="69"/>
      <c r="JJ81" s="20"/>
      <c r="JK81" s="20"/>
      <c r="JL81" s="20">
        <v>123</v>
      </c>
      <c r="JM81" s="23">
        <f t="shared" si="106"/>
        <v>2460</v>
      </c>
      <c r="JO81" s="69"/>
      <c r="JP81" s="20"/>
      <c r="JQ81" s="20"/>
      <c r="JR81" s="20">
        <v>104</v>
      </c>
      <c r="JS81" s="23">
        <f t="shared" si="107"/>
        <v>1560</v>
      </c>
      <c r="JU81" s="69"/>
      <c r="JV81" s="20"/>
      <c r="JW81" s="20"/>
      <c r="JX81" s="20">
        <v>117</v>
      </c>
      <c r="JY81" s="23">
        <f t="shared" si="108"/>
        <v>1872</v>
      </c>
      <c r="KA81" s="69"/>
      <c r="KB81" s="20"/>
      <c r="KC81" s="20"/>
      <c r="KD81" s="20">
        <v>44.875</v>
      </c>
      <c r="KE81" s="23">
        <f t="shared" si="109"/>
        <v>583.375</v>
      </c>
      <c r="KG81" s="69"/>
      <c r="KH81" s="20"/>
      <c r="KI81" s="20"/>
      <c r="KJ81" s="20">
        <v>63</v>
      </c>
      <c r="KK81" s="23">
        <f t="shared" si="110"/>
        <v>1890</v>
      </c>
      <c r="KM81" s="69"/>
      <c r="KN81" s="20"/>
      <c r="KO81" s="20"/>
      <c r="KP81" s="20">
        <v>105</v>
      </c>
      <c r="KQ81" s="23">
        <f t="shared" si="111"/>
        <v>1890</v>
      </c>
      <c r="KS81" s="69"/>
      <c r="KT81" s="20"/>
      <c r="KU81" s="20"/>
      <c r="KV81" s="20"/>
      <c r="KY81" s="69"/>
      <c r="KZ81" s="20"/>
      <c r="LA81" s="20"/>
      <c r="LB81" s="20"/>
      <c r="LE81" s="69"/>
      <c r="LF81" s="20"/>
      <c r="LG81" s="20"/>
      <c r="LH81" s="20"/>
      <c r="LK81" s="27"/>
      <c r="LL81" s="27"/>
      <c r="LM81" s="27"/>
      <c r="LN81" s="27"/>
      <c r="LR81" s="27"/>
      <c r="LT81" s="17">
        <v>48</v>
      </c>
      <c r="LU81" s="30">
        <f t="shared" si="112"/>
        <v>120</v>
      </c>
      <c r="LW81" s="32"/>
      <c r="LX81" s="32"/>
      <c r="LY81" s="32"/>
      <c r="LZ81" s="32">
        <v>90.25</v>
      </c>
      <c r="MA81" s="36">
        <f t="shared" si="113"/>
        <v>866.4</v>
      </c>
      <c r="MC81" s="32"/>
      <c r="MD81" s="32"/>
      <c r="ME81" s="32"/>
      <c r="MF81" s="32"/>
      <c r="MI81" s="32"/>
      <c r="MJ81" s="32"/>
      <c r="MK81" s="32"/>
      <c r="ML81" s="32"/>
      <c r="MO81" s="32"/>
      <c r="MP81" s="32"/>
      <c r="MQ81" s="32"/>
      <c r="MR81" s="32"/>
      <c r="MU81" s="32"/>
      <c r="MV81" s="32"/>
      <c r="MW81" s="32"/>
      <c r="MX81" s="32"/>
      <c r="NA81" s="32"/>
      <c r="NB81" s="32"/>
      <c r="NC81" s="32"/>
      <c r="ND81" s="32"/>
      <c r="NG81" s="32"/>
      <c r="NH81" s="32"/>
      <c r="NI81" s="32"/>
      <c r="NJ81" s="32"/>
      <c r="NM81" s="32"/>
      <c r="NN81" s="32"/>
      <c r="NO81" s="32"/>
      <c r="NP81" s="32"/>
      <c r="NS81" s="32"/>
      <c r="NT81" s="32"/>
      <c r="NU81" s="32"/>
      <c r="NV81" s="32"/>
      <c r="NY81" s="32"/>
      <c r="NZ81" s="32"/>
      <c r="OA81" s="32"/>
      <c r="OB81" s="32"/>
      <c r="OE81" s="32"/>
      <c r="OF81" s="32"/>
      <c r="OG81" s="32"/>
      <c r="OH81" s="32"/>
      <c r="OK81" s="32"/>
      <c r="OL81" s="32"/>
      <c r="OM81" s="32"/>
      <c r="ON81" s="32"/>
      <c r="OQ81" s="32"/>
      <c r="OR81" s="32"/>
      <c r="OS81" s="32"/>
      <c r="OT81" s="32"/>
      <c r="OW81" s="32"/>
      <c r="OX81" s="32"/>
      <c r="OY81" s="32"/>
      <c r="OZ81" s="32"/>
      <c r="PC81" s="32"/>
      <c r="PD81" s="32"/>
      <c r="PE81" s="32"/>
      <c r="PF81" s="32"/>
      <c r="PI81" s="32"/>
      <c r="PJ81" s="32"/>
      <c r="PK81" s="32"/>
      <c r="PL81" s="32"/>
      <c r="PO81" s="32"/>
      <c r="PP81" s="32"/>
      <c r="PQ81" s="32"/>
      <c r="PR81" s="32"/>
      <c r="PU81" s="32"/>
      <c r="PV81" s="32"/>
      <c r="PW81" s="32"/>
      <c r="QD81" s="31">
        <v>138</v>
      </c>
      <c r="QE81" s="36">
        <f t="shared" si="97"/>
        <v>179.4</v>
      </c>
      <c r="QJ81" s="31">
        <v>163.75</v>
      </c>
      <c r="QK81" s="36">
        <f t="shared" si="98"/>
        <v>2727.4199999999996</v>
      </c>
      <c r="QM81" s="5"/>
      <c r="QO81" s="5"/>
      <c r="SF81" s="31">
        <v>64</v>
      </c>
      <c r="SG81" s="36">
        <f t="shared" si="99"/>
        <v>2624</v>
      </c>
      <c r="SR81" s="31">
        <v>166</v>
      </c>
      <c r="SS81" s="36">
        <f t="shared" si="100"/>
        <v>1660</v>
      </c>
    </row>
    <row r="82" spans="1:514" x14ac:dyDescent="0.55000000000000004">
      <c r="A82" s="31"/>
      <c r="B82" s="80">
        <v>183707</v>
      </c>
      <c r="C82" s="77"/>
      <c r="D82" s="78"/>
      <c r="E82" s="78">
        <f t="shared" si="95"/>
        <v>24644.58</v>
      </c>
      <c r="F82" s="78">
        <f t="shared" si="114"/>
        <v>68.624174861410154</v>
      </c>
      <c r="G82" s="78">
        <f t="shared" si="101"/>
        <v>81.454606750485851</v>
      </c>
      <c r="H82" s="78"/>
      <c r="I82" s="78"/>
      <c r="J82" s="88"/>
      <c r="N82" s="31">
        <v>33</v>
      </c>
      <c r="O82" s="62">
        <f t="shared" si="102"/>
        <v>1650</v>
      </c>
      <c r="Z82" s="31">
        <v>76</v>
      </c>
      <c r="AA82" s="37">
        <f t="shared" si="96"/>
        <v>1444</v>
      </c>
      <c r="DL82" s="31">
        <v>62</v>
      </c>
      <c r="DM82" s="30">
        <f t="shared" si="103"/>
        <v>930</v>
      </c>
      <c r="EV82" s="31">
        <v>98</v>
      </c>
      <c r="EW82" s="30">
        <f t="shared" si="104"/>
        <v>1225</v>
      </c>
      <c r="JC82" s="69"/>
      <c r="JD82" s="20"/>
      <c r="JE82" s="20"/>
      <c r="JF82" s="20">
        <v>75.625</v>
      </c>
      <c r="JG82" s="23">
        <f t="shared" si="105"/>
        <v>756.25</v>
      </c>
      <c r="JI82" s="69"/>
      <c r="JJ82" s="20"/>
      <c r="JK82" s="20"/>
      <c r="JL82" s="20">
        <v>125.5</v>
      </c>
      <c r="JM82" s="23">
        <f t="shared" si="106"/>
        <v>2510</v>
      </c>
      <c r="JO82" s="69"/>
      <c r="JP82" s="20"/>
      <c r="JQ82" s="20"/>
      <c r="JR82" s="20">
        <v>101</v>
      </c>
      <c r="JS82" s="23">
        <f t="shared" si="107"/>
        <v>1515</v>
      </c>
      <c r="JU82" s="69"/>
      <c r="JV82" s="20"/>
      <c r="JW82" s="20"/>
      <c r="JX82" s="20">
        <v>117.75</v>
      </c>
      <c r="JY82" s="23">
        <f t="shared" si="108"/>
        <v>1884</v>
      </c>
      <c r="KA82" s="69"/>
      <c r="KB82" s="20"/>
      <c r="KC82" s="20"/>
      <c r="KD82" s="20">
        <v>62.75</v>
      </c>
      <c r="KE82" s="23">
        <f t="shared" si="109"/>
        <v>815.75</v>
      </c>
      <c r="KG82" s="69"/>
      <c r="KH82" s="20"/>
      <c r="KI82" s="20"/>
      <c r="KJ82" s="20">
        <v>60</v>
      </c>
      <c r="KK82" s="23">
        <f t="shared" si="110"/>
        <v>1800</v>
      </c>
      <c r="KM82" s="69"/>
      <c r="KN82" s="20"/>
      <c r="KO82" s="20"/>
      <c r="KP82" s="20">
        <v>100.9</v>
      </c>
      <c r="KQ82" s="23">
        <f t="shared" si="111"/>
        <v>1816.2</v>
      </c>
      <c r="KS82" s="69"/>
      <c r="KT82" s="20"/>
      <c r="KU82" s="20"/>
      <c r="KV82" s="20"/>
      <c r="KY82" s="69"/>
      <c r="KZ82" s="20"/>
      <c r="LA82" s="20"/>
      <c r="LB82" s="20"/>
      <c r="LE82" s="69"/>
      <c r="LF82" s="20"/>
      <c r="LG82" s="20"/>
      <c r="LH82" s="20"/>
      <c r="LK82" s="27"/>
      <c r="LL82" s="27"/>
      <c r="LM82" s="27"/>
      <c r="LN82" s="27"/>
      <c r="LR82" s="27"/>
      <c r="LT82" s="17">
        <v>56.25</v>
      </c>
      <c r="LU82" s="30">
        <f t="shared" si="112"/>
        <v>140.625</v>
      </c>
      <c r="LW82" s="32"/>
      <c r="LX82" s="32"/>
      <c r="LY82" s="32"/>
      <c r="LZ82" s="32">
        <v>93.75</v>
      </c>
      <c r="MA82" s="36">
        <f t="shared" si="113"/>
        <v>900</v>
      </c>
      <c r="MC82" s="32"/>
      <c r="MD82" s="32"/>
      <c r="ME82" s="32"/>
      <c r="MF82" s="32"/>
      <c r="MI82" s="32"/>
      <c r="MJ82" s="32"/>
      <c r="MK82" s="32"/>
      <c r="ML82" s="32"/>
      <c r="MO82" s="32"/>
      <c r="MP82" s="32"/>
      <c r="MQ82" s="32"/>
      <c r="MR82" s="32"/>
      <c r="MU82" s="32"/>
      <c r="MV82" s="32"/>
      <c r="MW82" s="32"/>
      <c r="MX82" s="32"/>
      <c r="NA82" s="32"/>
      <c r="NB82" s="32"/>
      <c r="NC82" s="32"/>
      <c r="ND82" s="32"/>
      <c r="NG82" s="32"/>
      <c r="NH82" s="32"/>
      <c r="NI82" s="32"/>
      <c r="NJ82" s="32"/>
      <c r="NM82" s="32"/>
      <c r="NN82" s="32"/>
      <c r="NO82" s="32"/>
      <c r="NP82" s="32"/>
      <c r="NS82" s="32"/>
      <c r="NT82" s="32"/>
      <c r="NU82" s="32"/>
      <c r="NV82" s="32"/>
      <c r="NY82" s="32"/>
      <c r="NZ82" s="32"/>
      <c r="OA82" s="32"/>
      <c r="OB82" s="32"/>
      <c r="OE82" s="32"/>
      <c r="OF82" s="32"/>
      <c r="OG82" s="32"/>
      <c r="OH82" s="32"/>
      <c r="OK82" s="32"/>
      <c r="OL82" s="32"/>
      <c r="OM82" s="32"/>
      <c r="ON82" s="32"/>
      <c r="OQ82" s="32"/>
      <c r="OR82" s="32"/>
      <c r="OS82" s="32"/>
      <c r="OT82" s="32"/>
      <c r="OW82" s="32"/>
      <c r="OX82" s="32"/>
      <c r="OY82" s="32"/>
      <c r="OZ82" s="32"/>
      <c r="PC82" s="32"/>
      <c r="PD82" s="32"/>
      <c r="PE82" s="32"/>
      <c r="PF82" s="32"/>
      <c r="PI82" s="32"/>
      <c r="PJ82" s="32"/>
      <c r="PK82" s="32"/>
      <c r="PL82" s="32"/>
      <c r="PO82" s="32"/>
      <c r="PP82" s="32"/>
      <c r="PQ82" s="32"/>
      <c r="PR82" s="32"/>
      <c r="PU82" s="32"/>
      <c r="PV82" s="32"/>
      <c r="PW82" s="32"/>
      <c r="QD82" s="31">
        <v>145</v>
      </c>
      <c r="QE82" s="36">
        <f t="shared" si="97"/>
        <v>188.5</v>
      </c>
      <c r="QJ82" s="31">
        <v>167.5</v>
      </c>
      <c r="QK82" s="36">
        <f t="shared" si="98"/>
        <v>2789.8799999999997</v>
      </c>
      <c r="QM82" s="5"/>
      <c r="QO82" s="5"/>
      <c r="SF82" s="31">
        <v>66.25</v>
      </c>
      <c r="SG82" s="36">
        <f t="shared" si="99"/>
        <v>2716.25</v>
      </c>
      <c r="SR82" s="31">
        <v>164.75</v>
      </c>
      <c r="SS82" s="36">
        <f t="shared" si="100"/>
        <v>1647.5</v>
      </c>
    </row>
    <row r="83" spans="1:514" x14ac:dyDescent="0.55000000000000004">
      <c r="A83" s="31"/>
      <c r="B83" s="80">
        <v>183708</v>
      </c>
      <c r="C83" s="77"/>
      <c r="D83" s="78"/>
      <c r="E83" s="78">
        <f t="shared" si="95"/>
        <v>24420.191999999999</v>
      </c>
      <c r="F83" s="78">
        <f t="shared" si="114"/>
        <v>67.999354257902112</v>
      </c>
      <c r="G83" s="78">
        <f t="shared" si="101"/>
        <v>80.712965533653261</v>
      </c>
      <c r="H83" s="78"/>
      <c r="I83" s="78"/>
      <c r="J83" s="88"/>
      <c r="N83" s="31">
        <v>30.5</v>
      </c>
      <c r="O83" s="62">
        <f t="shared" si="102"/>
        <v>1525</v>
      </c>
      <c r="Z83" s="31">
        <v>77</v>
      </c>
      <c r="AA83" s="37">
        <f t="shared" si="96"/>
        <v>1463</v>
      </c>
      <c r="DL83" s="31">
        <v>65</v>
      </c>
      <c r="DM83" s="30">
        <f t="shared" si="103"/>
        <v>975</v>
      </c>
      <c r="EV83" s="31">
        <v>96</v>
      </c>
      <c r="EW83" s="30">
        <f t="shared" si="104"/>
        <v>1200</v>
      </c>
      <c r="JC83" s="69"/>
      <c r="JD83" s="20"/>
      <c r="JE83" s="20"/>
      <c r="JF83" s="20">
        <v>72.5</v>
      </c>
      <c r="JG83" s="23">
        <f t="shared" si="105"/>
        <v>725</v>
      </c>
      <c r="JI83" s="69"/>
      <c r="JJ83" s="20"/>
      <c r="JK83" s="20"/>
      <c r="JL83" s="20">
        <v>124</v>
      </c>
      <c r="JM83" s="23">
        <f t="shared" si="106"/>
        <v>2480</v>
      </c>
      <c r="JO83" s="69"/>
      <c r="JP83" s="20"/>
      <c r="JQ83" s="20"/>
      <c r="JR83" s="20">
        <v>102</v>
      </c>
      <c r="JS83" s="23">
        <f t="shared" si="107"/>
        <v>1530</v>
      </c>
      <c r="JU83" s="69"/>
      <c r="JV83" s="20"/>
      <c r="JW83" s="20"/>
      <c r="JX83" s="20">
        <v>116.875</v>
      </c>
      <c r="JY83" s="23">
        <f t="shared" si="108"/>
        <v>1870</v>
      </c>
      <c r="KA83" s="69"/>
      <c r="KB83" s="20"/>
      <c r="KC83" s="20"/>
      <c r="KD83" s="20">
        <v>59</v>
      </c>
      <c r="KE83" s="23">
        <f t="shared" si="109"/>
        <v>767</v>
      </c>
      <c r="KG83" s="69"/>
      <c r="KH83" s="20"/>
      <c r="KI83" s="20"/>
      <c r="KJ83" s="20">
        <v>58</v>
      </c>
      <c r="KK83" s="23">
        <f t="shared" si="110"/>
        <v>1740</v>
      </c>
      <c r="KM83" s="69"/>
      <c r="KN83" s="20"/>
      <c r="KO83" s="20"/>
      <c r="KP83" s="20">
        <v>99.9</v>
      </c>
      <c r="KQ83" s="23">
        <f t="shared" si="111"/>
        <v>1798.2</v>
      </c>
      <c r="KS83" s="69"/>
      <c r="KT83" s="20"/>
      <c r="KU83" s="20"/>
      <c r="KV83" s="20"/>
      <c r="KY83" s="69"/>
      <c r="KZ83" s="20"/>
      <c r="LA83" s="20"/>
      <c r="LB83" s="20"/>
      <c r="LE83" s="69"/>
      <c r="LF83" s="20"/>
      <c r="LG83" s="20"/>
      <c r="LH83" s="20"/>
      <c r="LK83" s="27"/>
      <c r="LL83" s="27"/>
      <c r="LM83" s="27"/>
      <c r="LN83" s="27"/>
      <c r="LR83" s="27"/>
      <c r="LT83" s="17">
        <v>49.5</v>
      </c>
      <c r="LU83" s="30">
        <f t="shared" si="112"/>
        <v>123.75</v>
      </c>
      <c r="LW83" s="32"/>
      <c r="LX83" s="32"/>
      <c r="LY83" s="32"/>
      <c r="LZ83" s="32">
        <v>92.25</v>
      </c>
      <c r="MA83" s="36">
        <f t="shared" si="113"/>
        <v>885.6</v>
      </c>
      <c r="MC83" s="32"/>
      <c r="MD83" s="32"/>
      <c r="ME83" s="32"/>
      <c r="MF83" s="32"/>
      <c r="MI83" s="32"/>
      <c r="MJ83" s="32"/>
      <c r="MK83" s="32"/>
      <c r="ML83" s="32"/>
      <c r="MO83" s="32"/>
      <c r="MP83" s="32"/>
      <c r="MQ83" s="32"/>
      <c r="MR83" s="32"/>
      <c r="MU83" s="32"/>
      <c r="MV83" s="32"/>
      <c r="MW83" s="32"/>
      <c r="MX83" s="32"/>
      <c r="NA83" s="32"/>
      <c r="NB83" s="32"/>
      <c r="NC83" s="32"/>
      <c r="ND83" s="32"/>
      <c r="NG83" s="32"/>
      <c r="NH83" s="32"/>
      <c r="NI83" s="32"/>
      <c r="NJ83" s="32"/>
      <c r="NM83" s="32"/>
      <c r="NN83" s="32"/>
      <c r="NO83" s="32"/>
      <c r="NP83" s="32"/>
      <c r="NS83" s="32"/>
      <c r="NT83" s="32"/>
      <c r="NU83" s="32"/>
      <c r="NV83" s="32"/>
      <c r="NY83" s="32"/>
      <c r="NZ83" s="32"/>
      <c r="OA83" s="32"/>
      <c r="OB83" s="32"/>
      <c r="OE83" s="32"/>
      <c r="OF83" s="32"/>
      <c r="OG83" s="32"/>
      <c r="OH83" s="32"/>
      <c r="OK83" s="32"/>
      <c r="OL83" s="32"/>
      <c r="OM83" s="32"/>
      <c r="ON83" s="32"/>
      <c r="OQ83" s="32"/>
      <c r="OR83" s="32"/>
      <c r="OS83" s="32"/>
      <c r="OT83" s="32"/>
      <c r="OW83" s="32"/>
      <c r="OX83" s="32"/>
      <c r="OY83" s="32"/>
      <c r="OZ83" s="32"/>
      <c r="PC83" s="32"/>
      <c r="PD83" s="32"/>
      <c r="PE83" s="32"/>
      <c r="PF83" s="32"/>
      <c r="PI83" s="32"/>
      <c r="PJ83" s="32"/>
      <c r="PK83" s="32"/>
      <c r="PL83" s="32"/>
      <c r="PO83" s="32"/>
      <c r="PP83" s="32"/>
      <c r="PQ83" s="32"/>
      <c r="PR83" s="32"/>
      <c r="PU83" s="32"/>
      <c r="PV83" s="32"/>
      <c r="PW83" s="32"/>
      <c r="QD83" s="31">
        <v>145</v>
      </c>
      <c r="QE83" s="36">
        <f t="shared" si="97"/>
        <v>188.5</v>
      </c>
      <c r="QJ83" s="31">
        <v>166.375</v>
      </c>
      <c r="QK83" s="36">
        <f t="shared" si="98"/>
        <v>2771.1419999999998</v>
      </c>
      <c r="QM83" s="5"/>
      <c r="QO83" s="5"/>
      <c r="SF83" s="31">
        <v>68.5</v>
      </c>
      <c r="SG83" s="36">
        <f t="shared" si="99"/>
        <v>2808.5</v>
      </c>
      <c r="SR83" s="31">
        <v>164.375</v>
      </c>
      <c r="SS83" s="36">
        <f t="shared" si="100"/>
        <v>1643.75</v>
      </c>
    </row>
    <row r="84" spans="1:514" x14ac:dyDescent="0.55000000000000004">
      <c r="A84" s="31"/>
      <c r="B84" s="80">
        <v>183709</v>
      </c>
      <c r="C84" s="77"/>
      <c r="D84" s="78"/>
      <c r="E84" s="78">
        <f t="shared" si="95"/>
        <v>24528.728999999999</v>
      </c>
      <c r="F84" s="78">
        <f t="shared" si="114"/>
        <v>68.3015814440393</v>
      </c>
      <c r="G84" s="78">
        <f t="shared" si="101"/>
        <v>81.071699123468036</v>
      </c>
      <c r="H84" s="78"/>
      <c r="I84" s="78"/>
      <c r="J84" s="88"/>
      <c r="N84" s="31">
        <v>30</v>
      </c>
      <c r="O84" s="62">
        <f t="shared" si="102"/>
        <v>1500</v>
      </c>
      <c r="Z84" s="31">
        <v>78</v>
      </c>
      <c r="AA84" s="37">
        <f t="shared" si="96"/>
        <v>1482</v>
      </c>
      <c r="DL84" s="31">
        <v>62</v>
      </c>
      <c r="DM84" s="30">
        <f t="shared" si="103"/>
        <v>930</v>
      </c>
      <c r="EV84" s="31">
        <v>95</v>
      </c>
      <c r="EW84" s="30">
        <f t="shared" si="104"/>
        <v>1187.5</v>
      </c>
      <c r="JC84" s="69"/>
      <c r="JD84" s="20"/>
      <c r="JE84" s="20"/>
      <c r="JF84" s="20">
        <v>73.375</v>
      </c>
      <c r="JG84" s="23">
        <f t="shared" si="105"/>
        <v>733.75</v>
      </c>
      <c r="JI84" s="69"/>
      <c r="JJ84" s="20"/>
      <c r="JK84" s="20"/>
      <c r="JL84" s="20">
        <v>127</v>
      </c>
      <c r="JM84" s="23">
        <f t="shared" si="106"/>
        <v>2540</v>
      </c>
      <c r="JO84" s="69"/>
      <c r="JP84" s="20"/>
      <c r="JQ84" s="20"/>
      <c r="JR84" s="20">
        <v>101</v>
      </c>
      <c r="JS84" s="23">
        <f t="shared" si="107"/>
        <v>1515</v>
      </c>
      <c r="JU84" s="69"/>
      <c r="JV84" s="20"/>
      <c r="JW84" s="20"/>
      <c r="JX84" s="20">
        <v>117.625</v>
      </c>
      <c r="JY84" s="23">
        <f t="shared" si="108"/>
        <v>1882</v>
      </c>
      <c r="KA84" s="69"/>
      <c r="KB84" s="20"/>
      <c r="KC84" s="20"/>
      <c r="KD84" s="20">
        <v>63.5</v>
      </c>
      <c r="KE84" s="23">
        <f t="shared" si="109"/>
        <v>825.5</v>
      </c>
      <c r="KG84" s="69"/>
      <c r="KH84" s="20"/>
      <c r="KI84" s="20"/>
      <c r="KJ84" s="20">
        <v>58</v>
      </c>
      <c r="KK84" s="23">
        <f t="shared" si="110"/>
        <v>1740</v>
      </c>
      <c r="KM84" s="69"/>
      <c r="KN84" s="20"/>
      <c r="KO84" s="20"/>
      <c r="KP84" s="20">
        <v>99.3125</v>
      </c>
      <c r="KQ84" s="23">
        <f t="shared" si="111"/>
        <v>1787.625</v>
      </c>
      <c r="KS84" s="69"/>
      <c r="KT84" s="20"/>
      <c r="KU84" s="20"/>
      <c r="KV84" s="20"/>
      <c r="KY84" s="69"/>
      <c r="KZ84" s="20"/>
      <c r="LA84" s="20"/>
      <c r="LB84" s="20"/>
      <c r="LE84" s="69"/>
      <c r="LF84" s="20"/>
      <c r="LG84" s="20"/>
      <c r="LH84" s="20"/>
      <c r="LK84" s="27"/>
      <c r="LL84" s="27"/>
      <c r="LM84" s="27"/>
      <c r="LN84" s="27"/>
      <c r="LR84" s="27"/>
      <c r="LT84" s="17">
        <v>53.25</v>
      </c>
      <c r="LU84" s="30">
        <f t="shared" si="112"/>
        <v>133.125</v>
      </c>
      <c r="LW84" s="32"/>
      <c r="LX84" s="32"/>
      <c r="LY84" s="32"/>
      <c r="LZ84" s="32">
        <v>93.875</v>
      </c>
      <c r="MA84" s="36">
        <f t="shared" si="113"/>
        <v>901.19999999999993</v>
      </c>
      <c r="MC84" s="32"/>
      <c r="MD84" s="32"/>
      <c r="ME84" s="32"/>
      <c r="MF84" s="32"/>
      <c r="MI84" s="32"/>
      <c r="MJ84" s="32"/>
      <c r="MK84" s="32"/>
      <c r="ML84" s="32"/>
      <c r="MO84" s="32"/>
      <c r="MP84" s="32"/>
      <c r="MQ84" s="32"/>
      <c r="MR84" s="32"/>
      <c r="MU84" s="32"/>
      <c r="MV84" s="32"/>
      <c r="MW84" s="32"/>
      <c r="MX84" s="32"/>
      <c r="NA84" s="32"/>
      <c r="NB84" s="32"/>
      <c r="NC84" s="32"/>
      <c r="ND84" s="32"/>
      <c r="NG84" s="32"/>
      <c r="NH84" s="32"/>
      <c r="NI84" s="32"/>
      <c r="NJ84" s="32"/>
      <c r="NM84" s="32"/>
      <c r="NN84" s="32"/>
      <c r="NO84" s="32"/>
      <c r="NP84" s="32"/>
      <c r="NS84" s="32"/>
      <c r="NT84" s="32"/>
      <c r="NU84" s="32"/>
      <c r="NV84" s="32"/>
      <c r="NY84" s="32"/>
      <c r="NZ84" s="32"/>
      <c r="OA84" s="32"/>
      <c r="OB84" s="32"/>
      <c r="OE84" s="32"/>
      <c r="OF84" s="32"/>
      <c r="OG84" s="32"/>
      <c r="OH84" s="32"/>
      <c r="OK84" s="32"/>
      <c r="OL84" s="32"/>
      <c r="OM84" s="32"/>
      <c r="ON84" s="32"/>
      <c r="OQ84" s="32"/>
      <c r="OR84" s="32"/>
      <c r="OS84" s="32"/>
      <c r="OT84" s="32"/>
      <c r="OW84" s="32"/>
      <c r="OX84" s="32"/>
      <c r="OY84" s="32"/>
      <c r="OZ84" s="32"/>
      <c r="PC84" s="32"/>
      <c r="PD84" s="32"/>
      <c r="PE84" s="32"/>
      <c r="PF84" s="32"/>
      <c r="PI84" s="32"/>
      <c r="PJ84" s="32"/>
      <c r="PK84" s="32"/>
      <c r="PL84" s="32"/>
      <c r="PO84" s="32"/>
      <c r="PP84" s="32"/>
      <c r="PQ84" s="32"/>
      <c r="PR84" s="32"/>
      <c r="PU84" s="32"/>
      <c r="PV84" s="32"/>
      <c r="PW84" s="32"/>
      <c r="QD84" s="31">
        <v>145</v>
      </c>
      <c r="QE84" s="36">
        <f t="shared" si="97"/>
        <v>188.5</v>
      </c>
      <c r="QJ84" s="31">
        <v>165.25</v>
      </c>
      <c r="QK84" s="36">
        <f t="shared" si="98"/>
        <v>2752.404</v>
      </c>
      <c r="QM84" s="5"/>
      <c r="QO84" s="5"/>
      <c r="SF84" s="31">
        <v>70</v>
      </c>
      <c r="SG84" s="36">
        <f t="shared" si="99"/>
        <v>2870</v>
      </c>
      <c r="SR84" s="31">
        <v>164</v>
      </c>
      <c r="SS84" s="36">
        <f t="shared" si="100"/>
        <v>1640</v>
      </c>
    </row>
    <row r="85" spans="1:514" x14ac:dyDescent="0.55000000000000004">
      <c r="A85" s="31"/>
      <c r="B85" s="80">
        <v>183710</v>
      </c>
      <c r="C85" s="77"/>
      <c r="D85" s="78"/>
      <c r="E85" s="78">
        <f t="shared" si="95"/>
        <v>24732.894</v>
      </c>
      <c r="F85" s="78">
        <f t="shared" si="114"/>
        <v>68.870090002942703</v>
      </c>
      <c r="G85" s="78">
        <f t="shared" si="101"/>
        <v>81.746499821520629</v>
      </c>
      <c r="H85" s="78"/>
      <c r="I85" s="78"/>
      <c r="J85" s="88"/>
      <c r="N85" s="31">
        <v>32.5</v>
      </c>
      <c r="O85" s="62">
        <f t="shared" si="102"/>
        <v>1625</v>
      </c>
      <c r="Z85" s="31">
        <v>79</v>
      </c>
      <c r="AA85" s="37">
        <f t="shared" si="96"/>
        <v>1501</v>
      </c>
      <c r="DL85" s="31">
        <v>60</v>
      </c>
      <c r="DM85" s="30">
        <f t="shared" si="103"/>
        <v>900</v>
      </c>
      <c r="EV85" s="31">
        <v>95</v>
      </c>
      <c r="EW85" s="30">
        <f t="shared" si="104"/>
        <v>1187.5</v>
      </c>
      <c r="JC85" s="69"/>
      <c r="JD85" s="20"/>
      <c r="JE85" s="20"/>
      <c r="JF85" s="20">
        <v>72.5</v>
      </c>
      <c r="JG85" s="23">
        <f t="shared" si="105"/>
        <v>725</v>
      </c>
      <c r="JI85" s="69"/>
      <c r="JJ85" s="20"/>
      <c r="JK85" s="20"/>
      <c r="JL85" s="20">
        <v>132</v>
      </c>
      <c r="JM85" s="23">
        <f t="shared" si="106"/>
        <v>2640</v>
      </c>
      <c r="JO85" s="69"/>
      <c r="JP85" s="20"/>
      <c r="JQ85" s="20"/>
      <c r="JR85" s="20">
        <v>102</v>
      </c>
      <c r="JS85" s="23">
        <f t="shared" si="107"/>
        <v>1530</v>
      </c>
      <c r="JU85" s="69"/>
      <c r="JV85" s="20"/>
      <c r="JW85" s="20"/>
      <c r="JX85" s="20">
        <v>110</v>
      </c>
      <c r="JY85" s="23">
        <f t="shared" si="108"/>
        <v>1760</v>
      </c>
      <c r="KA85" s="69"/>
      <c r="KB85" s="20"/>
      <c r="KC85" s="20"/>
      <c r="KD85" s="20">
        <v>62.5</v>
      </c>
      <c r="KE85" s="23">
        <f t="shared" si="109"/>
        <v>812.5</v>
      </c>
      <c r="KG85" s="69"/>
      <c r="KH85" s="20"/>
      <c r="KI85" s="20"/>
      <c r="KJ85" s="20">
        <v>58.625</v>
      </c>
      <c r="KK85" s="23">
        <f t="shared" si="110"/>
        <v>1758.75</v>
      </c>
      <c r="KM85" s="69"/>
      <c r="KN85" s="20"/>
      <c r="KO85" s="20"/>
      <c r="KP85" s="20">
        <v>98.724999999999994</v>
      </c>
      <c r="KQ85" s="23">
        <f t="shared" si="111"/>
        <v>1777.05</v>
      </c>
      <c r="KS85" s="69"/>
      <c r="KT85" s="20"/>
      <c r="KU85" s="20"/>
      <c r="KV85" s="20"/>
      <c r="KY85" s="69"/>
      <c r="KZ85" s="20"/>
      <c r="LA85" s="20"/>
      <c r="LB85" s="20"/>
      <c r="LE85" s="69"/>
      <c r="LF85" s="20"/>
      <c r="LG85" s="20"/>
      <c r="LH85" s="20"/>
      <c r="LK85" s="27"/>
      <c r="LL85" s="27"/>
      <c r="LM85" s="27"/>
      <c r="LN85" s="27"/>
      <c r="LR85" s="27"/>
      <c r="LT85" s="17">
        <v>48.25</v>
      </c>
      <c r="LU85" s="30">
        <f t="shared" si="112"/>
        <v>120.625</v>
      </c>
      <c r="LW85" s="32"/>
      <c r="LX85" s="32"/>
      <c r="LY85" s="32"/>
      <c r="LZ85" s="32">
        <v>94.25</v>
      </c>
      <c r="MA85" s="36">
        <f t="shared" si="113"/>
        <v>904.8</v>
      </c>
      <c r="MC85" s="32"/>
      <c r="MD85" s="32"/>
      <c r="ME85" s="32"/>
      <c r="MF85" s="32"/>
      <c r="MI85" s="32"/>
      <c r="MJ85" s="32"/>
      <c r="MK85" s="32"/>
      <c r="ML85" s="32"/>
      <c r="MO85" s="32"/>
      <c r="MP85" s="32"/>
      <c r="MQ85" s="32"/>
      <c r="MR85" s="32"/>
      <c r="MU85" s="32"/>
      <c r="MV85" s="32"/>
      <c r="MW85" s="32"/>
      <c r="MX85" s="32"/>
      <c r="NA85" s="32"/>
      <c r="NB85" s="32"/>
      <c r="NC85" s="32"/>
      <c r="ND85" s="32"/>
      <c r="NG85" s="32"/>
      <c r="NH85" s="32"/>
      <c r="NI85" s="32"/>
      <c r="NJ85" s="32"/>
      <c r="NM85" s="32"/>
      <c r="NN85" s="32"/>
      <c r="NO85" s="32"/>
      <c r="NP85" s="32"/>
      <c r="NS85" s="32"/>
      <c r="NT85" s="32"/>
      <c r="NU85" s="32"/>
      <c r="NV85" s="32"/>
      <c r="NY85" s="32"/>
      <c r="NZ85" s="32"/>
      <c r="OA85" s="32"/>
      <c r="OB85" s="32"/>
      <c r="OE85" s="32"/>
      <c r="OF85" s="32"/>
      <c r="OG85" s="32"/>
      <c r="OH85" s="32"/>
      <c r="OK85" s="32"/>
      <c r="OL85" s="32"/>
      <c r="OM85" s="32"/>
      <c r="ON85" s="32"/>
      <c r="OQ85" s="32"/>
      <c r="OR85" s="32"/>
      <c r="OS85" s="32"/>
      <c r="OT85" s="32"/>
      <c r="OW85" s="32"/>
      <c r="OX85" s="32"/>
      <c r="OY85" s="32"/>
      <c r="OZ85" s="32"/>
      <c r="PC85" s="32"/>
      <c r="PD85" s="32"/>
      <c r="PE85" s="32"/>
      <c r="PF85" s="32"/>
      <c r="PI85" s="32"/>
      <c r="PJ85" s="32"/>
      <c r="PK85" s="32"/>
      <c r="PL85" s="32"/>
      <c r="PO85" s="32"/>
      <c r="PP85" s="32"/>
      <c r="PQ85" s="32"/>
      <c r="PR85" s="32"/>
      <c r="PU85" s="32"/>
      <c r="PV85" s="32"/>
      <c r="PW85" s="32"/>
      <c r="QD85" s="31">
        <v>145</v>
      </c>
      <c r="QE85" s="36">
        <f t="shared" si="97"/>
        <v>188.5</v>
      </c>
      <c r="QJ85" s="31">
        <v>167.75</v>
      </c>
      <c r="QK85" s="36">
        <f t="shared" si="98"/>
        <v>2794.0439999999999</v>
      </c>
      <c r="QM85" s="5"/>
      <c r="QO85" s="5"/>
      <c r="SF85" s="31">
        <v>70.5</v>
      </c>
      <c r="SG85" s="36">
        <f t="shared" si="99"/>
        <v>2890.5</v>
      </c>
      <c r="SR85" s="31">
        <v>169</v>
      </c>
      <c r="SS85" s="36">
        <f t="shared" si="100"/>
        <v>1690</v>
      </c>
    </row>
    <row r="86" spans="1:514" x14ac:dyDescent="0.55000000000000004">
      <c r="A86" s="31"/>
      <c r="B86" s="80">
        <v>183711</v>
      </c>
      <c r="C86" s="79">
        <f>COUNT(N86:SS86)/2</f>
        <v>17</v>
      </c>
      <c r="D86" s="78"/>
      <c r="E86" s="78">
        <f t="shared" si="95"/>
        <v>24640.734999999997</v>
      </c>
      <c r="F86" s="78">
        <f t="shared" si="114"/>
        <v>68.613468249557059</v>
      </c>
      <c r="G86" s="78">
        <f t="shared" si="101"/>
        <v>81.441898359311978</v>
      </c>
      <c r="H86" s="78"/>
      <c r="I86" s="78"/>
      <c r="J86" s="88"/>
      <c r="N86" s="31">
        <v>32.5</v>
      </c>
      <c r="O86" s="62">
        <f t="shared" si="102"/>
        <v>1625</v>
      </c>
      <c r="Z86" s="31">
        <v>74</v>
      </c>
      <c r="AA86" s="37">
        <f t="shared" si="96"/>
        <v>1406</v>
      </c>
      <c r="DL86" s="31">
        <v>55</v>
      </c>
      <c r="DM86" s="30">
        <f t="shared" si="103"/>
        <v>825</v>
      </c>
      <c r="EV86" s="31">
        <v>94</v>
      </c>
      <c r="EW86" s="30">
        <f t="shared" si="104"/>
        <v>1175</v>
      </c>
      <c r="JC86" s="69"/>
      <c r="JD86" s="20"/>
      <c r="JE86" s="20"/>
      <c r="JF86" s="20">
        <v>70</v>
      </c>
      <c r="JG86" s="23">
        <f t="shared" si="105"/>
        <v>700</v>
      </c>
      <c r="JI86" s="69"/>
      <c r="JJ86" s="20"/>
      <c r="JK86" s="20"/>
      <c r="JL86" s="20">
        <v>132.25</v>
      </c>
      <c r="JM86" s="23">
        <f t="shared" si="106"/>
        <v>2645</v>
      </c>
      <c r="JO86" s="69"/>
      <c r="JP86" s="20"/>
      <c r="JQ86" s="20"/>
      <c r="JR86" s="20">
        <v>102</v>
      </c>
      <c r="JS86" s="23">
        <f t="shared" si="107"/>
        <v>1530</v>
      </c>
      <c r="JU86" s="69"/>
      <c r="JV86" s="20"/>
      <c r="JW86" s="20"/>
      <c r="JX86" s="20">
        <v>119.5</v>
      </c>
      <c r="JY86" s="23">
        <f t="shared" si="108"/>
        <v>1912</v>
      </c>
      <c r="KA86" s="69"/>
      <c r="KB86" s="20"/>
      <c r="KC86" s="20"/>
      <c r="KD86" s="20">
        <v>62.625</v>
      </c>
      <c r="KE86" s="23">
        <f t="shared" si="109"/>
        <v>814.125</v>
      </c>
      <c r="KG86" s="69"/>
      <c r="KH86" s="20"/>
      <c r="KI86" s="20"/>
      <c r="KJ86" s="20">
        <v>57</v>
      </c>
      <c r="KK86" s="23">
        <f t="shared" si="110"/>
        <v>1710</v>
      </c>
      <c r="KM86" s="69"/>
      <c r="KN86" s="20"/>
      <c r="KO86" s="20"/>
      <c r="KP86" s="20">
        <v>98.137500000000003</v>
      </c>
      <c r="KQ86" s="23">
        <f t="shared" si="111"/>
        <v>1766.4750000000001</v>
      </c>
      <c r="KS86" s="69"/>
      <c r="KT86" s="20"/>
      <c r="KU86" s="20"/>
      <c r="KV86" s="20"/>
      <c r="KY86" s="69"/>
      <c r="KZ86" s="20"/>
      <c r="LA86" s="20"/>
      <c r="LB86" s="20"/>
      <c r="LE86" s="69"/>
      <c r="LF86" s="20"/>
      <c r="LG86" s="20"/>
      <c r="LH86" s="20"/>
      <c r="LK86" s="27"/>
      <c r="LL86" s="27"/>
      <c r="LM86" s="27"/>
      <c r="LN86" s="27"/>
      <c r="LR86" s="27"/>
      <c r="LT86" s="17">
        <v>50</v>
      </c>
      <c r="LU86" s="30">
        <f t="shared" si="112"/>
        <v>125</v>
      </c>
      <c r="LW86" s="32"/>
      <c r="LX86" s="32"/>
      <c r="LY86" s="32"/>
      <c r="LZ86" s="32">
        <v>94.625</v>
      </c>
      <c r="MA86" s="36">
        <f t="shared" si="113"/>
        <v>908.4</v>
      </c>
      <c r="MC86" s="32"/>
      <c r="MD86" s="32"/>
      <c r="ME86" s="32"/>
      <c r="MF86" s="32"/>
      <c r="MI86" s="32"/>
      <c r="MJ86" s="32"/>
      <c r="MK86" s="32"/>
      <c r="ML86" s="32"/>
      <c r="MO86" s="32"/>
      <c r="MP86" s="32"/>
      <c r="MQ86" s="32"/>
      <c r="MR86" s="32"/>
      <c r="MU86" s="32"/>
      <c r="MV86" s="32"/>
      <c r="MW86" s="32"/>
      <c r="MX86" s="32"/>
      <c r="NA86" s="32"/>
      <c r="NB86" s="32"/>
      <c r="NC86" s="32"/>
      <c r="ND86" s="32"/>
      <c r="NG86" s="32"/>
      <c r="NH86" s="32"/>
      <c r="NI86" s="32"/>
      <c r="NJ86" s="32"/>
      <c r="NM86" s="32"/>
      <c r="NN86" s="32"/>
      <c r="NO86" s="32"/>
      <c r="NP86" s="32"/>
      <c r="NS86" s="32"/>
      <c r="NT86" s="32"/>
      <c r="NU86" s="32"/>
      <c r="NV86" s="32"/>
      <c r="NY86" s="32"/>
      <c r="NZ86" s="32"/>
      <c r="OA86" s="32"/>
      <c r="OB86" s="32"/>
      <c r="OE86" s="32"/>
      <c r="OF86" s="32"/>
      <c r="OG86" s="32"/>
      <c r="OH86" s="32"/>
      <c r="OK86" s="32"/>
      <c r="OL86" s="32"/>
      <c r="OM86" s="32"/>
      <c r="ON86" s="32"/>
      <c r="OQ86" s="32"/>
      <c r="OR86" s="32"/>
      <c r="OS86" s="32"/>
      <c r="OT86" s="32"/>
      <c r="OW86" s="32"/>
      <c r="OX86" s="32"/>
      <c r="OY86" s="32"/>
      <c r="OZ86" s="32"/>
      <c r="PC86" s="32"/>
      <c r="PD86" s="32"/>
      <c r="PE86" s="32"/>
      <c r="PF86" s="32"/>
      <c r="PI86" s="32"/>
      <c r="PJ86" s="32"/>
      <c r="PK86" s="32"/>
      <c r="PL86" s="32"/>
      <c r="PO86" s="32"/>
      <c r="PP86" s="32"/>
      <c r="PQ86" s="32"/>
      <c r="PR86" s="32"/>
      <c r="PU86" s="32"/>
      <c r="PV86" s="32"/>
      <c r="PW86" s="32"/>
      <c r="QD86" s="31">
        <v>149.5</v>
      </c>
      <c r="QE86" s="36">
        <f t="shared" si="97"/>
        <v>194.35</v>
      </c>
      <c r="QJ86" s="31">
        <v>172.5</v>
      </c>
      <c r="QK86" s="36">
        <f t="shared" si="98"/>
        <v>2873.16</v>
      </c>
      <c r="QM86" s="5"/>
      <c r="QO86" s="5"/>
      <c r="SF86" s="31">
        <v>67.224999999999994</v>
      </c>
      <c r="SG86" s="36">
        <f t="shared" si="99"/>
        <v>2756.2249999999999</v>
      </c>
      <c r="SR86" s="31">
        <v>175</v>
      </c>
      <c r="SS86" s="36">
        <f t="shared" si="100"/>
        <v>1750</v>
      </c>
    </row>
    <row r="87" spans="1:514" x14ac:dyDescent="0.55000000000000004">
      <c r="A87" s="31"/>
      <c r="B87" s="80">
        <v>183712</v>
      </c>
      <c r="C87" s="77"/>
      <c r="D87" s="78">
        <f>SUM(M87,S87,Y87,AE87,AK87,AQ87,AW87,BC87,BI87,BO87,BU87,CA87,CG87,CM87,CS87,CY87,DE87,DK87,DQ87,DW87,EC87,EI87,EO87,EU87,FA87,FG87,FM87,FS87,FY87,GE87,GK87,GQ87,GW87,HC87,HI87,HO87,HU87,IA87,IG87,IM87,IS87,IY87,JE87,JK87,JQ87,JW87,KC87,KI87,KO87,KU87,LA87,LG87,LM87,LS87,LY87,ME87,MK87,MQ87,MW87,NC87,NI87,NO87,NU87,OA87,OG87,OM87,OS87,OY87,PE87,PK87,PQ87,PW87,QC87,QI87,QO87,QU87,RA87,RG87,RM87,RS87,RY87,SE87,SK87,SQ87)</f>
        <v>326.35599999999999</v>
      </c>
      <c r="E87" s="78">
        <f t="shared" si="95"/>
        <v>24009.809999999998</v>
      </c>
      <c r="F87" s="78">
        <f t="shared" si="114"/>
        <v>66.856623234367703</v>
      </c>
      <c r="G87" s="78">
        <f t="shared" si="101"/>
        <v>79.356581922024333</v>
      </c>
      <c r="H87" s="78"/>
      <c r="I87" s="78"/>
      <c r="J87" s="88">
        <f>SUM(P87,V87,AB87,AH87,AN87,AT87,AZ87,BF87,BL87,BR87,BX87,CD87,CJ87,CP87,CV87,DB87,DH87,DN87,DT87,DZ87,EF87,EL87,ER87,EX87,FD87,FJ87,FP87,FV87,GB87,GH87,GN87,GT87,GZ87,HF87,HL87,HR87,HX87,ID87,IJ87,IP87,IV87,JB87,JH87,JN87,JT87,JZ87,KF87,KL87,KR87,KX87,LD87,LJ87,LP87,LV87,MB87,MH87,MN87,MT87,MZ87,NF87,NL87,NR87,NX87,OD87,OJ87,OP87,OV87,PB87,PH87,PN87,PT87,PZ87,QF87,QL87,QR87,QX87,RD87,RJ87,RP87,RV87,SB87,SH87,SN87,ST87)</f>
        <v>299.55600000000004</v>
      </c>
      <c r="K87" s="31">
        <v>0</v>
      </c>
      <c r="L87" s="31">
        <v>1</v>
      </c>
      <c r="M87" s="31">
        <v>55</v>
      </c>
      <c r="N87" s="31">
        <v>30</v>
      </c>
      <c r="O87" s="62">
        <f t="shared" si="102"/>
        <v>1500</v>
      </c>
      <c r="P87" s="31">
        <f>M75</f>
        <v>50</v>
      </c>
      <c r="W87" s="31">
        <v>0</v>
      </c>
      <c r="X87" s="31">
        <v>1</v>
      </c>
      <c r="Y87" s="31">
        <v>19</v>
      </c>
      <c r="Z87" s="31">
        <v>71</v>
      </c>
      <c r="AA87" s="37">
        <f t="shared" si="96"/>
        <v>1349</v>
      </c>
      <c r="AB87" s="64">
        <f>Y75</f>
        <v>19</v>
      </c>
      <c r="AJ87" s="31">
        <v>1</v>
      </c>
      <c r="BN87" s="31">
        <v>1</v>
      </c>
      <c r="DI87" s="31">
        <v>0</v>
      </c>
      <c r="DJ87" s="31">
        <v>1</v>
      </c>
      <c r="DK87" s="31">
        <v>15</v>
      </c>
      <c r="DL87" s="31">
        <v>49</v>
      </c>
      <c r="DM87" s="30">
        <f t="shared" si="103"/>
        <v>735</v>
      </c>
      <c r="DN87" s="64">
        <f>DK75</f>
        <v>15</v>
      </c>
      <c r="ES87" s="31">
        <v>8</v>
      </c>
      <c r="ET87" s="31">
        <v>1</v>
      </c>
      <c r="EU87" s="31">
        <v>15</v>
      </c>
      <c r="EV87" s="31">
        <v>93</v>
      </c>
      <c r="EW87" s="30">
        <f t="shared" si="104"/>
        <v>1162.5</v>
      </c>
      <c r="EX87" s="64">
        <f>EU75</f>
        <v>12.5</v>
      </c>
      <c r="EZ87" s="31">
        <v>1</v>
      </c>
      <c r="JC87" s="70">
        <v>0</v>
      </c>
      <c r="JD87" s="22">
        <v>1</v>
      </c>
      <c r="JE87" s="22">
        <v>10</v>
      </c>
      <c r="JF87" s="22">
        <v>64.25</v>
      </c>
      <c r="JG87" s="23">
        <f t="shared" si="105"/>
        <v>642.5</v>
      </c>
      <c r="JH87" s="72">
        <f>JE75</f>
        <v>10</v>
      </c>
      <c r="JI87" s="70">
        <v>8</v>
      </c>
      <c r="JJ87" s="22">
        <v>1</v>
      </c>
      <c r="JK87" s="22">
        <v>30</v>
      </c>
      <c r="JL87" s="22">
        <v>134</v>
      </c>
      <c r="JM87" s="23">
        <f t="shared" si="106"/>
        <v>2680</v>
      </c>
      <c r="JN87" s="72">
        <f>JK75</f>
        <v>20</v>
      </c>
      <c r="JO87" s="70">
        <v>8</v>
      </c>
      <c r="JP87" s="22">
        <v>1</v>
      </c>
      <c r="JQ87" s="22">
        <v>17</v>
      </c>
      <c r="JR87" s="22">
        <v>97</v>
      </c>
      <c r="JS87" s="23">
        <f t="shared" si="107"/>
        <v>1455</v>
      </c>
      <c r="JT87" s="72">
        <f>JQ75</f>
        <v>15</v>
      </c>
      <c r="JU87" s="70">
        <v>10</v>
      </c>
      <c r="JV87" s="22">
        <v>1</v>
      </c>
      <c r="JW87" s="22">
        <v>16</v>
      </c>
      <c r="JX87" s="22">
        <v>118.875</v>
      </c>
      <c r="JY87" s="23">
        <f t="shared" si="108"/>
        <v>1902</v>
      </c>
      <c r="JZ87" s="72">
        <f>JW75</f>
        <v>16</v>
      </c>
      <c r="KA87" s="70">
        <v>0</v>
      </c>
      <c r="KB87" s="22">
        <v>1</v>
      </c>
      <c r="KC87" s="22">
        <v>13</v>
      </c>
      <c r="KD87" s="22">
        <v>53.25</v>
      </c>
      <c r="KE87" s="23">
        <f t="shared" si="109"/>
        <v>692.25</v>
      </c>
      <c r="KF87" s="72">
        <f>KC75</f>
        <v>13</v>
      </c>
      <c r="KH87" s="22">
        <v>1</v>
      </c>
      <c r="KI87" s="22">
        <v>30</v>
      </c>
      <c r="KJ87" s="22">
        <v>57</v>
      </c>
      <c r="KK87" s="23">
        <f t="shared" si="110"/>
        <v>1710</v>
      </c>
      <c r="KL87" s="72">
        <f>KI75</f>
        <v>30</v>
      </c>
      <c r="KM87" s="70">
        <v>4</v>
      </c>
      <c r="KN87" s="22">
        <v>1</v>
      </c>
      <c r="KO87" s="22">
        <v>18</v>
      </c>
      <c r="KP87" s="22">
        <v>97.55</v>
      </c>
      <c r="KQ87" s="23">
        <f t="shared" si="111"/>
        <v>1755.8999999999999</v>
      </c>
      <c r="KR87" s="72">
        <f>KO75</f>
        <v>18</v>
      </c>
      <c r="KT87" s="22">
        <v>1</v>
      </c>
      <c r="LR87" s="29">
        <v>1</v>
      </c>
      <c r="LS87" s="29">
        <v>4</v>
      </c>
      <c r="LT87" s="17">
        <v>45</v>
      </c>
      <c r="LU87" s="30">
        <f t="shared" si="112"/>
        <v>112.5</v>
      </c>
      <c r="LV87" s="73">
        <f>LS75</f>
        <v>2.5</v>
      </c>
      <c r="LW87" s="31">
        <v>3</v>
      </c>
      <c r="LX87" s="31">
        <v>1</v>
      </c>
      <c r="LY87" s="31">
        <v>15</v>
      </c>
      <c r="LZ87" s="31">
        <v>90.75</v>
      </c>
      <c r="MA87" s="36">
        <f t="shared" si="113"/>
        <v>871.19999999999993</v>
      </c>
      <c r="MB87" s="64">
        <f>LY75</f>
        <v>9.6</v>
      </c>
      <c r="MD87" s="31">
        <v>1</v>
      </c>
      <c r="MP87" s="31">
        <v>1</v>
      </c>
      <c r="QA87" s="74">
        <v>9</v>
      </c>
      <c r="QB87" s="14">
        <v>1</v>
      </c>
      <c r="QC87" s="14">
        <v>1.7</v>
      </c>
      <c r="QD87" s="31">
        <v>149.5</v>
      </c>
      <c r="QE87" s="36">
        <f t="shared" si="97"/>
        <v>194.35</v>
      </c>
      <c r="QF87" s="64">
        <f>QC75</f>
        <v>1.3</v>
      </c>
      <c r="QG87" s="31">
        <v>18.5</v>
      </c>
      <c r="QH87" s="31">
        <v>1</v>
      </c>
      <c r="QI87" s="31">
        <v>16.655999999999999</v>
      </c>
      <c r="QJ87" s="31">
        <v>172.5</v>
      </c>
      <c r="QK87" s="36">
        <f t="shared" si="98"/>
        <v>2873.16</v>
      </c>
      <c r="QL87" s="64">
        <f>QI75</f>
        <v>16.655999999999999</v>
      </c>
      <c r="QM87" s="5"/>
      <c r="QO87" s="5"/>
      <c r="SC87" s="31">
        <v>4</v>
      </c>
      <c r="SD87" s="31">
        <v>1</v>
      </c>
      <c r="SE87" s="31">
        <v>41</v>
      </c>
      <c r="SF87" s="31">
        <v>63.949999999999989</v>
      </c>
      <c r="SG87" s="36">
        <f t="shared" si="99"/>
        <v>2621.9499999999994</v>
      </c>
      <c r="SH87" s="64">
        <f>SE75</f>
        <v>41</v>
      </c>
      <c r="SO87" s="31">
        <v>5</v>
      </c>
      <c r="SP87" s="32">
        <v>1</v>
      </c>
      <c r="SQ87" s="32">
        <v>10</v>
      </c>
      <c r="SR87" s="31">
        <v>182</v>
      </c>
      <c r="SS87" s="36">
        <f t="shared" si="100"/>
        <v>1820</v>
      </c>
      <c r="ST87" s="64">
        <f>SQ75</f>
        <v>10</v>
      </c>
    </row>
    <row r="88" spans="1:514" x14ac:dyDescent="0.55000000000000004">
      <c r="A88" s="31"/>
      <c r="B88" s="80">
        <v>183801</v>
      </c>
      <c r="C88" s="77"/>
      <c r="D88" s="78"/>
      <c r="E88" s="78">
        <f t="shared" si="95"/>
        <v>25662.731</v>
      </c>
      <c r="F88" s="78">
        <f>I88</f>
        <v>63.459197161866655</v>
      </c>
      <c r="G88" s="78">
        <f>E88/D$87</f>
        <v>78.634163306328063</v>
      </c>
      <c r="H88" s="78"/>
      <c r="I88" s="78">
        <f>F87*J88</f>
        <v>63.459197161866655</v>
      </c>
      <c r="J88" s="88">
        <f>SUM(P88,V88,AB88,AH88,AN88,AT88,AZ88,BF88,BL88,BR88,BX88,CD88,CJ88,CP88,CV88,DB88,DH88,DN88,DT88,DZ88,EF88,EL88,ER88,EX88,FD88,FJ88,FP88,FV88,GB88,GH88,GN88,GT88,GZ88,HF88,HL88,HR88,HX88,ID88,IJ88,IP88,IV88,JB88,JH88,JN88,JT88,JZ88,KF88,KL88,KR88,KX88,LD88,LJ88,LP88,LV88,MB88,MH88,MN88,MT88,MZ88,NF88,NL88,NR88,NX88,OD88,OJ88,OP88,OV88,PB88,PH88,PN88,PT88,PZ88,QF88,QL88,QR88,QX88,RD88,RJ88,RP88,RV88,SB88,SH88,SN88,ST88)/J87</f>
        <v>0.94918340310740379</v>
      </c>
      <c r="N88" s="31">
        <v>25.5</v>
      </c>
      <c r="O88" s="62">
        <f>M$87*N88</f>
        <v>1402.5</v>
      </c>
      <c r="P88" s="31">
        <f>N88/N87*P87</f>
        <v>42.5</v>
      </c>
      <c r="Z88" s="31">
        <v>70</v>
      </c>
      <c r="AA88" s="37">
        <f t="shared" ref="AA88:AA99" si="115">Y$87*Z88</f>
        <v>1330</v>
      </c>
      <c r="AB88" s="64">
        <f>Z88/Z87*AB87</f>
        <v>18.732394366197184</v>
      </c>
      <c r="DL88" s="31">
        <v>45</v>
      </c>
      <c r="DM88" s="30">
        <f>DK$87*DL88</f>
        <v>675</v>
      </c>
      <c r="DN88" s="64">
        <f>DL88/DL87*DN87</f>
        <v>13.775510204081632</v>
      </c>
      <c r="EV88" s="31">
        <v>93</v>
      </c>
      <c r="EW88" s="30">
        <f>EU$87*EV88</f>
        <v>1395</v>
      </c>
      <c r="EX88" s="64">
        <f>EV88/EV87*EX87</f>
        <v>12.5</v>
      </c>
      <c r="JC88" s="69"/>
      <c r="JD88" s="20"/>
      <c r="JE88" s="20"/>
      <c r="JF88" s="20">
        <v>63</v>
      </c>
      <c r="JG88" s="23">
        <f>JE$87*JF88</f>
        <v>630</v>
      </c>
      <c r="JH88" s="72">
        <f>JF88/JF87*JH87</f>
        <v>9.8054474708171195</v>
      </c>
      <c r="JI88" s="69"/>
      <c r="JJ88" s="20"/>
      <c r="JK88" s="20"/>
      <c r="JL88" s="20">
        <v>128</v>
      </c>
      <c r="JM88" s="23">
        <f>JK$87*JL88</f>
        <v>3840</v>
      </c>
      <c r="JN88" s="72">
        <f>JL88/JL87*JN87</f>
        <v>19.104477611940297</v>
      </c>
      <c r="JO88" s="69"/>
      <c r="JP88" s="20"/>
      <c r="JQ88" s="20"/>
      <c r="JR88" s="20">
        <v>98</v>
      </c>
      <c r="JS88" s="23">
        <f>JQ$87*JR88</f>
        <v>1666</v>
      </c>
      <c r="JT88" s="72">
        <f>JR88/JR87*JT87</f>
        <v>15.154639175257731</v>
      </c>
      <c r="JU88" s="69"/>
      <c r="JV88" s="20"/>
      <c r="JW88" s="20"/>
      <c r="JX88" s="20">
        <v>115.25</v>
      </c>
      <c r="JY88" s="23">
        <f>JW$87*JX88</f>
        <v>1844</v>
      </c>
      <c r="JZ88" s="72">
        <f>JX88/JX87*JZ87</f>
        <v>15.512092534174553</v>
      </c>
      <c r="KA88" s="69"/>
      <c r="KB88" s="20"/>
      <c r="KC88" s="20"/>
      <c r="KD88" s="20">
        <v>51.5</v>
      </c>
      <c r="KE88" s="23">
        <f>KC$159*KD88</f>
        <v>669.5</v>
      </c>
      <c r="KF88" s="72">
        <f>KD88/KD87*KF87</f>
        <v>12.572769953051642</v>
      </c>
      <c r="KG88" s="69"/>
      <c r="KH88" s="20"/>
      <c r="KI88" s="20"/>
      <c r="KJ88" s="20">
        <v>52</v>
      </c>
      <c r="KK88" s="23">
        <f>KI$87*KJ88</f>
        <v>1560</v>
      </c>
      <c r="KL88" s="72">
        <f>KJ88/KJ87*KL87</f>
        <v>27.368421052631579</v>
      </c>
      <c r="KM88" s="69"/>
      <c r="KN88" s="20"/>
      <c r="KO88" s="20"/>
      <c r="KP88" s="20">
        <v>96.962500000000006</v>
      </c>
      <c r="KQ88" s="23">
        <f>KO$87*KP88</f>
        <v>1745.325</v>
      </c>
      <c r="KR88" s="72">
        <f>KP88/KP87*KR87</f>
        <v>17.891594054331115</v>
      </c>
      <c r="KS88" s="69"/>
      <c r="KT88" s="20"/>
      <c r="KU88" s="20"/>
      <c r="KV88" s="20"/>
      <c r="KY88" s="69"/>
      <c r="KZ88" s="20"/>
      <c r="LA88" s="20"/>
      <c r="LB88" s="20"/>
      <c r="LE88" s="69"/>
      <c r="LF88" s="20"/>
      <c r="LG88" s="20"/>
      <c r="LH88" s="20"/>
      <c r="LK88" s="27"/>
      <c r="LL88" s="27"/>
      <c r="LM88" s="27"/>
      <c r="LN88" s="27"/>
      <c r="LR88" s="27"/>
      <c r="LT88" s="17">
        <v>46.5</v>
      </c>
      <c r="LU88" s="30">
        <f>LS$87*LT88</f>
        <v>186</v>
      </c>
      <c r="LV88" s="73">
        <f>LT88/LT87*LV87</f>
        <v>2.5833333333333335</v>
      </c>
      <c r="LW88" s="32"/>
      <c r="LX88" s="32"/>
      <c r="LY88" s="32"/>
      <c r="LZ88" s="32">
        <v>91.375</v>
      </c>
      <c r="MA88" s="36">
        <f>LY$87*LZ88</f>
        <v>1370.625</v>
      </c>
      <c r="MB88" s="64">
        <f>LZ88/LZ87*MB87</f>
        <v>9.6661157024793383</v>
      </c>
      <c r="MC88" s="32"/>
      <c r="MD88" s="32"/>
      <c r="ME88" s="32"/>
      <c r="MF88" s="32"/>
      <c r="MI88" s="32"/>
      <c r="MJ88" s="32"/>
      <c r="MK88" s="32"/>
      <c r="ML88" s="32"/>
      <c r="MO88" s="32"/>
      <c r="MP88" s="32"/>
      <c r="MQ88" s="32"/>
      <c r="MR88" s="32"/>
      <c r="MU88" s="32"/>
      <c r="MV88" s="32"/>
      <c r="MW88" s="32"/>
      <c r="MX88" s="32"/>
      <c r="NA88" s="32"/>
      <c r="NB88" s="32"/>
      <c r="NC88" s="32"/>
      <c r="ND88" s="32"/>
      <c r="NG88" s="32"/>
      <c r="NH88" s="32"/>
      <c r="NI88" s="32"/>
      <c r="NJ88" s="32"/>
      <c r="NM88" s="32"/>
      <c r="NN88" s="32"/>
      <c r="NO88" s="32"/>
      <c r="NP88" s="32"/>
      <c r="NS88" s="32"/>
      <c r="NT88" s="32"/>
      <c r="NU88" s="32"/>
      <c r="NV88" s="32"/>
      <c r="NY88" s="32"/>
      <c r="NZ88" s="32"/>
      <c r="OA88" s="32"/>
      <c r="OB88" s="32"/>
      <c r="OE88" s="32"/>
      <c r="OF88" s="32"/>
      <c r="OG88" s="32"/>
      <c r="OH88" s="32"/>
      <c r="OK88" s="32"/>
      <c r="OL88" s="32"/>
      <c r="OM88" s="32"/>
      <c r="ON88" s="32"/>
      <c r="OQ88" s="32"/>
      <c r="OR88" s="32"/>
      <c r="OS88" s="32"/>
      <c r="OT88" s="32"/>
      <c r="OW88" s="32"/>
      <c r="OX88" s="32"/>
      <c r="OY88" s="32"/>
      <c r="OZ88" s="32"/>
      <c r="PC88" s="32"/>
      <c r="PD88" s="32"/>
      <c r="PE88" s="32"/>
      <c r="PF88" s="32"/>
      <c r="PI88" s="32"/>
      <c r="PJ88" s="32"/>
      <c r="PK88" s="32"/>
      <c r="PL88" s="32"/>
      <c r="PO88" s="32"/>
      <c r="PP88" s="32"/>
      <c r="PQ88" s="32"/>
      <c r="PR88" s="32"/>
      <c r="PU88" s="32"/>
      <c r="PV88" s="32"/>
      <c r="PW88" s="32"/>
      <c r="QD88" s="31">
        <v>149.5</v>
      </c>
      <c r="QE88" s="36">
        <f t="shared" ref="QE88:QE99" si="116">QC$87*QD88</f>
        <v>254.15</v>
      </c>
      <c r="QF88" s="64">
        <f>QD88/QD87*QF87</f>
        <v>1.3</v>
      </c>
      <c r="QJ88" s="31">
        <v>176</v>
      </c>
      <c r="QK88" s="36">
        <f t="shared" ref="QK88:QK99" si="117">QI$87*QJ88</f>
        <v>2931.4559999999997</v>
      </c>
      <c r="QL88" s="64">
        <f>QJ88/QJ87*QL87</f>
        <v>16.993947826086956</v>
      </c>
      <c r="QM88" s="5"/>
      <c r="QO88" s="5"/>
      <c r="SF88" s="31">
        <v>60.674999999999983</v>
      </c>
      <c r="SG88" s="36">
        <f t="shared" ref="SG88:SG99" si="118">SE$87*SF88</f>
        <v>2487.6749999999993</v>
      </c>
      <c r="SH88" s="64">
        <f>SF88/SF87*SH87</f>
        <v>38.900312744331508</v>
      </c>
      <c r="SR88" s="31">
        <v>181.5</v>
      </c>
      <c r="SS88" s="36">
        <f t="shared" ref="SS88:SS99" si="119">SQ$87*SR88</f>
        <v>1815</v>
      </c>
      <c r="ST88" s="64">
        <f>SR88/SR87*ST87</f>
        <v>9.9725274725274726</v>
      </c>
    </row>
    <row r="89" spans="1:514" x14ac:dyDescent="0.55000000000000004">
      <c r="A89" s="31"/>
      <c r="B89" s="80">
        <v>183802</v>
      </c>
      <c r="C89" s="77"/>
      <c r="D89" s="78"/>
      <c r="E89" s="78">
        <f t="shared" si="95"/>
        <v>24986.367999999999</v>
      </c>
      <c r="F89" s="78">
        <f>F88*G89/G88</f>
        <v>61.786676299999236</v>
      </c>
      <c r="G89" s="78">
        <f t="shared" ref="G89:G99" si="120">E89/D$87</f>
        <v>76.561693365527219</v>
      </c>
      <c r="H89" s="78"/>
      <c r="I89" s="78"/>
      <c r="J89" s="88"/>
      <c r="N89" s="31">
        <v>30</v>
      </c>
      <c r="O89" s="62">
        <f t="shared" ref="O89:O99" si="121">M$87*N89</f>
        <v>1650</v>
      </c>
      <c r="Z89" s="31">
        <v>61</v>
      </c>
      <c r="AA89" s="37">
        <f t="shared" si="115"/>
        <v>1159</v>
      </c>
      <c r="DL89" s="31">
        <v>43</v>
      </c>
      <c r="DM89" s="30">
        <f t="shared" ref="DM89:DM99" si="122">DK$87*DL89</f>
        <v>645</v>
      </c>
      <c r="EV89" s="31">
        <v>91</v>
      </c>
      <c r="EW89" s="30">
        <f t="shared" ref="EW89:EW99" si="123">EU$87*EV89</f>
        <v>1365</v>
      </c>
      <c r="JC89" s="69"/>
      <c r="JD89" s="20"/>
      <c r="JE89" s="20"/>
      <c r="JF89" s="20">
        <v>62.75</v>
      </c>
      <c r="JG89" s="23">
        <f t="shared" ref="JG89:JG99" si="124">JE$87*JF89</f>
        <v>627.5</v>
      </c>
      <c r="JI89" s="69"/>
      <c r="JJ89" s="20"/>
      <c r="JK89" s="20"/>
      <c r="JL89" s="20">
        <v>122.5</v>
      </c>
      <c r="JM89" s="23">
        <f t="shared" ref="JM89:JM99" si="125">JK$87*JL89</f>
        <v>3675</v>
      </c>
      <c r="JO89" s="69"/>
      <c r="JP89" s="20"/>
      <c r="JQ89" s="20"/>
      <c r="JR89" s="20">
        <v>95</v>
      </c>
      <c r="JS89" s="23">
        <f t="shared" ref="JS89:JS99" si="126">JQ$87*JR89</f>
        <v>1615</v>
      </c>
      <c r="JU89" s="69"/>
      <c r="JV89" s="20"/>
      <c r="JW89" s="20"/>
      <c r="JX89" s="20">
        <v>114.25</v>
      </c>
      <c r="JY89" s="23">
        <f t="shared" ref="JY89:JY99" si="127">JW$87*JX89</f>
        <v>1828</v>
      </c>
      <c r="KA89" s="69"/>
      <c r="KB89" s="20"/>
      <c r="KC89" s="20"/>
      <c r="KD89" s="20">
        <v>40.5</v>
      </c>
      <c r="KE89" s="23">
        <f t="shared" ref="KE89:KE99" si="128">KC$159*KD89</f>
        <v>526.5</v>
      </c>
      <c r="KG89" s="69"/>
      <c r="KH89" s="20"/>
      <c r="KI89" s="20"/>
      <c r="KJ89" s="20">
        <v>53</v>
      </c>
      <c r="KK89" s="23">
        <f t="shared" ref="KK89:KK99" si="129">KI$87*KJ89</f>
        <v>1590</v>
      </c>
      <c r="KM89" s="69"/>
      <c r="KN89" s="20"/>
      <c r="KO89" s="20"/>
      <c r="KP89" s="20">
        <v>96.375</v>
      </c>
      <c r="KQ89" s="23">
        <f t="shared" ref="KQ89:KQ99" si="130">KO$87*KP89</f>
        <v>1734.75</v>
      </c>
      <c r="KS89" s="69"/>
      <c r="KT89" s="20"/>
      <c r="KU89" s="20"/>
      <c r="KV89" s="20"/>
      <c r="KY89" s="69"/>
      <c r="KZ89" s="20"/>
      <c r="LA89" s="20"/>
      <c r="LB89" s="20"/>
      <c r="LE89" s="69"/>
      <c r="LF89" s="20"/>
      <c r="LG89" s="20"/>
      <c r="LH89" s="20"/>
      <c r="LK89" s="27"/>
      <c r="LL89" s="27"/>
      <c r="LM89" s="27"/>
      <c r="LN89" s="27"/>
      <c r="LR89" s="27"/>
      <c r="LT89" s="17">
        <v>44</v>
      </c>
      <c r="LU89" s="30">
        <f t="shared" ref="LU89:LU99" si="131">LS$87*LT89</f>
        <v>176</v>
      </c>
      <c r="LW89" s="32"/>
      <c r="LX89" s="32"/>
      <c r="LY89" s="32"/>
      <c r="LZ89" s="32">
        <v>93.5</v>
      </c>
      <c r="MA89" s="36">
        <f t="shared" ref="MA89:MA99" si="132">LY$87*LZ89</f>
        <v>1402.5</v>
      </c>
      <c r="MC89" s="32"/>
      <c r="MD89" s="32"/>
      <c r="ME89" s="32"/>
      <c r="MF89" s="32"/>
      <c r="MI89" s="32"/>
      <c r="MJ89" s="32"/>
      <c r="MK89" s="32"/>
      <c r="ML89" s="32"/>
      <c r="MO89" s="32"/>
      <c r="MP89" s="32"/>
      <c r="MQ89" s="32"/>
      <c r="MR89" s="32"/>
      <c r="MU89" s="32"/>
      <c r="MV89" s="32"/>
      <c r="MW89" s="32"/>
      <c r="MX89" s="32"/>
      <c r="NA89" s="32"/>
      <c r="NB89" s="32"/>
      <c r="NC89" s="32"/>
      <c r="ND89" s="32"/>
      <c r="NG89" s="32"/>
      <c r="NH89" s="32"/>
      <c r="NI89" s="32"/>
      <c r="NJ89" s="32"/>
      <c r="NM89" s="32"/>
      <c r="NN89" s="32"/>
      <c r="NO89" s="32"/>
      <c r="NP89" s="32"/>
      <c r="NS89" s="32"/>
      <c r="NT89" s="32"/>
      <c r="NU89" s="32"/>
      <c r="NV89" s="32"/>
      <c r="NY89" s="32"/>
      <c r="NZ89" s="32"/>
      <c r="OA89" s="32"/>
      <c r="OB89" s="32"/>
      <c r="OE89" s="32"/>
      <c r="OF89" s="32"/>
      <c r="OG89" s="32"/>
      <c r="OH89" s="32"/>
      <c r="OK89" s="32"/>
      <c r="OL89" s="32"/>
      <c r="OM89" s="32"/>
      <c r="ON89" s="32"/>
      <c r="OQ89" s="32"/>
      <c r="OR89" s="32"/>
      <c r="OS89" s="32"/>
      <c r="OT89" s="32"/>
      <c r="OW89" s="32"/>
      <c r="OX89" s="32"/>
      <c r="OY89" s="32"/>
      <c r="OZ89" s="32"/>
      <c r="PC89" s="32"/>
      <c r="PD89" s="32"/>
      <c r="PE89" s="32"/>
      <c r="PF89" s="32"/>
      <c r="PI89" s="32"/>
      <c r="PJ89" s="32"/>
      <c r="PK89" s="32"/>
      <c r="PL89" s="32"/>
      <c r="PO89" s="32"/>
      <c r="PP89" s="32"/>
      <c r="PQ89" s="32"/>
      <c r="PR89" s="32"/>
      <c r="PU89" s="32"/>
      <c r="PV89" s="32"/>
      <c r="PW89" s="32"/>
      <c r="QD89" s="31">
        <v>149.5</v>
      </c>
      <c r="QE89" s="36">
        <f t="shared" si="116"/>
        <v>254.15</v>
      </c>
      <c r="QJ89" s="31">
        <v>165.5</v>
      </c>
      <c r="QK89" s="36">
        <f t="shared" si="117"/>
        <v>2756.5679999999998</v>
      </c>
      <c r="QM89" s="5"/>
      <c r="QO89" s="5"/>
      <c r="SF89" s="31">
        <v>57.399999999999977</v>
      </c>
      <c r="SG89" s="36">
        <f t="shared" si="118"/>
        <v>2353.3999999999992</v>
      </c>
      <c r="SR89" s="31">
        <v>176</v>
      </c>
      <c r="SS89" s="36">
        <f t="shared" si="119"/>
        <v>1760</v>
      </c>
    </row>
    <row r="90" spans="1:514" x14ac:dyDescent="0.55000000000000004">
      <c r="A90" s="31"/>
      <c r="B90" s="80">
        <v>183803</v>
      </c>
      <c r="C90" s="77"/>
      <c r="D90" s="78"/>
      <c r="E90" s="78">
        <f t="shared" si="95"/>
        <v>25072.322</v>
      </c>
      <c r="F90" s="78">
        <f t="shared" ref="F90:F99" si="133">F89*G90/G89</f>
        <v>61.999224677366058</v>
      </c>
      <c r="G90" s="78">
        <f t="shared" si="120"/>
        <v>76.825068330289625</v>
      </c>
      <c r="H90" s="78"/>
      <c r="I90" s="78"/>
      <c r="J90" s="88"/>
      <c r="N90" s="31">
        <v>29</v>
      </c>
      <c r="O90" s="62">
        <f t="shared" si="121"/>
        <v>1595</v>
      </c>
      <c r="Z90" s="31">
        <v>73</v>
      </c>
      <c r="AA90" s="37">
        <f t="shared" si="115"/>
        <v>1387</v>
      </c>
      <c r="DL90" s="31">
        <v>58</v>
      </c>
      <c r="DM90" s="30">
        <f t="shared" si="122"/>
        <v>870</v>
      </c>
      <c r="EV90" s="31">
        <v>94</v>
      </c>
      <c r="EW90" s="30">
        <f t="shared" si="123"/>
        <v>1410</v>
      </c>
      <c r="JC90" s="69"/>
      <c r="JD90" s="20"/>
      <c r="JE90" s="20"/>
      <c r="JF90" s="20">
        <v>57</v>
      </c>
      <c r="JG90" s="23">
        <f t="shared" si="124"/>
        <v>570</v>
      </c>
      <c r="JI90" s="69"/>
      <c r="JJ90" s="20"/>
      <c r="JK90" s="20"/>
      <c r="JL90" s="20">
        <v>120.25</v>
      </c>
      <c r="JM90" s="23">
        <f t="shared" si="125"/>
        <v>3607.5</v>
      </c>
      <c r="JO90" s="69"/>
      <c r="JP90" s="20"/>
      <c r="JQ90" s="20"/>
      <c r="JR90" s="20">
        <v>99</v>
      </c>
      <c r="JS90" s="23">
        <f t="shared" si="126"/>
        <v>1683</v>
      </c>
      <c r="JU90" s="69"/>
      <c r="JV90" s="20"/>
      <c r="JW90" s="20"/>
      <c r="JX90" s="20">
        <v>111.5</v>
      </c>
      <c r="JY90" s="23">
        <f t="shared" si="127"/>
        <v>1784</v>
      </c>
      <c r="KA90" s="69"/>
      <c r="KB90" s="20"/>
      <c r="KC90" s="20"/>
      <c r="KD90" s="20">
        <v>29.5</v>
      </c>
      <c r="KE90" s="23">
        <f t="shared" si="128"/>
        <v>383.5</v>
      </c>
      <c r="KG90" s="69"/>
      <c r="KH90" s="20"/>
      <c r="KI90" s="20"/>
      <c r="KJ90" s="20">
        <v>58</v>
      </c>
      <c r="KK90" s="23">
        <f t="shared" si="129"/>
        <v>1740</v>
      </c>
      <c r="KM90" s="69"/>
      <c r="KN90" s="20"/>
      <c r="KO90" s="20"/>
      <c r="KP90" s="20">
        <v>95.787499999999994</v>
      </c>
      <c r="KQ90" s="23">
        <f t="shared" si="130"/>
        <v>1724.175</v>
      </c>
      <c r="KS90" s="69"/>
      <c r="KT90" s="20"/>
      <c r="KU90" s="20"/>
      <c r="KV90" s="20"/>
      <c r="KY90" s="69"/>
      <c r="KZ90" s="20"/>
      <c r="LA90" s="20"/>
      <c r="LB90" s="20"/>
      <c r="LE90" s="69"/>
      <c r="LF90" s="20"/>
      <c r="LG90" s="20"/>
      <c r="LH90" s="20"/>
      <c r="LK90" s="27"/>
      <c r="LL90" s="27"/>
      <c r="LM90" s="27"/>
      <c r="LN90" s="27"/>
      <c r="LR90" s="27"/>
      <c r="LT90" s="17">
        <v>38.5</v>
      </c>
      <c r="LU90" s="30">
        <f t="shared" si="131"/>
        <v>154</v>
      </c>
      <c r="LW90" s="32"/>
      <c r="LX90" s="32"/>
      <c r="LY90" s="32"/>
      <c r="LZ90" s="32">
        <v>91.25</v>
      </c>
      <c r="MA90" s="36">
        <f t="shared" si="132"/>
        <v>1368.75</v>
      </c>
      <c r="MC90" s="32"/>
      <c r="MD90" s="32"/>
      <c r="ME90" s="32"/>
      <c r="MF90" s="32"/>
      <c r="MI90" s="32"/>
      <c r="MJ90" s="32"/>
      <c r="MK90" s="32"/>
      <c r="ML90" s="32"/>
      <c r="MO90" s="32"/>
      <c r="MP90" s="32"/>
      <c r="MQ90" s="32"/>
      <c r="MR90" s="32"/>
      <c r="MU90" s="32"/>
      <c r="MV90" s="32"/>
      <c r="MW90" s="32"/>
      <c r="MX90" s="32"/>
      <c r="NA90" s="32"/>
      <c r="NB90" s="32"/>
      <c r="NC90" s="32"/>
      <c r="ND90" s="32"/>
      <c r="NG90" s="32"/>
      <c r="NH90" s="32"/>
      <c r="NI90" s="32"/>
      <c r="NJ90" s="32"/>
      <c r="NM90" s="32"/>
      <c r="NN90" s="32"/>
      <c r="NO90" s="32"/>
      <c r="NP90" s="32"/>
      <c r="NS90" s="32"/>
      <c r="NT90" s="32"/>
      <c r="NU90" s="32"/>
      <c r="NV90" s="32"/>
      <c r="NY90" s="32"/>
      <c r="NZ90" s="32"/>
      <c r="OA90" s="32"/>
      <c r="OB90" s="32"/>
      <c r="OE90" s="32"/>
      <c r="OF90" s="32"/>
      <c r="OG90" s="32"/>
      <c r="OH90" s="32"/>
      <c r="OK90" s="32"/>
      <c r="OL90" s="32"/>
      <c r="OM90" s="32"/>
      <c r="ON90" s="32"/>
      <c r="OQ90" s="32"/>
      <c r="OR90" s="32"/>
      <c r="OS90" s="32"/>
      <c r="OT90" s="32"/>
      <c r="OW90" s="32"/>
      <c r="OX90" s="32"/>
      <c r="OY90" s="32"/>
      <c r="OZ90" s="32"/>
      <c r="PC90" s="32"/>
      <c r="PD90" s="32"/>
      <c r="PE90" s="32"/>
      <c r="PF90" s="32"/>
      <c r="PI90" s="32"/>
      <c r="PJ90" s="32"/>
      <c r="PK90" s="32"/>
      <c r="PL90" s="32"/>
      <c r="PO90" s="32"/>
      <c r="PP90" s="32"/>
      <c r="PQ90" s="32"/>
      <c r="PR90" s="32"/>
      <c r="PU90" s="32"/>
      <c r="PV90" s="32"/>
      <c r="PW90" s="32"/>
      <c r="QD90" s="31">
        <v>155</v>
      </c>
      <c r="QE90" s="36">
        <f t="shared" si="116"/>
        <v>263.5</v>
      </c>
      <c r="QJ90" s="31">
        <v>162</v>
      </c>
      <c r="QK90" s="36">
        <f t="shared" si="117"/>
        <v>2698.2719999999999</v>
      </c>
      <c r="QM90" s="5"/>
      <c r="QO90" s="5"/>
      <c r="SF90" s="31">
        <v>54.125</v>
      </c>
      <c r="SG90" s="36">
        <f t="shared" si="118"/>
        <v>2219.125</v>
      </c>
      <c r="SR90" s="31">
        <v>173</v>
      </c>
      <c r="SS90" s="36">
        <f t="shared" si="119"/>
        <v>1730</v>
      </c>
    </row>
    <row r="91" spans="1:514" x14ac:dyDescent="0.55000000000000004">
      <c r="A91" s="31"/>
      <c r="B91" s="80">
        <v>183804</v>
      </c>
      <c r="C91" s="77"/>
      <c r="D91" s="78"/>
      <c r="E91" s="78">
        <f t="shared" si="95"/>
        <v>25854.621999999999</v>
      </c>
      <c r="F91" s="78">
        <f t="shared" si="133"/>
        <v>63.93370818731394</v>
      </c>
      <c r="G91" s="78">
        <f t="shared" si="120"/>
        <v>79.222143916459331</v>
      </c>
      <c r="H91" s="78"/>
      <c r="I91" s="78"/>
      <c r="J91" s="88"/>
      <c r="N91" s="31">
        <v>28</v>
      </c>
      <c r="O91" s="62">
        <f t="shared" si="121"/>
        <v>1540</v>
      </c>
      <c r="Z91" s="31">
        <v>78</v>
      </c>
      <c r="AA91" s="37">
        <f t="shared" si="115"/>
        <v>1482</v>
      </c>
      <c r="DL91" s="31">
        <v>63</v>
      </c>
      <c r="DM91" s="30">
        <f t="shared" si="122"/>
        <v>945</v>
      </c>
      <c r="EV91" s="31">
        <v>99</v>
      </c>
      <c r="EW91" s="30">
        <f t="shared" si="123"/>
        <v>1485</v>
      </c>
      <c r="JC91" s="69"/>
      <c r="JD91" s="20"/>
      <c r="JE91" s="20"/>
      <c r="JF91" s="20">
        <v>63.375</v>
      </c>
      <c r="JG91" s="23">
        <f t="shared" si="124"/>
        <v>633.75</v>
      </c>
      <c r="JI91" s="69"/>
      <c r="JJ91" s="20"/>
      <c r="JK91" s="20"/>
      <c r="JL91" s="20">
        <v>127.5</v>
      </c>
      <c r="JM91" s="23">
        <f t="shared" si="125"/>
        <v>3825</v>
      </c>
      <c r="JO91" s="69"/>
      <c r="JP91" s="20"/>
      <c r="JQ91" s="20"/>
      <c r="JR91" s="20">
        <v>103</v>
      </c>
      <c r="JS91" s="23">
        <f t="shared" si="126"/>
        <v>1751</v>
      </c>
      <c r="JU91" s="69"/>
      <c r="JV91" s="20"/>
      <c r="JW91" s="20"/>
      <c r="JX91" s="20">
        <v>116.5</v>
      </c>
      <c r="JY91" s="23">
        <f t="shared" si="127"/>
        <v>1864</v>
      </c>
      <c r="KA91" s="69"/>
      <c r="KB91" s="20"/>
      <c r="KC91" s="20"/>
      <c r="KD91" s="20">
        <v>37.75</v>
      </c>
      <c r="KE91" s="23">
        <f t="shared" si="128"/>
        <v>490.75</v>
      </c>
      <c r="KG91" s="69"/>
      <c r="KH91" s="20"/>
      <c r="KI91" s="20"/>
      <c r="KJ91" s="20">
        <v>57</v>
      </c>
      <c r="KK91" s="23">
        <f t="shared" si="129"/>
        <v>1710</v>
      </c>
      <c r="KM91" s="69"/>
      <c r="KN91" s="20"/>
      <c r="KO91" s="20"/>
      <c r="KP91" s="20">
        <v>95.2</v>
      </c>
      <c r="KQ91" s="23">
        <f t="shared" si="130"/>
        <v>1713.6000000000001</v>
      </c>
      <c r="KS91" s="69"/>
      <c r="KT91" s="20"/>
      <c r="KU91" s="20"/>
      <c r="KV91" s="20"/>
      <c r="KY91" s="69"/>
      <c r="KZ91" s="20"/>
      <c r="LA91" s="20"/>
      <c r="LB91" s="20"/>
      <c r="LE91" s="69"/>
      <c r="LF91" s="20"/>
      <c r="LG91" s="20"/>
      <c r="LH91" s="20"/>
      <c r="LK91" s="27"/>
      <c r="LL91" s="27"/>
      <c r="LM91" s="27"/>
      <c r="LN91" s="27"/>
      <c r="LR91" s="27"/>
      <c r="LT91" s="17">
        <v>47.25</v>
      </c>
      <c r="LU91" s="30">
        <f t="shared" si="131"/>
        <v>189</v>
      </c>
      <c r="LW91" s="32"/>
      <c r="LX91" s="32"/>
      <c r="LY91" s="32"/>
      <c r="LZ91" s="32">
        <v>94.5</v>
      </c>
      <c r="MA91" s="36">
        <f t="shared" si="132"/>
        <v>1417.5</v>
      </c>
      <c r="MC91" s="32"/>
      <c r="MD91" s="32"/>
      <c r="ME91" s="32"/>
      <c r="MF91" s="32"/>
      <c r="MI91" s="32"/>
      <c r="MJ91" s="32"/>
      <c r="MK91" s="32"/>
      <c r="ML91" s="32"/>
      <c r="MO91" s="32"/>
      <c r="MP91" s="32"/>
      <c r="MQ91" s="32"/>
      <c r="MR91" s="32"/>
      <c r="MU91" s="32"/>
      <c r="MV91" s="32"/>
      <c r="MW91" s="32"/>
      <c r="MX91" s="32"/>
      <c r="NA91" s="32"/>
      <c r="NB91" s="32"/>
      <c r="NC91" s="32"/>
      <c r="ND91" s="32"/>
      <c r="NG91" s="32"/>
      <c r="NH91" s="32"/>
      <c r="NI91" s="32"/>
      <c r="NJ91" s="32"/>
      <c r="NM91" s="32"/>
      <c r="NN91" s="32"/>
      <c r="NO91" s="32"/>
      <c r="NP91" s="32"/>
      <c r="NS91" s="32"/>
      <c r="NT91" s="32"/>
      <c r="NU91" s="32"/>
      <c r="NV91" s="32"/>
      <c r="NY91" s="32"/>
      <c r="NZ91" s="32"/>
      <c r="OA91" s="32"/>
      <c r="OB91" s="32"/>
      <c r="OE91" s="32"/>
      <c r="OF91" s="32"/>
      <c r="OG91" s="32"/>
      <c r="OH91" s="32"/>
      <c r="OK91" s="32"/>
      <c r="OL91" s="32"/>
      <c r="OM91" s="32"/>
      <c r="ON91" s="32"/>
      <c r="OQ91" s="32"/>
      <c r="OR91" s="32"/>
      <c r="OS91" s="32"/>
      <c r="OT91" s="32"/>
      <c r="OW91" s="32"/>
      <c r="OX91" s="32"/>
      <c r="OY91" s="32"/>
      <c r="OZ91" s="32"/>
      <c r="PC91" s="32"/>
      <c r="PD91" s="32"/>
      <c r="PE91" s="32"/>
      <c r="PF91" s="32"/>
      <c r="PI91" s="32"/>
      <c r="PJ91" s="32"/>
      <c r="PK91" s="32"/>
      <c r="PL91" s="32"/>
      <c r="PO91" s="32"/>
      <c r="PP91" s="32"/>
      <c r="PQ91" s="32"/>
      <c r="PR91" s="32"/>
      <c r="PU91" s="32"/>
      <c r="PV91" s="32"/>
      <c r="PW91" s="32"/>
      <c r="QD91" s="31">
        <v>155</v>
      </c>
      <c r="QE91" s="36">
        <f t="shared" si="116"/>
        <v>263.5</v>
      </c>
      <c r="QJ91" s="31">
        <v>162</v>
      </c>
      <c r="QK91" s="36">
        <f t="shared" si="117"/>
        <v>2698.2719999999999</v>
      </c>
      <c r="QM91" s="5"/>
      <c r="QO91" s="5"/>
      <c r="SF91" s="31">
        <v>53</v>
      </c>
      <c r="SG91" s="36">
        <f t="shared" si="118"/>
        <v>2173</v>
      </c>
      <c r="SR91" s="31">
        <v>181.5</v>
      </c>
      <c r="SS91" s="36">
        <f t="shared" si="119"/>
        <v>1815</v>
      </c>
    </row>
    <row r="92" spans="1:514" x14ac:dyDescent="0.55000000000000004">
      <c r="A92" s="31"/>
      <c r="B92" s="80">
        <v>183805</v>
      </c>
      <c r="C92" s="77"/>
      <c r="D92" s="78"/>
      <c r="E92" s="78">
        <f t="shared" si="95"/>
        <v>26946.436000000002</v>
      </c>
      <c r="F92" s="78">
        <f t="shared" si="133"/>
        <v>66.633562691890489</v>
      </c>
      <c r="G92" s="78">
        <f t="shared" si="120"/>
        <v>82.567613281202128</v>
      </c>
      <c r="H92" s="78"/>
      <c r="I92" s="78"/>
      <c r="J92" s="88"/>
      <c r="N92" s="31">
        <v>25</v>
      </c>
      <c r="O92" s="62">
        <f t="shared" si="121"/>
        <v>1375</v>
      </c>
      <c r="Z92" s="31">
        <v>84</v>
      </c>
      <c r="AA92" s="37">
        <f t="shared" si="115"/>
        <v>1596</v>
      </c>
      <c r="DL92" s="31">
        <v>69</v>
      </c>
      <c r="DM92" s="30">
        <f t="shared" si="122"/>
        <v>1035</v>
      </c>
      <c r="EV92" s="31">
        <v>102</v>
      </c>
      <c r="EW92" s="30">
        <f t="shared" si="123"/>
        <v>1530</v>
      </c>
      <c r="JC92" s="69"/>
      <c r="JD92" s="20"/>
      <c r="JE92" s="20"/>
      <c r="JF92" s="20">
        <v>66.75</v>
      </c>
      <c r="JG92" s="23">
        <f t="shared" si="124"/>
        <v>667.5</v>
      </c>
      <c r="JI92" s="69"/>
      <c r="JJ92" s="20"/>
      <c r="JK92" s="20"/>
      <c r="JL92" s="20">
        <v>129.25</v>
      </c>
      <c r="JM92" s="23">
        <f t="shared" si="125"/>
        <v>3877.5</v>
      </c>
      <c r="JO92" s="69"/>
      <c r="JP92" s="20"/>
      <c r="JQ92" s="20"/>
      <c r="JR92" s="20">
        <v>106</v>
      </c>
      <c r="JS92" s="23">
        <f t="shared" si="126"/>
        <v>1802</v>
      </c>
      <c r="JU92" s="69"/>
      <c r="JV92" s="20"/>
      <c r="JW92" s="20"/>
      <c r="JX92" s="20">
        <v>120.125</v>
      </c>
      <c r="JY92" s="23">
        <f t="shared" si="127"/>
        <v>1922</v>
      </c>
      <c r="KA92" s="69"/>
      <c r="KB92" s="20"/>
      <c r="KC92" s="20"/>
      <c r="KD92" s="20">
        <v>39.875</v>
      </c>
      <c r="KE92" s="23">
        <f t="shared" si="128"/>
        <v>518.375</v>
      </c>
      <c r="KG92" s="69"/>
      <c r="KH92" s="20"/>
      <c r="KI92" s="20"/>
      <c r="KJ92" s="20">
        <v>60</v>
      </c>
      <c r="KK92" s="23">
        <f t="shared" si="129"/>
        <v>1800</v>
      </c>
      <c r="KM92" s="69"/>
      <c r="KN92" s="20"/>
      <c r="KO92" s="20"/>
      <c r="KP92" s="20">
        <v>100</v>
      </c>
      <c r="KQ92" s="23">
        <f t="shared" si="130"/>
        <v>1800</v>
      </c>
      <c r="KS92" s="69"/>
      <c r="KT92" s="20"/>
      <c r="KU92" s="20"/>
      <c r="KV92" s="20"/>
      <c r="KY92" s="69"/>
      <c r="KZ92" s="20"/>
      <c r="LA92" s="20"/>
      <c r="LB92" s="20"/>
      <c r="LE92" s="69"/>
      <c r="LF92" s="20"/>
      <c r="LG92" s="20"/>
      <c r="LH92" s="20"/>
      <c r="LK92" s="27"/>
      <c r="LL92" s="27"/>
      <c r="LM92" s="27"/>
      <c r="LN92" s="27"/>
      <c r="LR92" s="27"/>
      <c r="LT92" s="17">
        <v>50.875</v>
      </c>
      <c r="LU92" s="30">
        <f t="shared" si="131"/>
        <v>203.5</v>
      </c>
      <c r="LW92" s="32"/>
      <c r="LX92" s="32"/>
      <c r="LY92" s="32"/>
      <c r="LZ92" s="32">
        <v>101.75</v>
      </c>
      <c r="MA92" s="36">
        <f t="shared" si="132"/>
        <v>1526.25</v>
      </c>
      <c r="MC92" s="32"/>
      <c r="MD92" s="32"/>
      <c r="ME92" s="32"/>
      <c r="MF92" s="32"/>
      <c r="MI92" s="32"/>
      <c r="MJ92" s="32"/>
      <c r="MK92" s="32"/>
      <c r="ML92" s="32"/>
      <c r="MO92" s="32"/>
      <c r="MP92" s="32"/>
      <c r="MQ92" s="32"/>
      <c r="MR92" s="32"/>
      <c r="MU92" s="32"/>
      <c r="MV92" s="32"/>
      <c r="MW92" s="32"/>
      <c r="MX92" s="32"/>
      <c r="NA92" s="32"/>
      <c r="NB92" s="32"/>
      <c r="NC92" s="32"/>
      <c r="ND92" s="32"/>
      <c r="NG92" s="32"/>
      <c r="NH92" s="32"/>
      <c r="NI92" s="32"/>
      <c r="NJ92" s="32"/>
      <c r="NM92" s="32"/>
      <c r="NN92" s="32"/>
      <c r="NO92" s="32"/>
      <c r="NP92" s="32"/>
      <c r="NS92" s="32"/>
      <c r="NT92" s="32"/>
      <c r="NU92" s="32"/>
      <c r="NV92" s="32"/>
      <c r="NY92" s="32"/>
      <c r="NZ92" s="32"/>
      <c r="OA92" s="32"/>
      <c r="OB92" s="32"/>
      <c r="OE92" s="32"/>
      <c r="OF92" s="32"/>
      <c r="OG92" s="32"/>
      <c r="OH92" s="32"/>
      <c r="OK92" s="32"/>
      <c r="OL92" s="32"/>
      <c r="OM92" s="32"/>
      <c r="ON92" s="32"/>
      <c r="OQ92" s="32"/>
      <c r="OR92" s="32"/>
      <c r="OS92" s="32"/>
      <c r="OT92" s="32"/>
      <c r="OW92" s="32"/>
      <c r="OX92" s="32"/>
      <c r="OY92" s="32"/>
      <c r="OZ92" s="32"/>
      <c r="PC92" s="32"/>
      <c r="PD92" s="32"/>
      <c r="PE92" s="32"/>
      <c r="PF92" s="32"/>
      <c r="PI92" s="32"/>
      <c r="PJ92" s="32"/>
      <c r="PK92" s="32"/>
      <c r="PL92" s="32"/>
      <c r="PO92" s="32"/>
      <c r="PP92" s="32"/>
      <c r="PQ92" s="32"/>
      <c r="PR92" s="32"/>
      <c r="PU92" s="32"/>
      <c r="PV92" s="32"/>
      <c r="PW92" s="32"/>
      <c r="QD92" s="31">
        <v>155</v>
      </c>
      <c r="QE92" s="36">
        <f t="shared" si="116"/>
        <v>263.5</v>
      </c>
      <c r="QJ92" s="31">
        <v>162.25</v>
      </c>
      <c r="QK92" s="36">
        <f t="shared" si="117"/>
        <v>2702.4359999999997</v>
      </c>
      <c r="QM92" s="5"/>
      <c r="QO92" s="5"/>
      <c r="SF92" s="31">
        <v>65</v>
      </c>
      <c r="SG92" s="36">
        <f t="shared" si="118"/>
        <v>2665</v>
      </c>
      <c r="SR92" s="31">
        <v>181.5</v>
      </c>
      <c r="SS92" s="36">
        <f t="shared" si="119"/>
        <v>1815</v>
      </c>
    </row>
    <row r="93" spans="1:514" x14ac:dyDescent="0.55000000000000004">
      <c r="A93" s="31"/>
      <c r="B93" s="80">
        <v>183806</v>
      </c>
      <c r="C93" s="77"/>
      <c r="D93" s="78"/>
      <c r="E93" s="78">
        <f t="shared" si="95"/>
        <v>27473.51</v>
      </c>
      <c r="F93" s="78">
        <f t="shared" si="133"/>
        <v>67.936919411208223</v>
      </c>
      <c r="G93" s="78">
        <f t="shared" si="120"/>
        <v>84.182641042297362</v>
      </c>
      <c r="H93" s="78"/>
      <c r="I93" s="78"/>
      <c r="J93" s="88"/>
      <c r="N93" s="31">
        <v>25</v>
      </c>
      <c r="O93" s="62">
        <f t="shared" si="121"/>
        <v>1375</v>
      </c>
      <c r="Z93" s="31">
        <v>85</v>
      </c>
      <c r="AA93" s="37">
        <f t="shared" si="115"/>
        <v>1615</v>
      </c>
      <c r="DL93" s="31">
        <v>71</v>
      </c>
      <c r="DM93" s="30">
        <f t="shared" si="122"/>
        <v>1065</v>
      </c>
      <c r="EV93" s="31">
        <v>99</v>
      </c>
      <c r="EW93" s="30">
        <f t="shared" si="123"/>
        <v>1485</v>
      </c>
      <c r="JC93" s="69"/>
      <c r="JD93" s="20"/>
      <c r="JE93" s="20"/>
      <c r="JF93" s="20">
        <v>73.75</v>
      </c>
      <c r="JG93" s="23">
        <f t="shared" si="124"/>
        <v>737.5</v>
      </c>
      <c r="JI93" s="69"/>
      <c r="JJ93" s="20"/>
      <c r="JK93" s="20"/>
      <c r="JL93" s="20">
        <v>131.5</v>
      </c>
      <c r="JM93" s="23">
        <f t="shared" si="125"/>
        <v>3945</v>
      </c>
      <c r="JO93" s="69"/>
      <c r="JP93" s="20"/>
      <c r="JQ93" s="20"/>
      <c r="JR93" s="20">
        <v>105</v>
      </c>
      <c r="JS93" s="23">
        <f t="shared" si="126"/>
        <v>1785</v>
      </c>
      <c r="JU93" s="69"/>
      <c r="JV93" s="20"/>
      <c r="JW93" s="20"/>
      <c r="JX93" s="20">
        <v>121.25</v>
      </c>
      <c r="JY93" s="23">
        <f t="shared" si="127"/>
        <v>1940</v>
      </c>
      <c r="KA93" s="69"/>
      <c r="KB93" s="20"/>
      <c r="KC93" s="20"/>
      <c r="KD93" s="20">
        <v>55.125</v>
      </c>
      <c r="KE93" s="23">
        <f t="shared" si="128"/>
        <v>716.625</v>
      </c>
      <c r="KG93" s="69"/>
      <c r="KH93" s="20"/>
      <c r="KI93" s="20"/>
      <c r="KJ93" s="20">
        <v>59</v>
      </c>
      <c r="KK93" s="23">
        <f t="shared" si="129"/>
        <v>1770</v>
      </c>
      <c r="KM93" s="69"/>
      <c r="KN93" s="20"/>
      <c r="KO93" s="20"/>
      <c r="KP93" s="20">
        <v>100</v>
      </c>
      <c r="KQ93" s="23">
        <f t="shared" si="130"/>
        <v>1800</v>
      </c>
      <c r="KS93" s="69"/>
      <c r="KT93" s="20"/>
      <c r="KU93" s="20"/>
      <c r="KV93" s="20"/>
      <c r="KY93" s="69"/>
      <c r="KZ93" s="20"/>
      <c r="LA93" s="20"/>
      <c r="LB93" s="20"/>
      <c r="LE93" s="69"/>
      <c r="LF93" s="20"/>
      <c r="LG93" s="20"/>
      <c r="LH93" s="20"/>
      <c r="LK93" s="27"/>
      <c r="LL93" s="27"/>
      <c r="LM93" s="27"/>
      <c r="LN93" s="27"/>
      <c r="LR93" s="27"/>
      <c r="LT93" s="17">
        <v>59.75</v>
      </c>
      <c r="LU93" s="30">
        <f t="shared" si="131"/>
        <v>239</v>
      </c>
      <c r="LW93" s="32"/>
      <c r="LX93" s="32"/>
      <c r="LY93" s="32"/>
      <c r="LZ93" s="32">
        <v>105.375</v>
      </c>
      <c r="MA93" s="36">
        <f t="shared" si="132"/>
        <v>1580.625</v>
      </c>
      <c r="MC93" s="32"/>
      <c r="MD93" s="32"/>
      <c r="ME93" s="32"/>
      <c r="MF93" s="32"/>
      <c r="MI93" s="32"/>
      <c r="MJ93" s="32"/>
      <c r="MK93" s="32"/>
      <c r="ML93" s="32"/>
      <c r="MO93" s="32"/>
      <c r="MP93" s="32"/>
      <c r="MQ93" s="32"/>
      <c r="MR93" s="32"/>
      <c r="MU93" s="32"/>
      <c r="MV93" s="32"/>
      <c r="MW93" s="32"/>
      <c r="MX93" s="32"/>
      <c r="NA93" s="32"/>
      <c r="NB93" s="32"/>
      <c r="NC93" s="32"/>
      <c r="ND93" s="32"/>
      <c r="NG93" s="32"/>
      <c r="NH93" s="32"/>
      <c r="NI93" s="32"/>
      <c r="NJ93" s="32"/>
      <c r="NM93" s="32"/>
      <c r="NN93" s="32"/>
      <c r="NO93" s="32"/>
      <c r="NP93" s="32"/>
      <c r="NS93" s="32"/>
      <c r="NT93" s="32"/>
      <c r="NU93" s="32"/>
      <c r="NV93" s="32"/>
      <c r="NY93" s="32"/>
      <c r="NZ93" s="32"/>
      <c r="OA93" s="32"/>
      <c r="OB93" s="32"/>
      <c r="OE93" s="32"/>
      <c r="OF93" s="32"/>
      <c r="OG93" s="32"/>
      <c r="OH93" s="32"/>
      <c r="OK93" s="32"/>
      <c r="OL93" s="32"/>
      <c r="OM93" s="32"/>
      <c r="ON93" s="32"/>
      <c r="OQ93" s="32"/>
      <c r="OR93" s="32"/>
      <c r="OS93" s="32"/>
      <c r="OT93" s="32"/>
      <c r="OW93" s="32"/>
      <c r="OX93" s="32"/>
      <c r="OY93" s="32"/>
      <c r="OZ93" s="32"/>
      <c r="PC93" s="32"/>
      <c r="PD93" s="32"/>
      <c r="PE93" s="32"/>
      <c r="PF93" s="32"/>
      <c r="PI93" s="32"/>
      <c r="PJ93" s="32"/>
      <c r="PK93" s="32"/>
      <c r="PL93" s="32"/>
      <c r="PO93" s="32"/>
      <c r="PP93" s="32"/>
      <c r="PQ93" s="32"/>
      <c r="PR93" s="32"/>
      <c r="PU93" s="32"/>
      <c r="PV93" s="32"/>
      <c r="PW93" s="32"/>
      <c r="QD93" s="31">
        <v>155</v>
      </c>
      <c r="QE93" s="36">
        <f t="shared" si="116"/>
        <v>263.5</v>
      </c>
      <c r="QJ93" s="31">
        <v>163.125</v>
      </c>
      <c r="QK93" s="36">
        <f t="shared" si="117"/>
        <v>2717.0099999999998</v>
      </c>
      <c r="QM93" s="5"/>
      <c r="QO93" s="5"/>
      <c r="SF93" s="31">
        <v>68.5</v>
      </c>
      <c r="SG93" s="36">
        <f t="shared" si="118"/>
        <v>2808.5</v>
      </c>
      <c r="SR93" s="31">
        <v>181</v>
      </c>
      <c r="SS93" s="36">
        <f t="shared" si="119"/>
        <v>1810</v>
      </c>
    </row>
    <row r="94" spans="1:514" x14ac:dyDescent="0.55000000000000004">
      <c r="A94" s="31"/>
      <c r="B94" s="80">
        <v>183807</v>
      </c>
      <c r="C94" s="77"/>
      <c r="D94" s="78"/>
      <c r="E94" s="78">
        <f t="shared" si="95"/>
        <v>27002.848999999998</v>
      </c>
      <c r="F94" s="78">
        <f t="shared" si="133"/>
        <v>66.773061628675208</v>
      </c>
      <c r="G94" s="78">
        <f t="shared" si="120"/>
        <v>82.740470529115441</v>
      </c>
      <c r="H94" s="78"/>
      <c r="I94" s="78"/>
      <c r="J94" s="88"/>
      <c r="N94" s="31">
        <v>20.75</v>
      </c>
      <c r="O94" s="62">
        <f t="shared" si="121"/>
        <v>1141.25</v>
      </c>
      <c r="Z94" s="31">
        <v>81</v>
      </c>
      <c r="AA94" s="37">
        <f t="shared" si="115"/>
        <v>1539</v>
      </c>
      <c r="DL94" s="31">
        <v>71</v>
      </c>
      <c r="DM94" s="30">
        <f t="shared" si="122"/>
        <v>1065</v>
      </c>
      <c r="EV94" s="31">
        <v>101</v>
      </c>
      <c r="EW94" s="30">
        <f t="shared" si="123"/>
        <v>1515</v>
      </c>
      <c r="JC94" s="69"/>
      <c r="JD94" s="20"/>
      <c r="JE94" s="20"/>
      <c r="JF94" s="20">
        <v>71.875</v>
      </c>
      <c r="JG94" s="23">
        <f t="shared" si="124"/>
        <v>718.75</v>
      </c>
      <c r="JI94" s="69"/>
      <c r="JJ94" s="20"/>
      <c r="JK94" s="20"/>
      <c r="JL94" s="20">
        <v>125.25</v>
      </c>
      <c r="JM94" s="23">
        <f t="shared" si="125"/>
        <v>3757.5</v>
      </c>
      <c r="JO94" s="69"/>
      <c r="JP94" s="20"/>
      <c r="JQ94" s="20"/>
      <c r="JR94" s="20">
        <v>105</v>
      </c>
      <c r="JS94" s="23">
        <f t="shared" si="126"/>
        <v>1785</v>
      </c>
      <c r="JU94" s="69"/>
      <c r="JV94" s="20"/>
      <c r="JW94" s="20"/>
      <c r="JX94" s="20">
        <v>117.75</v>
      </c>
      <c r="JY94" s="23">
        <f t="shared" si="127"/>
        <v>1884</v>
      </c>
      <c r="KA94" s="69"/>
      <c r="KB94" s="20"/>
      <c r="KC94" s="20"/>
      <c r="KD94" s="20">
        <v>56.125</v>
      </c>
      <c r="KE94" s="23">
        <f t="shared" si="128"/>
        <v>729.625</v>
      </c>
      <c r="KG94" s="69"/>
      <c r="KH94" s="20"/>
      <c r="KI94" s="20"/>
      <c r="KJ94" s="20">
        <v>58</v>
      </c>
      <c r="KK94" s="23">
        <f t="shared" si="129"/>
        <v>1740</v>
      </c>
      <c r="KM94" s="69"/>
      <c r="KN94" s="20"/>
      <c r="KO94" s="20"/>
      <c r="KP94" s="20">
        <v>100</v>
      </c>
      <c r="KQ94" s="23">
        <f t="shared" si="130"/>
        <v>1800</v>
      </c>
      <c r="KS94" s="69"/>
      <c r="KT94" s="20"/>
      <c r="KU94" s="20"/>
      <c r="KV94" s="20"/>
      <c r="KY94" s="69"/>
      <c r="KZ94" s="20"/>
      <c r="LA94" s="20"/>
      <c r="LB94" s="20"/>
      <c r="LE94" s="69"/>
      <c r="LF94" s="20"/>
      <c r="LG94" s="20"/>
      <c r="LH94" s="20"/>
      <c r="LK94" s="27"/>
      <c r="LL94" s="27"/>
      <c r="LM94" s="27"/>
      <c r="LN94" s="27"/>
      <c r="LR94" s="27"/>
      <c r="LT94" s="17">
        <v>66.75</v>
      </c>
      <c r="LU94" s="30">
        <f t="shared" si="131"/>
        <v>267</v>
      </c>
      <c r="LW94" s="32"/>
      <c r="LX94" s="32"/>
      <c r="LY94" s="32"/>
      <c r="LZ94" s="32">
        <v>102.25</v>
      </c>
      <c r="MA94" s="36">
        <f t="shared" si="132"/>
        <v>1533.75</v>
      </c>
      <c r="MC94" s="32"/>
      <c r="MD94" s="32"/>
      <c r="ME94" s="32"/>
      <c r="MF94" s="32"/>
      <c r="MI94" s="32"/>
      <c r="MJ94" s="32"/>
      <c r="MK94" s="32"/>
      <c r="ML94" s="32"/>
      <c r="MO94" s="32"/>
      <c r="MP94" s="32"/>
      <c r="MQ94" s="32"/>
      <c r="MR94" s="32"/>
      <c r="MU94" s="32"/>
      <c r="MV94" s="32"/>
      <c r="MW94" s="32"/>
      <c r="MX94" s="32"/>
      <c r="NA94" s="32"/>
      <c r="NB94" s="32"/>
      <c r="NC94" s="32"/>
      <c r="ND94" s="32"/>
      <c r="NG94" s="32"/>
      <c r="NH94" s="32"/>
      <c r="NI94" s="32"/>
      <c r="NJ94" s="32"/>
      <c r="NM94" s="32"/>
      <c r="NN94" s="32"/>
      <c r="NO94" s="32"/>
      <c r="NP94" s="32"/>
      <c r="NS94" s="32"/>
      <c r="NT94" s="32"/>
      <c r="NU94" s="32"/>
      <c r="NV94" s="32"/>
      <c r="NY94" s="32"/>
      <c r="NZ94" s="32"/>
      <c r="OA94" s="32"/>
      <c r="OB94" s="32"/>
      <c r="OE94" s="32"/>
      <c r="OF94" s="32"/>
      <c r="OG94" s="32"/>
      <c r="OH94" s="32"/>
      <c r="OK94" s="32"/>
      <c r="OL94" s="32"/>
      <c r="OM94" s="32"/>
      <c r="ON94" s="32"/>
      <c r="OQ94" s="32"/>
      <c r="OR94" s="32"/>
      <c r="OS94" s="32"/>
      <c r="OT94" s="32"/>
      <c r="OW94" s="32"/>
      <c r="OX94" s="32"/>
      <c r="OY94" s="32"/>
      <c r="OZ94" s="32"/>
      <c r="PC94" s="32"/>
      <c r="PD94" s="32"/>
      <c r="PE94" s="32"/>
      <c r="PF94" s="32"/>
      <c r="PI94" s="32"/>
      <c r="PJ94" s="32"/>
      <c r="PK94" s="32"/>
      <c r="PL94" s="32"/>
      <c r="PO94" s="32"/>
      <c r="PP94" s="32"/>
      <c r="PQ94" s="32"/>
      <c r="PR94" s="32"/>
      <c r="PU94" s="32"/>
      <c r="PV94" s="32"/>
      <c r="PW94" s="32"/>
      <c r="QD94" s="31">
        <v>155</v>
      </c>
      <c r="QE94" s="36">
        <f t="shared" si="116"/>
        <v>263.5</v>
      </c>
      <c r="QJ94" s="31">
        <v>166.5</v>
      </c>
      <c r="QK94" s="36">
        <f t="shared" si="117"/>
        <v>2773.2239999999997</v>
      </c>
      <c r="QM94" s="5"/>
      <c r="QO94" s="5"/>
      <c r="SF94" s="31">
        <v>70.5</v>
      </c>
      <c r="SG94" s="36">
        <f t="shared" si="118"/>
        <v>2890.5</v>
      </c>
      <c r="SR94" s="31">
        <v>180</v>
      </c>
      <c r="SS94" s="36">
        <f t="shared" si="119"/>
        <v>1800</v>
      </c>
    </row>
    <row r="95" spans="1:514" x14ac:dyDescent="0.55000000000000004">
      <c r="A95" s="31"/>
      <c r="B95" s="80">
        <v>183808</v>
      </c>
      <c r="C95" s="77"/>
      <c r="D95" s="78"/>
      <c r="E95" s="78">
        <f t="shared" si="95"/>
        <v>26954.136000000002</v>
      </c>
      <c r="F95" s="78">
        <f t="shared" si="133"/>
        <v>66.652603370692233</v>
      </c>
      <c r="G95" s="78">
        <f t="shared" si="120"/>
        <v>82.59120714802242</v>
      </c>
      <c r="H95" s="78"/>
      <c r="I95" s="78"/>
      <c r="J95" s="88"/>
      <c r="N95" s="31">
        <v>23</v>
      </c>
      <c r="O95" s="62">
        <f t="shared" si="121"/>
        <v>1265</v>
      </c>
      <c r="Z95" s="31">
        <v>75</v>
      </c>
      <c r="AA95" s="37">
        <f t="shared" si="115"/>
        <v>1425</v>
      </c>
      <c r="DL95" s="31">
        <v>56</v>
      </c>
      <c r="DM95" s="30">
        <f t="shared" si="122"/>
        <v>840</v>
      </c>
      <c r="EV95" s="31">
        <v>101</v>
      </c>
      <c r="EW95" s="30">
        <f t="shared" si="123"/>
        <v>1515</v>
      </c>
      <c r="JC95" s="69"/>
      <c r="JD95" s="20"/>
      <c r="JE95" s="20"/>
      <c r="JF95" s="20">
        <v>75.375</v>
      </c>
      <c r="JG95" s="23">
        <f t="shared" si="124"/>
        <v>753.75</v>
      </c>
      <c r="JI95" s="69"/>
      <c r="JJ95" s="20"/>
      <c r="JK95" s="20"/>
      <c r="JL95" s="20">
        <v>127.5</v>
      </c>
      <c r="JM95" s="23">
        <f t="shared" si="125"/>
        <v>3825</v>
      </c>
      <c r="JO95" s="69"/>
      <c r="JP95" s="20"/>
      <c r="JQ95" s="20"/>
      <c r="JR95" s="20">
        <v>103</v>
      </c>
      <c r="JS95" s="23">
        <f t="shared" si="126"/>
        <v>1751</v>
      </c>
      <c r="JU95" s="69"/>
      <c r="JV95" s="20"/>
      <c r="JW95" s="20"/>
      <c r="JX95" s="20">
        <v>119.125</v>
      </c>
      <c r="JY95" s="23">
        <f t="shared" si="127"/>
        <v>1906</v>
      </c>
      <c r="KA95" s="69"/>
      <c r="KB95" s="20"/>
      <c r="KC95" s="20"/>
      <c r="KD95" s="20">
        <v>68.25</v>
      </c>
      <c r="KE95" s="23">
        <f t="shared" si="128"/>
        <v>887.25</v>
      </c>
      <c r="KG95" s="69"/>
      <c r="KH95" s="20"/>
      <c r="KI95" s="20"/>
      <c r="KJ95" s="20">
        <v>57</v>
      </c>
      <c r="KK95" s="23">
        <f t="shared" si="129"/>
        <v>1710</v>
      </c>
      <c r="KM95" s="69"/>
      <c r="KN95" s="20"/>
      <c r="KO95" s="20"/>
      <c r="KP95" s="20">
        <v>100</v>
      </c>
      <c r="KQ95" s="23">
        <f t="shared" si="130"/>
        <v>1800</v>
      </c>
      <c r="KS95" s="69"/>
      <c r="KT95" s="20"/>
      <c r="KU95" s="20"/>
      <c r="KV95" s="20"/>
      <c r="KY95" s="69"/>
      <c r="KZ95" s="20"/>
      <c r="LA95" s="20"/>
      <c r="LB95" s="20"/>
      <c r="LE95" s="69"/>
      <c r="LF95" s="20"/>
      <c r="LG95" s="20"/>
      <c r="LH95" s="20"/>
      <c r="LK95" s="27"/>
      <c r="LL95" s="27"/>
      <c r="LM95" s="27"/>
      <c r="LN95" s="27"/>
      <c r="LR95" s="27"/>
      <c r="LT95" s="17">
        <v>74.5</v>
      </c>
      <c r="LU95" s="30">
        <f t="shared" si="131"/>
        <v>298</v>
      </c>
      <c r="LW95" s="32"/>
      <c r="LX95" s="32"/>
      <c r="LY95" s="32"/>
      <c r="LZ95" s="32">
        <v>104.875</v>
      </c>
      <c r="MA95" s="36">
        <f t="shared" si="132"/>
        <v>1573.125</v>
      </c>
      <c r="MC95" s="32"/>
      <c r="MD95" s="32"/>
      <c r="ME95" s="32"/>
      <c r="MF95" s="32"/>
      <c r="MI95" s="32"/>
      <c r="MJ95" s="32"/>
      <c r="MK95" s="32"/>
      <c r="ML95" s="32"/>
      <c r="MO95" s="32"/>
      <c r="MP95" s="32"/>
      <c r="MQ95" s="32"/>
      <c r="MR95" s="32"/>
      <c r="MU95" s="32"/>
      <c r="MV95" s="32"/>
      <c r="MW95" s="32"/>
      <c r="MX95" s="32"/>
      <c r="NA95" s="32"/>
      <c r="NB95" s="32"/>
      <c r="NC95" s="32"/>
      <c r="ND95" s="32"/>
      <c r="NG95" s="32"/>
      <c r="NH95" s="32"/>
      <c r="NI95" s="32"/>
      <c r="NJ95" s="32"/>
      <c r="NM95" s="32"/>
      <c r="NN95" s="32"/>
      <c r="NO95" s="32"/>
      <c r="NP95" s="32"/>
      <c r="NS95" s="32"/>
      <c r="NT95" s="32"/>
      <c r="NU95" s="32"/>
      <c r="NV95" s="32"/>
      <c r="NY95" s="32"/>
      <c r="NZ95" s="32"/>
      <c r="OA95" s="32"/>
      <c r="OB95" s="32"/>
      <c r="OE95" s="32"/>
      <c r="OF95" s="32"/>
      <c r="OG95" s="32"/>
      <c r="OH95" s="32"/>
      <c r="OK95" s="32"/>
      <c r="OL95" s="32"/>
      <c r="OM95" s="32"/>
      <c r="ON95" s="32"/>
      <c r="OQ95" s="32"/>
      <c r="OR95" s="32"/>
      <c r="OS95" s="32"/>
      <c r="OT95" s="32"/>
      <c r="OW95" s="32"/>
      <c r="OX95" s="32"/>
      <c r="OY95" s="32"/>
      <c r="OZ95" s="32"/>
      <c r="PC95" s="32"/>
      <c r="PD95" s="32"/>
      <c r="PE95" s="32"/>
      <c r="PF95" s="32"/>
      <c r="PI95" s="32"/>
      <c r="PJ95" s="32"/>
      <c r="PK95" s="32"/>
      <c r="PL95" s="32"/>
      <c r="PO95" s="32"/>
      <c r="PP95" s="32"/>
      <c r="PQ95" s="32"/>
      <c r="PR95" s="32"/>
      <c r="PU95" s="32"/>
      <c r="PV95" s="32"/>
      <c r="PW95" s="32"/>
      <c r="QD95" s="31">
        <v>155</v>
      </c>
      <c r="QE95" s="36">
        <f t="shared" si="116"/>
        <v>263.5</v>
      </c>
      <c r="QJ95" s="31">
        <v>161</v>
      </c>
      <c r="QK95" s="36">
        <f t="shared" si="117"/>
        <v>2681.616</v>
      </c>
      <c r="QM95" s="5"/>
      <c r="QO95" s="5"/>
      <c r="SF95" s="31">
        <v>69.594999999999999</v>
      </c>
      <c r="SG95" s="36">
        <f t="shared" si="118"/>
        <v>2853.395</v>
      </c>
      <c r="SR95" s="31">
        <v>183</v>
      </c>
      <c r="SS95" s="36">
        <f t="shared" si="119"/>
        <v>1830</v>
      </c>
    </row>
    <row r="96" spans="1:514" x14ac:dyDescent="0.55000000000000004">
      <c r="A96" s="31"/>
      <c r="B96" s="80">
        <v>183809</v>
      </c>
      <c r="C96" s="77"/>
      <c r="D96" s="78"/>
      <c r="E96" s="78">
        <f t="shared" si="95"/>
        <v>26745.607</v>
      </c>
      <c r="F96" s="78">
        <f t="shared" si="133"/>
        <v>66.136949642140621</v>
      </c>
      <c r="G96" s="78">
        <f t="shared" si="120"/>
        <v>81.952245400728046</v>
      </c>
      <c r="H96" s="78"/>
      <c r="I96" s="78"/>
      <c r="J96" s="88"/>
      <c r="N96" s="31">
        <v>26.5</v>
      </c>
      <c r="O96" s="62">
        <f t="shared" si="121"/>
        <v>1457.5</v>
      </c>
      <c r="Z96" s="31">
        <v>73</v>
      </c>
      <c r="AA96" s="37">
        <f t="shared" si="115"/>
        <v>1387</v>
      </c>
      <c r="DL96" s="31">
        <v>56</v>
      </c>
      <c r="DM96" s="30">
        <f t="shared" si="122"/>
        <v>840</v>
      </c>
      <c r="EV96" s="31">
        <v>101</v>
      </c>
      <c r="EW96" s="30">
        <f t="shared" si="123"/>
        <v>1515</v>
      </c>
      <c r="JC96" s="69"/>
      <c r="JD96" s="20"/>
      <c r="JE96" s="20"/>
      <c r="JF96" s="20">
        <v>71.625</v>
      </c>
      <c r="JG96" s="23">
        <f t="shared" si="124"/>
        <v>716.25</v>
      </c>
      <c r="JI96" s="69"/>
      <c r="JJ96" s="20"/>
      <c r="JK96" s="20"/>
      <c r="JL96" s="20">
        <v>129</v>
      </c>
      <c r="JM96" s="23">
        <f t="shared" si="125"/>
        <v>3870</v>
      </c>
      <c r="JO96" s="69"/>
      <c r="JP96" s="20"/>
      <c r="JQ96" s="20"/>
      <c r="JR96" s="20">
        <v>103</v>
      </c>
      <c r="JS96" s="23">
        <f t="shared" si="126"/>
        <v>1751</v>
      </c>
      <c r="JU96" s="69"/>
      <c r="JV96" s="20"/>
      <c r="JW96" s="20"/>
      <c r="JX96" s="20">
        <v>118.625</v>
      </c>
      <c r="JY96" s="23">
        <f t="shared" si="127"/>
        <v>1898</v>
      </c>
      <c r="KA96" s="69"/>
      <c r="KB96" s="20"/>
      <c r="KC96" s="20"/>
      <c r="KD96" s="20">
        <v>48.25</v>
      </c>
      <c r="KE96" s="23">
        <f t="shared" si="128"/>
        <v>627.25</v>
      </c>
      <c r="KG96" s="69"/>
      <c r="KH96" s="20"/>
      <c r="KI96" s="20"/>
      <c r="KJ96" s="20">
        <v>58</v>
      </c>
      <c r="KK96" s="23">
        <f t="shared" si="129"/>
        <v>1740</v>
      </c>
      <c r="KM96" s="69"/>
      <c r="KN96" s="20"/>
      <c r="KO96" s="20"/>
      <c r="KP96" s="20">
        <v>100.52500000000001</v>
      </c>
      <c r="KQ96" s="23">
        <f t="shared" si="130"/>
        <v>1809.45</v>
      </c>
      <c r="KS96" s="69"/>
      <c r="KT96" s="20"/>
      <c r="KU96" s="20"/>
      <c r="KV96" s="20"/>
      <c r="KY96" s="69"/>
      <c r="KZ96" s="20"/>
      <c r="LA96" s="20"/>
      <c r="LB96" s="20"/>
      <c r="LE96" s="69"/>
      <c r="LF96" s="20"/>
      <c r="LG96" s="20"/>
      <c r="LH96" s="20"/>
      <c r="LK96" s="27"/>
      <c r="LL96" s="27"/>
      <c r="LM96" s="27"/>
      <c r="LN96" s="27"/>
      <c r="LR96" s="27"/>
      <c r="LT96" s="17">
        <v>56.25</v>
      </c>
      <c r="LU96" s="30">
        <f t="shared" si="131"/>
        <v>225</v>
      </c>
      <c r="LW96" s="32"/>
      <c r="LX96" s="32"/>
      <c r="LY96" s="32"/>
      <c r="LZ96" s="32">
        <v>101.875</v>
      </c>
      <c r="MA96" s="36">
        <f t="shared" si="132"/>
        <v>1528.125</v>
      </c>
      <c r="MC96" s="32"/>
      <c r="MD96" s="32"/>
      <c r="ME96" s="32"/>
      <c r="MF96" s="32"/>
      <c r="MI96" s="32"/>
      <c r="MJ96" s="32"/>
      <c r="MK96" s="32"/>
      <c r="ML96" s="32"/>
      <c r="MO96" s="32"/>
      <c r="MP96" s="32"/>
      <c r="MQ96" s="32"/>
      <c r="MR96" s="32"/>
      <c r="MU96" s="32"/>
      <c r="MV96" s="32"/>
      <c r="MW96" s="32"/>
      <c r="MX96" s="32"/>
      <c r="NA96" s="32"/>
      <c r="NB96" s="32"/>
      <c r="NC96" s="32"/>
      <c r="ND96" s="32"/>
      <c r="NG96" s="32"/>
      <c r="NH96" s="32"/>
      <c r="NI96" s="32"/>
      <c r="NJ96" s="32"/>
      <c r="NM96" s="32"/>
      <c r="NN96" s="32"/>
      <c r="NO96" s="32"/>
      <c r="NP96" s="32"/>
      <c r="NS96" s="32"/>
      <c r="NT96" s="32"/>
      <c r="NU96" s="32"/>
      <c r="NV96" s="32"/>
      <c r="NY96" s="32"/>
      <c r="NZ96" s="32"/>
      <c r="OA96" s="32"/>
      <c r="OB96" s="32"/>
      <c r="OE96" s="32"/>
      <c r="OF96" s="32"/>
      <c r="OG96" s="32"/>
      <c r="OH96" s="32"/>
      <c r="OK96" s="32"/>
      <c r="OL96" s="32"/>
      <c r="OM96" s="32"/>
      <c r="ON96" s="32"/>
      <c r="OQ96" s="32"/>
      <c r="OR96" s="32"/>
      <c r="OS96" s="32"/>
      <c r="OT96" s="32"/>
      <c r="OW96" s="32"/>
      <c r="OX96" s="32"/>
      <c r="OY96" s="32"/>
      <c r="OZ96" s="32"/>
      <c r="PC96" s="32"/>
      <c r="PD96" s="32"/>
      <c r="PE96" s="32"/>
      <c r="PF96" s="32"/>
      <c r="PI96" s="32"/>
      <c r="PJ96" s="32"/>
      <c r="PK96" s="32"/>
      <c r="PL96" s="32"/>
      <c r="PO96" s="32"/>
      <c r="PP96" s="32"/>
      <c r="PQ96" s="32"/>
      <c r="PR96" s="32"/>
      <c r="PU96" s="32"/>
      <c r="PV96" s="32"/>
      <c r="PW96" s="32"/>
      <c r="QD96" s="31">
        <v>155</v>
      </c>
      <c r="QE96" s="36">
        <f t="shared" si="116"/>
        <v>263.5</v>
      </c>
      <c r="QJ96" s="31">
        <v>157</v>
      </c>
      <c r="QK96" s="36">
        <f t="shared" si="117"/>
        <v>2614.9919999999997</v>
      </c>
      <c r="QM96" s="5"/>
      <c r="QO96" s="5"/>
      <c r="SF96" s="31">
        <v>68.69</v>
      </c>
      <c r="SG96" s="36">
        <f t="shared" si="118"/>
        <v>2816.29</v>
      </c>
      <c r="SR96" s="31">
        <v>185.5</v>
      </c>
      <c r="SS96" s="36">
        <f t="shared" si="119"/>
        <v>1855</v>
      </c>
    </row>
    <row r="97" spans="1:514" x14ac:dyDescent="0.55000000000000004">
      <c r="A97" s="31"/>
      <c r="B97" s="80">
        <v>183810</v>
      </c>
      <c r="C97" s="77"/>
      <c r="D97" s="78"/>
      <c r="E97" s="78">
        <f t="shared" si="95"/>
        <v>26146.226999999999</v>
      </c>
      <c r="F97" s="78">
        <f t="shared" si="133"/>
        <v>64.654793530428279</v>
      </c>
      <c r="G97" s="78">
        <f t="shared" si="120"/>
        <v>80.115662037774698</v>
      </c>
      <c r="H97" s="78"/>
      <c r="I97" s="78"/>
      <c r="J97" s="88"/>
      <c r="N97" s="31">
        <v>30</v>
      </c>
      <c r="O97" s="62">
        <f t="shared" si="121"/>
        <v>1650</v>
      </c>
      <c r="Z97" s="31">
        <v>67</v>
      </c>
      <c r="AA97" s="37">
        <f t="shared" si="115"/>
        <v>1273</v>
      </c>
      <c r="DL97" s="31">
        <v>42</v>
      </c>
      <c r="DM97" s="30">
        <f t="shared" si="122"/>
        <v>630</v>
      </c>
      <c r="EV97" s="31">
        <v>104</v>
      </c>
      <c r="EW97" s="30">
        <f t="shared" si="123"/>
        <v>1560</v>
      </c>
      <c r="JC97" s="69"/>
      <c r="JD97" s="20"/>
      <c r="JE97" s="20"/>
      <c r="JF97" s="20">
        <v>64.25</v>
      </c>
      <c r="JG97" s="23">
        <f t="shared" si="124"/>
        <v>642.5</v>
      </c>
      <c r="JI97" s="69"/>
      <c r="JJ97" s="20"/>
      <c r="JK97" s="20"/>
      <c r="JL97" s="20">
        <v>127.5</v>
      </c>
      <c r="JM97" s="23">
        <f t="shared" si="125"/>
        <v>3825</v>
      </c>
      <c r="JO97" s="69"/>
      <c r="JP97" s="20"/>
      <c r="JQ97" s="20"/>
      <c r="JR97" s="20">
        <v>103</v>
      </c>
      <c r="JS97" s="23">
        <f t="shared" si="126"/>
        <v>1751</v>
      </c>
      <c r="JU97" s="69"/>
      <c r="JV97" s="20"/>
      <c r="JW97" s="20"/>
      <c r="JX97" s="20">
        <v>117.625</v>
      </c>
      <c r="JY97" s="23">
        <f t="shared" si="127"/>
        <v>1882</v>
      </c>
      <c r="KA97" s="69"/>
      <c r="KB97" s="20"/>
      <c r="KC97" s="20"/>
      <c r="KD97" s="20">
        <v>42.25</v>
      </c>
      <c r="KE97" s="23">
        <f t="shared" si="128"/>
        <v>549.25</v>
      </c>
      <c r="KG97" s="69"/>
      <c r="KH97" s="20"/>
      <c r="KI97" s="20"/>
      <c r="KJ97" s="20">
        <v>55</v>
      </c>
      <c r="KK97" s="23">
        <f t="shared" si="129"/>
        <v>1650</v>
      </c>
      <c r="KM97" s="69"/>
      <c r="KN97" s="20"/>
      <c r="KO97" s="20"/>
      <c r="KP97" s="20">
        <v>100</v>
      </c>
      <c r="KQ97" s="23">
        <f t="shared" si="130"/>
        <v>1800</v>
      </c>
      <c r="KS97" s="69"/>
      <c r="KT97" s="20"/>
      <c r="KU97" s="20"/>
      <c r="KV97" s="20"/>
      <c r="KY97" s="69"/>
      <c r="KZ97" s="20"/>
      <c r="LA97" s="20"/>
      <c r="LB97" s="20"/>
      <c r="LE97" s="69"/>
      <c r="LF97" s="20"/>
      <c r="LG97" s="20"/>
      <c r="LH97" s="20"/>
      <c r="LK97" s="27"/>
      <c r="LL97" s="27"/>
      <c r="LM97" s="27"/>
      <c r="LN97" s="27"/>
      <c r="LR97" s="27"/>
      <c r="LT97" s="17">
        <v>54.75</v>
      </c>
      <c r="LU97" s="30">
        <f t="shared" si="131"/>
        <v>219</v>
      </c>
      <c r="LW97" s="32"/>
      <c r="LX97" s="32"/>
      <c r="LY97" s="32"/>
      <c r="LZ97" s="32">
        <v>101.625</v>
      </c>
      <c r="MA97" s="36">
        <f t="shared" si="132"/>
        <v>1524.375</v>
      </c>
      <c r="MC97" s="32"/>
      <c r="MD97" s="32"/>
      <c r="ME97" s="32"/>
      <c r="MF97" s="32"/>
      <c r="MI97" s="32"/>
      <c r="MJ97" s="32"/>
      <c r="MK97" s="32"/>
      <c r="ML97" s="32"/>
      <c r="MO97" s="32"/>
      <c r="MP97" s="32"/>
      <c r="MQ97" s="32"/>
      <c r="MR97" s="32"/>
      <c r="MU97" s="32"/>
      <c r="MV97" s="32"/>
      <c r="MW97" s="32"/>
      <c r="MX97" s="32"/>
      <c r="NA97" s="32"/>
      <c r="NB97" s="32"/>
      <c r="NC97" s="32"/>
      <c r="ND97" s="32"/>
      <c r="NG97" s="32"/>
      <c r="NH97" s="32"/>
      <c r="NI97" s="32"/>
      <c r="NJ97" s="32"/>
      <c r="NM97" s="32"/>
      <c r="NN97" s="32"/>
      <c r="NO97" s="32"/>
      <c r="NP97" s="32"/>
      <c r="NS97" s="32"/>
      <c r="NT97" s="32"/>
      <c r="NU97" s="32"/>
      <c r="NV97" s="32"/>
      <c r="NY97" s="32"/>
      <c r="NZ97" s="32"/>
      <c r="OA97" s="32"/>
      <c r="OB97" s="32"/>
      <c r="OE97" s="32"/>
      <c r="OF97" s="32"/>
      <c r="OG97" s="32"/>
      <c r="OH97" s="32"/>
      <c r="OK97" s="32"/>
      <c r="OL97" s="32"/>
      <c r="OM97" s="32"/>
      <c r="ON97" s="32"/>
      <c r="OQ97" s="32"/>
      <c r="OR97" s="32"/>
      <c r="OS97" s="32"/>
      <c r="OT97" s="32"/>
      <c r="OW97" s="32"/>
      <c r="OX97" s="32"/>
      <c r="OY97" s="32"/>
      <c r="OZ97" s="32"/>
      <c r="PC97" s="32"/>
      <c r="PD97" s="32"/>
      <c r="PE97" s="32"/>
      <c r="PF97" s="32"/>
      <c r="PI97" s="32"/>
      <c r="PJ97" s="32"/>
      <c r="PK97" s="32"/>
      <c r="PL97" s="32"/>
      <c r="PO97" s="32"/>
      <c r="PP97" s="32"/>
      <c r="PQ97" s="32"/>
      <c r="PR97" s="32"/>
      <c r="PU97" s="32"/>
      <c r="PV97" s="32"/>
      <c r="PW97" s="32"/>
      <c r="QD97" s="31">
        <v>155</v>
      </c>
      <c r="QE97" s="36">
        <f t="shared" si="116"/>
        <v>263.5</v>
      </c>
      <c r="QJ97" s="31">
        <v>154.5</v>
      </c>
      <c r="QK97" s="36">
        <f t="shared" si="117"/>
        <v>2573.3519999999999</v>
      </c>
      <c r="QM97" s="5"/>
      <c r="QO97" s="5"/>
      <c r="SF97" s="31">
        <v>65</v>
      </c>
      <c r="SG97" s="36">
        <f t="shared" si="118"/>
        <v>2665</v>
      </c>
      <c r="SR97" s="31">
        <v>185.25</v>
      </c>
      <c r="SS97" s="36">
        <f t="shared" si="119"/>
        <v>1852.5</v>
      </c>
    </row>
    <row r="98" spans="1:514" x14ac:dyDescent="0.55000000000000004">
      <c r="A98" s="31"/>
      <c r="B98" s="80">
        <v>183811</v>
      </c>
      <c r="C98" s="79">
        <f>COUNT(N98:SS98)/2</f>
        <v>17</v>
      </c>
      <c r="D98" s="78"/>
      <c r="E98" s="78">
        <f t="shared" si="95"/>
        <v>25617.831000000002</v>
      </c>
      <c r="F98" s="78">
        <f t="shared" si="133"/>
        <v>63.348167749113671</v>
      </c>
      <c r="G98" s="78">
        <f t="shared" si="120"/>
        <v>78.496583485518883</v>
      </c>
      <c r="H98" s="78"/>
      <c r="I98" s="78"/>
      <c r="J98" s="88"/>
      <c r="N98" s="31">
        <v>35.25</v>
      </c>
      <c r="O98" s="62">
        <f t="shared" si="121"/>
        <v>1938.75</v>
      </c>
      <c r="Z98" s="31">
        <v>75</v>
      </c>
      <c r="AA98" s="37">
        <f t="shared" si="115"/>
        <v>1425</v>
      </c>
      <c r="DL98" s="31">
        <v>50</v>
      </c>
      <c r="DM98" s="30">
        <f t="shared" si="122"/>
        <v>750</v>
      </c>
      <c r="EV98" s="31">
        <v>108</v>
      </c>
      <c r="EW98" s="30">
        <f t="shared" si="123"/>
        <v>1620</v>
      </c>
      <c r="JC98" s="69"/>
      <c r="JD98" s="20"/>
      <c r="JE98" s="20"/>
      <c r="JF98" s="20">
        <v>55.625</v>
      </c>
      <c r="JG98" s="23">
        <f t="shared" si="124"/>
        <v>556.25</v>
      </c>
      <c r="JI98" s="69"/>
      <c r="JJ98" s="20"/>
      <c r="JK98" s="20"/>
      <c r="JL98" s="20">
        <v>125.83333333333333</v>
      </c>
      <c r="JM98" s="23">
        <f t="shared" si="125"/>
        <v>3775</v>
      </c>
      <c r="JO98" s="69"/>
      <c r="JP98" s="20"/>
      <c r="JQ98" s="20"/>
      <c r="JR98" s="20">
        <v>106</v>
      </c>
      <c r="JS98" s="23">
        <f t="shared" si="126"/>
        <v>1802</v>
      </c>
      <c r="JU98" s="69"/>
      <c r="JV98" s="20"/>
      <c r="JW98" s="20"/>
      <c r="JX98" s="20">
        <v>117.375</v>
      </c>
      <c r="JY98" s="23">
        <f t="shared" si="127"/>
        <v>1878</v>
      </c>
      <c r="KA98" s="69"/>
      <c r="KB98" s="20"/>
      <c r="KC98" s="20"/>
      <c r="KD98" s="20">
        <v>22.25</v>
      </c>
      <c r="KE98" s="23">
        <f t="shared" si="128"/>
        <v>289.25</v>
      </c>
      <c r="KG98" s="69"/>
      <c r="KH98" s="20"/>
      <c r="KI98" s="20"/>
      <c r="KJ98" s="20">
        <v>57</v>
      </c>
      <c r="KK98" s="23">
        <f t="shared" si="129"/>
        <v>1710</v>
      </c>
      <c r="KM98" s="69"/>
      <c r="KN98" s="20"/>
      <c r="KO98" s="20"/>
      <c r="KP98" s="20">
        <v>101.4</v>
      </c>
      <c r="KQ98" s="23">
        <f t="shared" si="130"/>
        <v>1825.2</v>
      </c>
      <c r="KS98" s="69"/>
      <c r="KT98" s="20"/>
      <c r="KU98" s="20"/>
      <c r="KV98" s="20"/>
      <c r="KY98" s="69"/>
      <c r="KZ98" s="20"/>
      <c r="LA98" s="20"/>
      <c r="LB98" s="20"/>
      <c r="LE98" s="69"/>
      <c r="LF98" s="20"/>
      <c r="LG98" s="20"/>
      <c r="LH98" s="20"/>
      <c r="LK98" s="27"/>
      <c r="LL98" s="27"/>
      <c r="LM98" s="27"/>
      <c r="LN98" s="27"/>
      <c r="LR98" s="27"/>
      <c r="LT98" s="17">
        <v>49.75</v>
      </c>
      <c r="LU98" s="30">
        <f t="shared" si="131"/>
        <v>199</v>
      </c>
      <c r="LW98" s="32"/>
      <c r="LX98" s="32"/>
      <c r="LY98" s="32"/>
      <c r="LZ98" s="32">
        <v>99.875</v>
      </c>
      <c r="MA98" s="36">
        <f t="shared" si="132"/>
        <v>1498.125</v>
      </c>
      <c r="MC98" s="32"/>
      <c r="MD98" s="32"/>
      <c r="ME98" s="32"/>
      <c r="MF98" s="32"/>
      <c r="MI98" s="32"/>
      <c r="MJ98" s="32"/>
      <c r="MK98" s="32"/>
      <c r="ML98" s="32"/>
      <c r="MO98" s="32"/>
      <c r="MP98" s="32"/>
      <c r="MQ98" s="32"/>
      <c r="MR98" s="32"/>
      <c r="MU98" s="32"/>
      <c r="MV98" s="32"/>
      <c r="MW98" s="32"/>
      <c r="MX98" s="32"/>
      <c r="NA98" s="32"/>
      <c r="NB98" s="32"/>
      <c r="NC98" s="32"/>
      <c r="ND98" s="32"/>
      <c r="NG98" s="32"/>
      <c r="NH98" s="32"/>
      <c r="NI98" s="32"/>
      <c r="NJ98" s="32"/>
      <c r="NM98" s="32"/>
      <c r="NN98" s="32"/>
      <c r="NO98" s="32"/>
      <c r="NP98" s="32"/>
      <c r="NS98" s="32"/>
      <c r="NT98" s="32"/>
      <c r="NU98" s="32"/>
      <c r="NV98" s="32"/>
      <c r="NY98" s="32"/>
      <c r="NZ98" s="32"/>
      <c r="OA98" s="32"/>
      <c r="OB98" s="32"/>
      <c r="OE98" s="32"/>
      <c r="OF98" s="32"/>
      <c r="OG98" s="32"/>
      <c r="OH98" s="32"/>
      <c r="OK98" s="32"/>
      <c r="OL98" s="32"/>
      <c r="OM98" s="32"/>
      <c r="ON98" s="32"/>
      <c r="OQ98" s="32"/>
      <c r="OR98" s="32"/>
      <c r="OS98" s="32"/>
      <c r="OT98" s="32"/>
      <c r="OW98" s="32"/>
      <c r="OX98" s="32"/>
      <c r="OY98" s="32"/>
      <c r="OZ98" s="32"/>
      <c r="PC98" s="32"/>
      <c r="PD98" s="32"/>
      <c r="PE98" s="32"/>
      <c r="PF98" s="32"/>
      <c r="PI98" s="32"/>
      <c r="PJ98" s="32"/>
      <c r="PK98" s="32"/>
      <c r="PL98" s="32"/>
      <c r="PO98" s="32"/>
      <c r="PP98" s="32"/>
      <c r="PQ98" s="32"/>
      <c r="PR98" s="32"/>
      <c r="PU98" s="32"/>
      <c r="PV98" s="32"/>
      <c r="PW98" s="32"/>
      <c r="QD98" s="31">
        <v>142</v>
      </c>
      <c r="QE98" s="36">
        <f t="shared" si="116"/>
        <v>241.4</v>
      </c>
      <c r="QJ98" s="31">
        <v>138.5</v>
      </c>
      <c r="QK98" s="36">
        <f t="shared" si="117"/>
        <v>2306.8559999999998</v>
      </c>
      <c r="QM98" s="5"/>
      <c r="QO98" s="5"/>
      <c r="SF98" s="31">
        <v>52.25</v>
      </c>
      <c r="SG98" s="36">
        <f t="shared" si="118"/>
        <v>2142.25</v>
      </c>
      <c r="SR98" s="31">
        <v>181</v>
      </c>
      <c r="SS98" s="36">
        <f t="shared" si="119"/>
        <v>1810</v>
      </c>
    </row>
    <row r="99" spans="1:514" x14ac:dyDescent="0.55000000000000004">
      <c r="A99" s="31"/>
      <c r="B99" s="80">
        <v>183812</v>
      </c>
      <c r="C99" s="77"/>
      <c r="D99" s="78">
        <f>SUM(M99,S99,Y99,AE99,AK99,AQ99,AW99,BC99,BI99,BO99,BU99,CA99,CG99,CM99,CS99,CY99,DE99,DK99,DQ99,DW99,EC99,EI99,EO99,EU99,FA99,FG99,FM99,FS99,FY99,GE99,GK99,GQ99,GW99,HC99,HI99,HO99,HU99,IA99,IG99,IM99,IS99,IY99,JE99,JK99,JQ99,JW99,KC99,KI99,KO99,KU99,LA99,LG99,LM99,LS99,LY99,ME99,MK99,MQ99,MW99,NC99,NI99,NO99,NU99,OA99,OG99,OM99,OS99,OY99,PE99,PK99,PQ99,PW99,QC99,QI99,QO99,QU99,RA99,RG99,RM99,RS99,RY99,SE99,SK99,SQ99)</f>
        <v>479.15208842336119</v>
      </c>
      <c r="E99" s="78">
        <f t="shared" si="95"/>
        <v>27119.865000000002</v>
      </c>
      <c r="F99" s="78">
        <f t="shared" si="133"/>
        <v>67.062420598891322</v>
      </c>
      <c r="G99" s="78">
        <f t="shared" si="120"/>
        <v>83.099023765458583</v>
      </c>
      <c r="H99" s="78"/>
      <c r="I99" s="78"/>
      <c r="J99" s="88">
        <f>SUM(P99,V99,AB99,AH99,AN99,AT99,AZ99,BF99,BL99,BR99,BX99,CD99,CJ99,CP99,CV99,DB99,DH99,DN99,DT99,DZ99,EF99,EL99,ER99,EX99,FD99,FJ99,FP99,FV99,GB99,GH99,GN99,GT99,GZ99,HF99,HL99,HR99,HX99,ID99,IJ99,IP99,IV99,JB99,JH99,JN99,JT99,JZ99,KF99,KL99,KR99,KX99,LD99,LJ99,LP99,LV99,MB99,MH99,MN99,MT99,MZ99,NF99,NL99,NR99,NX99,OD99,OJ99,OP99,OV99,PB99,PH99,PN99,PT99,PZ99,QF99,QL99,QR99,QX99,RD99,RJ99,RP99,RV99,SB99,SH99,SN99,ST99)</f>
        <v>326.35599999999999</v>
      </c>
      <c r="K99" s="31">
        <v>0</v>
      </c>
      <c r="L99" s="31">
        <v>1</v>
      </c>
      <c r="M99" s="31">
        <v>60</v>
      </c>
      <c r="N99" s="31">
        <v>40</v>
      </c>
      <c r="O99" s="62">
        <f t="shared" si="121"/>
        <v>2200</v>
      </c>
      <c r="P99" s="31">
        <f>M87</f>
        <v>55</v>
      </c>
      <c r="W99" s="31">
        <v>0</v>
      </c>
      <c r="X99" s="31">
        <v>1</v>
      </c>
      <c r="Y99" s="31">
        <v>19</v>
      </c>
      <c r="Z99" s="31">
        <v>84</v>
      </c>
      <c r="AA99" s="37">
        <f t="shared" si="115"/>
        <v>1596</v>
      </c>
      <c r="AB99" s="64">
        <f>Y87</f>
        <v>19</v>
      </c>
      <c r="AJ99" s="31">
        <v>1</v>
      </c>
      <c r="AK99" s="31">
        <v>65.696088423361161</v>
      </c>
      <c r="BN99" s="31">
        <v>1</v>
      </c>
      <c r="BO99" s="31">
        <v>28.5</v>
      </c>
      <c r="DI99" s="31">
        <v>0</v>
      </c>
      <c r="DJ99" s="31">
        <v>1</v>
      </c>
      <c r="DK99" s="31">
        <v>15</v>
      </c>
      <c r="DL99" s="31">
        <v>64</v>
      </c>
      <c r="DM99" s="30">
        <f t="shared" si="122"/>
        <v>960</v>
      </c>
      <c r="DN99" s="64">
        <f>DK87</f>
        <v>15</v>
      </c>
      <c r="ES99" s="31">
        <v>6</v>
      </c>
      <c r="ET99" s="31">
        <v>1</v>
      </c>
      <c r="EU99" s="31">
        <v>17</v>
      </c>
      <c r="EV99" s="31">
        <v>106</v>
      </c>
      <c r="EW99" s="30">
        <f t="shared" si="123"/>
        <v>1590</v>
      </c>
      <c r="EX99" s="64">
        <f>EU87</f>
        <v>15</v>
      </c>
      <c r="EZ99" s="31">
        <v>1</v>
      </c>
      <c r="FA99" s="31">
        <v>15</v>
      </c>
      <c r="FB99" s="31">
        <v>81.125</v>
      </c>
      <c r="JC99" s="70">
        <v>4</v>
      </c>
      <c r="JD99" s="22">
        <v>1</v>
      </c>
      <c r="JE99" s="22">
        <v>10</v>
      </c>
      <c r="JF99" s="22">
        <v>66.625</v>
      </c>
      <c r="JG99" s="23">
        <f t="shared" si="124"/>
        <v>666.25</v>
      </c>
      <c r="JH99" s="72">
        <f>JE87</f>
        <v>10</v>
      </c>
      <c r="JI99" s="70">
        <v>10</v>
      </c>
      <c r="JJ99" s="22">
        <v>1</v>
      </c>
      <c r="JK99" s="22">
        <v>30</v>
      </c>
      <c r="JL99" s="22">
        <v>125.5</v>
      </c>
      <c r="JM99" s="23">
        <f t="shared" si="125"/>
        <v>3765</v>
      </c>
      <c r="JN99" s="72">
        <f>JK87</f>
        <v>30</v>
      </c>
      <c r="JO99" s="70">
        <v>8</v>
      </c>
      <c r="JP99" s="22">
        <v>1</v>
      </c>
      <c r="JQ99" s="22">
        <v>17</v>
      </c>
      <c r="JR99" s="22">
        <v>107</v>
      </c>
      <c r="JS99" s="23">
        <f t="shared" si="126"/>
        <v>1819</v>
      </c>
      <c r="JT99" s="72">
        <f>JQ87</f>
        <v>17</v>
      </c>
      <c r="JU99" s="70">
        <v>10</v>
      </c>
      <c r="JV99" s="22">
        <v>1</v>
      </c>
      <c r="JW99" s="22">
        <v>16</v>
      </c>
      <c r="JX99" s="22">
        <v>121.375</v>
      </c>
      <c r="JY99" s="23">
        <f t="shared" si="127"/>
        <v>1942</v>
      </c>
      <c r="JZ99" s="72">
        <f>JW87</f>
        <v>16</v>
      </c>
      <c r="KA99" s="70">
        <v>0</v>
      </c>
      <c r="KB99" s="22">
        <v>1</v>
      </c>
      <c r="KC99" s="22">
        <v>13</v>
      </c>
      <c r="KD99" s="22">
        <v>22.75</v>
      </c>
      <c r="KE99" s="23">
        <f t="shared" si="128"/>
        <v>295.75</v>
      </c>
      <c r="KF99" s="72">
        <f>KC87</f>
        <v>13</v>
      </c>
      <c r="KH99" s="22">
        <v>1</v>
      </c>
      <c r="KI99" s="22">
        <v>30</v>
      </c>
      <c r="KJ99" s="22">
        <v>61</v>
      </c>
      <c r="KK99" s="23">
        <f t="shared" si="129"/>
        <v>1830</v>
      </c>
      <c r="KL99" s="72">
        <f>KI87</f>
        <v>30</v>
      </c>
      <c r="KM99" s="70">
        <v>6</v>
      </c>
      <c r="KN99" s="22">
        <v>1</v>
      </c>
      <c r="KO99" s="22">
        <v>18</v>
      </c>
      <c r="KP99" s="22">
        <v>103.625</v>
      </c>
      <c r="KQ99" s="23">
        <f t="shared" si="130"/>
        <v>1865.25</v>
      </c>
      <c r="KR99" s="72">
        <f>KO87</f>
        <v>18</v>
      </c>
      <c r="KS99" s="70">
        <v>7.5</v>
      </c>
      <c r="KT99" s="22">
        <v>1</v>
      </c>
      <c r="KU99" s="22">
        <v>20</v>
      </c>
      <c r="KZ99" s="22">
        <v>1</v>
      </c>
      <c r="LR99" s="29">
        <v>1</v>
      </c>
      <c r="LS99" s="29">
        <v>4</v>
      </c>
      <c r="LT99" s="17">
        <v>61.25</v>
      </c>
      <c r="LU99" s="30">
        <f t="shared" si="131"/>
        <v>245</v>
      </c>
      <c r="LV99" s="73">
        <f>LS87</f>
        <v>4</v>
      </c>
      <c r="LW99" s="31">
        <v>6</v>
      </c>
      <c r="LX99" s="31">
        <v>1</v>
      </c>
      <c r="LY99" s="31">
        <v>17.5</v>
      </c>
      <c r="LZ99" s="31">
        <v>106.375</v>
      </c>
      <c r="MA99" s="36">
        <f t="shared" si="132"/>
        <v>1595.625</v>
      </c>
      <c r="MB99" s="64">
        <f>LY87</f>
        <v>15</v>
      </c>
      <c r="MD99" s="31">
        <v>1</v>
      </c>
      <c r="ME99" s="31">
        <v>4</v>
      </c>
      <c r="MP99" s="31">
        <v>1</v>
      </c>
      <c r="MQ99" s="31">
        <v>10</v>
      </c>
      <c r="MR99" s="31">
        <v>104.75</v>
      </c>
      <c r="QA99" s="74">
        <v>10.5</v>
      </c>
      <c r="QB99" s="14">
        <v>1</v>
      </c>
      <c r="QC99" s="14">
        <v>1.8</v>
      </c>
      <c r="QD99" s="31">
        <v>147</v>
      </c>
      <c r="QE99" s="36">
        <f t="shared" si="116"/>
        <v>249.9</v>
      </c>
      <c r="QF99" s="64">
        <f>QC87</f>
        <v>1.7</v>
      </c>
      <c r="QG99" s="31">
        <v>14.5</v>
      </c>
      <c r="QH99" s="31">
        <v>1</v>
      </c>
      <c r="QI99" s="31">
        <v>16.655999999999999</v>
      </c>
      <c r="QJ99" s="31">
        <v>140</v>
      </c>
      <c r="QK99" s="36">
        <f t="shared" si="117"/>
        <v>2331.8399999999997</v>
      </c>
      <c r="QL99" s="64">
        <f>QI87</f>
        <v>16.655999999999999</v>
      </c>
      <c r="QM99" s="5"/>
      <c r="QO99" s="5"/>
      <c r="SC99" s="31">
        <v>0</v>
      </c>
      <c r="SD99" s="31">
        <v>1</v>
      </c>
      <c r="SE99" s="31">
        <v>41</v>
      </c>
      <c r="SF99" s="31">
        <v>62</v>
      </c>
      <c r="SG99" s="36">
        <f t="shared" si="118"/>
        <v>2542</v>
      </c>
      <c r="SH99" s="64">
        <f>SE87</f>
        <v>41</v>
      </c>
      <c r="SO99" s="31">
        <v>5</v>
      </c>
      <c r="SP99" s="32">
        <v>1</v>
      </c>
      <c r="SQ99" s="32">
        <v>10</v>
      </c>
      <c r="SR99" s="31">
        <v>181</v>
      </c>
      <c r="SS99" s="36">
        <f t="shared" si="119"/>
        <v>1810</v>
      </c>
      <c r="ST99" s="64">
        <f>SQ87</f>
        <v>10</v>
      </c>
    </row>
    <row r="100" spans="1:514" x14ac:dyDescent="0.55000000000000004">
      <c r="A100" s="31"/>
      <c r="B100" s="80">
        <v>183901</v>
      </c>
      <c r="C100" s="79"/>
      <c r="D100" s="78"/>
      <c r="E100" s="78">
        <f t="shared" si="95"/>
        <v>41106.039515985693</v>
      </c>
      <c r="F100" s="78">
        <f>I100</f>
        <v>69.616176815637118</v>
      </c>
      <c r="G100" s="78">
        <f>E100/D$99</f>
        <v>85.789127312883394</v>
      </c>
      <c r="H100" s="78"/>
      <c r="I100" s="78">
        <f>F99*J100</f>
        <v>69.616176815637118</v>
      </c>
      <c r="J100" s="88">
        <f>SUM(P100,V100,AB100,AH100,AN100,AT100,AZ100,BF100,BL100,BR100,BX100,CD100,CJ100,CP100,CV100,DB100,DH100,DN100,DT100,DZ100,EF100,EL100,ER100,EX100,FD100,FJ100,FP100,FV100,GB100,GH100,GN100,GT100,GZ100,HF100,HL100,HR100,HX100,ID100,IJ100,IP100,IV100,JB100,JH100,JN100,JT100,JZ100,KF100,KL100,KR100,KX100,LD100,LJ100,LP100,LV100,MB100,MH100,MN100,MT100,MZ100,NF100,NL100,NR100,NX100,OD100,OJ100,OP100,OV100,PB100,PH100,PN100,PT100,PZ100,QF100,QL100,QR100,QX100,RD100,RJ100,RP100,RV100,SB100,SH100,SN100,ST100)/J99</f>
        <v>1.0380802869019616</v>
      </c>
      <c r="N100" s="31">
        <v>43</v>
      </c>
      <c r="O100" s="62">
        <f>M$99*N100</f>
        <v>2580</v>
      </c>
      <c r="P100" s="31">
        <f>N100/N99*P99</f>
        <v>59.125</v>
      </c>
      <c r="Z100" s="31">
        <v>79</v>
      </c>
      <c r="AA100" s="37">
        <f t="shared" ref="AA100:AA111" si="134">Y$99*Z100</f>
        <v>1501</v>
      </c>
      <c r="AB100" s="64">
        <f>Z100/Z99*AB99</f>
        <v>17.86904761904762</v>
      </c>
      <c r="AL100" s="31">
        <v>85</v>
      </c>
      <c r="AM100" s="30">
        <f>AK$99*AL100</f>
        <v>5584.1675159856986</v>
      </c>
      <c r="BP100" s="31">
        <v>88.375</v>
      </c>
      <c r="BQ100" s="30">
        <f>BO$99*BP100</f>
        <v>2518.6875</v>
      </c>
      <c r="DL100" s="31">
        <v>58.625</v>
      </c>
      <c r="DM100" s="30">
        <f>DK$99*DL100</f>
        <v>879.375</v>
      </c>
      <c r="DN100" s="64">
        <f>DL100/DL99*DN99</f>
        <v>13.740234375</v>
      </c>
      <c r="EV100" s="31">
        <v>105</v>
      </c>
      <c r="EW100" s="30">
        <f>EU$99*EV100</f>
        <v>1785</v>
      </c>
      <c r="EX100" s="64">
        <f>EV100/EV99*EX99</f>
        <v>14.858490566037736</v>
      </c>
      <c r="FB100" s="31">
        <v>82.25</v>
      </c>
      <c r="FC100" s="29">
        <f t="shared" ref="FC100:FC111" si="135">FA$99*FB100</f>
        <v>1233.75</v>
      </c>
      <c r="JC100" s="69"/>
      <c r="JD100" s="20"/>
      <c r="JE100" s="20"/>
      <c r="JF100" s="20">
        <v>70.75</v>
      </c>
      <c r="JG100" s="23">
        <f>JE$99*JF100</f>
        <v>707.5</v>
      </c>
      <c r="JH100" s="72">
        <f>JF100/JF99*JH99</f>
        <v>10.619136960600375</v>
      </c>
      <c r="JI100" s="69"/>
      <c r="JJ100" s="20"/>
      <c r="JK100" s="20"/>
      <c r="JL100" s="20">
        <v>127</v>
      </c>
      <c r="JM100" s="23">
        <f>JK$99*JL100</f>
        <v>3810</v>
      </c>
      <c r="JN100" s="72">
        <f>JL100/JL99*JN99</f>
        <v>30.358565737051791</v>
      </c>
      <c r="JO100" s="69"/>
      <c r="JP100" s="20"/>
      <c r="JQ100" s="20"/>
      <c r="JR100" s="20">
        <v>105</v>
      </c>
      <c r="JS100" s="23">
        <f>JQ$99*JR100</f>
        <v>1785</v>
      </c>
      <c r="JT100" s="72">
        <f>JR100/JR99*JT99</f>
        <v>16.682242990654206</v>
      </c>
      <c r="JU100" s="69"/>
      <c r="JV100" s="20"/>
      <c r="JW100" s="20"/>
      <c r="JX100" s="20">
        <v>120.25</v>
      </c>
      <c r="JY100" s="23">
        <f>JW$99*JX100</f>
        <v>1924</v>
      </c>
      <c r="JZ100" s="72">
        <f>JX100/JX99*JZ99</f>
        <v>15.851699279093717</v>
      </c>
      <c r="KA100" s="69"/>
      <c r="KB100" s="20"/>
      <c r="KC100" s="20"/>
      <c r="KD100" s="20">
        <v>26.875</v>
      </c>
      <c r="KE100" s="23">
        <f>KC$171*KD100</f>
        <v>349.375</v>
      </c>
      <c r="KF100" s="72">
        <f>KD100/KD99*KF99</f>
        <v>15.357142857142858</v>
      </c>
      <c r="KG100" s="69"/>
      <c r="KH100" s="20"/>
      <c r="KI100" s="20"/>
      <c r="KJ100" s="20">
        <v>58</v>
      </c>
      <c r="KK100" s="23">
        <f>KI$99*KJ100</f>
        <v>1740</v>
      </c>
      <c r="KL100" s="72">
        <f>KJ100/KJ99*KL99</f>
        <v>28.524590163934423</v>
      </c>
      <c r="KM100" s="69"/>
      <c r="KN100" s="20"/>
      <c r="KO100" s="20"/>
      <c r="KP100" s="20">
        <v>109</v>
      </c>
      <c r="KQ100" s="23">
        <f>KO$99*KP100</f>
        <v>1962</v>
      </c>
      <c r="KR100" s="72">
        <f>KP100/KP99*KR99</f>
        <v>18.933655006031362</v>
      </c>
      <c r="KS100" s="69"/>
      <c r="KT100" s="20"/>
      <c r="KU100" s="20"/>
      <c r="KV100" s="20">
        <v>95</v>
      </c>
      <c r="KW100" s="23">
        <f>KU$99*KV100</f>
        <v>1900</v>
      </c>
      <c r="KY100" s="69"/>
      <c r="KZ100" s="20"/>
      <c r="LA100" s="20"/>
      <c r="LB100" s="20"/>
      <c r="LE100" s="69"/>
      <c r="LF100" s="20"/>
      <c r="LG100" s="20"/>
      <c r="LH100" s="20"/>
      <c r="LK100" s="27"/>
      <c r="LL100" s="27"/>
      <c r="LM100" s="27"/>
      <c r="LN100" s="27"/>
      <c r="LR100" s="27"/>
      <c r="LT100" s="17">
        <v>69.375</v>
      </c>
      <c r="LU100" s="30">
        <f>LS$99*LT100</f>
        <v>277.5</v>
      </c>
      <c r="LV100" s="73">
        <f>LT100/LT99*LV99</f>
        <v>4.5306122448979593</v>
      </c>
      <c r="LW100" s="32"/>
      <c r="LX100" s="32"/>
      <c r="LY100" s="32"/>
      <c r="LZ100" s="32">
        <v>108.625</v>
      </c>
      <c r="MA100" s="36">
        <f>LY$99*LZ100</f>
        <v>1900.9375</v>
      </c>
      <c r="MB100" s="64">
        <f>LZ100/LZ99*MB99</f>
        <v>15.317273795534666</v>
      </c>
      <c r="MC100" s="32"/>
      <c r="MD100" s="32"/>
      <c r="ME100" s="32"/>
      <c r="MF100" s="32">
        <v>74.800000000000011</v>
      </c>
      <c r="MG100" s="36">
        <f>ME$99*MF100</f>
        <v>299.20000000000005</v>
      </c>
      <c r="MI100" s="32"/>
      <c r="MJ100" s="32"/>
      <c r="MK100" s="32"/>
      <c r="ML100" s="32"/>
      <c r="MO100" s="32"/>
      <c r="MP100" s="32"/>
      <c r="MQ100" s="32"/>
      <c r="MR100" s="32">
        <v>105.5</v>
      </c>
      <c r="MS100" s="36">
        <f>MQ$99*MR100</f>
        <v>1055</v>
      </c>
      <c r="MU100" s="32"/>
      <c r="MV100" s="32"/>
      <c r="MW100" s="32"/>
      <c r="MX100" s="32"/>
      <c r="NA100" s="32"/>
      <c r="NB100" s="32"/>
      <c r="NC100" s="32"/>
      <c r="ND100" s="32"/>
      <c r="NG100" s="32"/>
      <c r="NH100" s="32"/>
      <c r="NI100" s="32"/>
      <c r="NJ100" s="32"/>
      <c r="NM100" s="32"/>
      <c r="NN100" s="32"/>
      <c r="NO100" s="32"/>
      <c r="NP100" s="32"/>
      <c r="NS100" s="32"/>
      <c r="NT100" s="32"/>
      <c r="NU100" s="32"/>
      <c r="NV100" s="32"/>
      <c r="NY100" s="32"/>
      <c r="NZ100" s="32"/>
      <c r="OA100" s="32"/>
      <c r="OB100" s="32"/>
      <c r="OE100" s="32"/>
      <c r="OF100" s="32"/>
      <c r="OG100" s="32"/>
      <c r="OH100" s="32"/>
      <c r="OK100" s="32"/>
      <c r="OL100" s="32"/>
      <c r="OM100" s="32"/>
      <c r="ON100" s="32"/>
      <c r="OQ100" s="32"/>
      <c r="OR100" s="32"/>
      <c r="OS100" s="32"/>
      <c r="OT100" s="32"/>
      <c r="OW100" s="32"/>
      <c r="OX100" s="32"/>
      <c r="OY100" s="32"/>
      <c r="OZ100" s="32"/>
      <c r="PC100" s="32"/>
      <c r="PD100" s="32"/>
      <c r="PE100" s="32"/>
      <c r="PF100" s="32"/>
      <c r="PI100" s="32"/>
      <c r="PJ100" s="32"/>
      <c r="PK100" s="32"/>
      <c r="PL100" s="32"/>
      <c r="PO100" s="32"/>
      <c r="PP100" s="32"/>
      <c r="PQ100" s="32"/>
      <c r="PR100" s="32"/>
      <c r="PU100" s="32"/>
      <c r="PV100" s="32"/>
      <c r="PW100" s="32"/>
      <c r="QD100" s="31">
        <v>145.75</v>
      </c>
      <c r="QE100" s="36">
        <f t="shared" ref="QE100:QE111" si="136">QC$99*QD100</f>
        <v>262.35000000000002</v>
      </c>
      <c r="QF100" s="64">
        <f>QD100/QD99*QF99</f>
        <v>1.685544217687075</v>
      </c>
      <c r="QJ100" s="31">
        <v>149.5</v>
      </c>
      <c r="QK100" s="36">
        <f t="shared" ref="QK100:QK111" si="137">QI$99*QJ100</f>
        <v>2490.0719999999997</v>
      </c>
      <c r="QL100" s="64">
        <f>QJ100/QJ99*QL99</f>
        <v>17.78622857142857</v>
      </c>
      <c r="QM100" s="5"/>
      <c r="QO100" s="5"/>
      <c r="SF100" s="31">
        <v>71.75</v>
      </c>
      <c r="SG100" s="36">
        <f t="shared" ref="SG100:SG111" si="138">SE$99*SF100</f>
        <v>2941.75</v>
      </c>
      <c r="SH100" s="64">
        <f>SF100/SF99*SH99</f>
        <v>47.447580645161288</v>
      </c>
      <c r="SR100" s="31">
        <v>182.75</v>
      </c>
      <c r="SS100" s="36">
        <f t="shared" ref="SS100:SS111" si="139">SQ$99*SR100</f>
        <v>1827.5</v>
      </c>
      <c r="ST100" s="64">
        <f>SR100/SR99*ST99</f>
        <v>10.096685082872927</v>
      </c>
    </row>
    <row r="101" spans="1:514" x14ac:dyDescent="0.55000000000000004">
      <c r="A101" s="31"/>
      <c r="B101" s="80">
        <v>183902</v>
      </c>
      <c r="C101" s="79"/>
      <c r="D101" s="78"/>
      <c r="E101" s="78">
        <f t="shared" si="95"/>
        <v>41010.401172388221</v>
      </c>
      <c r="F101" s="78">
        <f>F100*G101/G100</f>
        <v>69.454206070787151</v>
      </c>
      <c r="G101" s="78">
        <f t="shared" ref="G101:G111" si="140">E101/D$99</f>
        <v>85.589528175348235</v>
      </c>
      <c r="H101" s="78"/>
      <c r="I101" s="78"/>
      <c r="J101" s="88"/>
      <c r="N101" s="31">
        <v>42</v>
      </c>
      <c r="O101" s="62">
        <f t="shared" ref="O101:O111" si="141">M$99*N101</f>
        <v>2520</v>
      </c>
      <c r="Z101" s="31">
        <v>71</v>
      </c>
      <c r="AA101" s="37">
        <f t="shared" si="134"/>
        <v>1349</v>
      </c>
      <c r="AL101" s="31">
        <v>90</v>
      </c>
      <c r="AM101" s="30">
        <f t="shared" ref="AM101:AM111" si="142">AK$99*AL101</f>
        <v>5912.6479581025042</v>
      </c>
      <c r="BP101" s="31">
        <v>90</v>
      </c>
      <c r="BQ101" s="30">
        <f t="shared" ref="BQ101:BQ111" si="143">BO$99*BP101</f>
        <v>2565</v>
      </c>
      <c r="DL101" s="31">
        <v>52</v>
      </c>
      <c r="DM101" s="30">
        <f t="shared" ref="DM101:DM111" si="144">DK$99*DL101</f>
        <v>780</v>
      </c>
      <c r="EV101" s="31">
        <v>108</v>
      </c>
      <c r="EW101" s="30">
        <f t="shared" ref="EW101:EW111" si="145">EU$99*EV101</f>
        <v>1836</v>
      </c>
      <c r="FB101" s="31">
        <v>83.875</v>
      </c>
      <c r="FC101" s="29">
        <f t="shared" si="135"/>
        <v>1258.125</v>
      </c>
      <c r="JC101" s="69"/>
      <c r="JD101" s="20"/>
      <c r="JE101" s="20"/>
      <c r="JF101" s="20">
        <v>64.75</v>
      </c>
      <c r="JG101" s="23">
        <f t="shared" ref="JG101:JG111" si="146">JE$99*JF101</f>
        <v>647.5</v>
      </c>
      <c r="JI101" s="69"/>
      <c r="JJ101" s="20"/>
      <c r="JK101" s="20"/>
      <c r="JL101" s="20">
        <v>125.5</v>
      </c>
      <c r="JM101" s="23">
        <f t="shared" ref="JM101:JM111" si="147">JK$99*JL101</f>
        <v>3765</v>
      </c>
      <c r="JO101" s="69"/>
      <c r="JP101" s="20"/>
      <c r="JQ101" s="20"/>
      <c r="JR101" s="20">
        <v>104</v>
      </c>
      <c r="JS101" s="23">
        <f t="shared" ref="JS101:JS111" si="148">JQ$99*JR101</f>
        <v>1768</v>
      </c>
      <c r="JU101" s="69"/>
      <c r="JV101" s="20"/>
      <c r="JW101" s="20"/>
      <c r="JX101" s="20">
        <v>119.25</v>
      </c>
      <c r="JY101" s="23">
        <f t="shared" ref="JY101:JY111" si="149">JW$99*JX101</f>
        <v>1908</v>
      </c>
      <c r="KA101" s="69"/>
      <c r="KB101" s="20"/>
      <c r="KC101" s="20"/>
      <c r="KD101" s="20">
        <v>31.25</v>
      </c>
      <c r="KE101" s="23">
        <f t="shared" ref="KE101:KE111" si="150">KC$171*KD101</f>
        <v>406.25</v>
      </c>
      <c r="KG101" s="69"/>
      <c r="KH101" s="20"/>
      <c r="KI101" s="20"/>
      <c r="KJ101" s="20">
        <v>56</v>
      </c>
      <c r="KK101" s="23">
        <f t="shared" ref="KK101:KK111" si="151">KI$99*KJ101</f>
        <v>1680</v>
      </c>
      <c r="KM101" s="69"/>
      <c r="KN101" s="20"/>
      <c r="KO101" s="20"/>
      <c r="KP101" s="20">
        <v>108.94642857142858</v>
      </c>
      <c r="KQ101" s="23">
        <f t="shared" ref="KQ101:KQ111" si="152">KO$99*KP101</f>
        <v>1961.0357142857144</v>
      </c>
      <c r="KS101" s="69"/>
      <c r="KT101" s="20"/>
      <c r="KU101" s="20"/>
      <c r="KV101" s="20">
        <v>110</v>
      </c>
      <c r="KW101" s="23">
        <f t="shared" ref="KW101:KW111" si="153">KU$99*KV101</f>
        <v>2200</v>
      </c>
      <c r="KY101" s="69"/>
      <c r="KZ101" s="20"/>
      <c r="LA101" s="20"/>
      <c r="LB101" s="20"/>
      <c r="LE101" s="69"/>
      <c r="LF101" s="20"/>
      <c r="LG101" s="20"/>
      <c r="LH101" s="20"/>
      <c r="LK101" s="27"/>
      <c r="LL101" s="27"/>
      <c r="LM101" s="27"/>
      <c r="LN101" s="27"/>
      <c r="LR101" s="27"/>
      <c r="LT101" s="17">
        <v>64.875</v>
      </c>
      <c r="LU101" s="30">
        <f t="shared" ref="LU101:LU111" si="154">LS$99*LT101</f>
        <v>259.5</v>
      </c>
      <c r="LW101" s="32"/>
      <c r="LX101" s="32"/>
      <c r="LY101" s="32"/>
      <c r="LZ101" s="32">
        <v>104.125</v>
      </c>
      <c r="MA101" s="36">
        <f t="shared" ref="MA101:MA111" si="155">LY$99*LZ101</f>
        <v>1822.1875</v>
      </c>
      <c r="MC101" s="32"/>
      <c r="MD101" s="32"/>
      <c r="ME101" s="32"/>
      <c r="MF101" s="32">
        <v>77.200000000000017</v>
      </c>
      <c r="MG101" s="36">
        <f t="shared" ref="MG101:MG111" si="156">ME$99*MF101</f>
        <v>308.80000000000007</v>
      </c>
      <c r="MI101" s="32"/>
      <c r="MJ101" s="32"/>
      <c r="MK101" s="32"/>
      <c r="ML101" s="32"/>
      <c r="MO101" s="32"/>
      <c r="MP101" s="32"/>
      <c r="MQ101" s="32"/>
      <c r="MR101" s="32">
        <v>106.25</v>
      </c>
      <c r="MS101" s="36">
        <f t="shared" ref="MS101:MS111" si="157">MQ$99*MR101</f>
        <v>1062.5</v>
      </c>
      <c r="MU101" s="32"/>
      <c r="MV101" s="32"/>
      <c r="MW101" s="32"/>
      <c r="MX101" s="32"/>
      <c r="NA101" s="32"/>
      <c r="NB101" s="32"/>
      <c r="NC101" s="32"/>
      <c r="ND101" s="32"/>
      <c r="NG101" s="32"/>
      <c r="NH101" s="32"/>
      <c r="NI101" s="32"/>
      <c r="NJ101" s="32"/>
      <c r="NM101" s="32"/>
      <c r="NN101" s="32"/>
      <c r="NO101" s="32"/>
      <c r="NP101" s="32"/>
      <c r="NS101" s="32"/>
      <c r="NT101" s="32"/>
      <c r="NU101" s="32"/>
      <c r="NV101" s="32"/>
      <c r="NY101" s="32"/>
      <c r="NZ101" s="32"/>
      <c r="OA101" s="32"/>
      <c r="OB101" s="32"/>
      <c r="OE101" s="32"/>
      <c r="OF101" s="32"/>
      <c r="OG101" s="32"/>
      <c r="OH101" s="32"/>
      <c r="OK101" s="32"/>
      <c r="OL101" s="32"/>
      <c r="OM101" s="32"/>
      <c r="ON101" s="32"/>
      <c r="OQ101" s="32"/>
      <c r="OR101" s="32"/>
      <c r="OS101" s="32"/>
      <c r="OT101" s="32"/>
      <c r="OW101" s="32"/>
      <c r="OX101" s="32"/>
      <c r="OY101" s="32"/>
      <c r="OZ101" s="32"/>
      <c r="PC101" s="32"/>
      <c r="PD101" s="32"/>
      <c r="PE101" s="32"/>
      <c r="PF101" s="32"/>
      <c r="PI101" s="32"/>
      <c r="PJ101" s="32"/>
      <c r="PK101" s="32"/>
      <c r="PL101" s="32"/>
      <c r="PO101" s="32"/>
      <c r="PP101" s="32"/>
      <c r="PQ101" s="32"/>
      <c r="PR101" s="32"/>
      <c r="PU101" s="32"/>
      <c r="PV101" s="32"/>
      <c r="PW101" s="32"/>
      <c r="QD101" s="31">
        <v>150</v>
      </c>
      <c r="QE101" s="36">
        <f t="shared" si="136"/>
        <v>270</v>
      </c>
      <c r="QJ101" s="31">
        <v>142.5</v>
      </c>
      <c r="QK101" s="36">
        <f t="shared" si="137"/>
        <v>2373.48</v>
      </c>
      <c r="QM101" s="5"/>
      <c r="QO101" s="5"/>
      <c r="SF101" s="31">
        <v>67</v>
      </c>
      <c r="SG101" s="36">
        <f t="shared" si="138"/>
        <v>2747</v>
      </c>
      <c r="SR101" s="31">
        <v>180.5</v>
      </c>
      <c r="SS101" s="36">
        <f t="shared" si="139"/>
        <v>1805</v>
      </c>
    </row>
    <row r="102" spans="1:514" x14ac:dyDescent="0.55000000000000004">
      <c r="A102" s="31"/>
      <c r="B102" s="80">
        <v>183903</v>
      </c>
      <c r="C102" s="79"/>
      <c r="D102" s="78"/>
      <c r="E102" s="78">
        <f t="shared" si="95"/>
        <v>39846.351614568091</v>
      </c>
      <c r="F102" s="78">
        <f t="shared" ref="F102:F111" si="158">F101*G102/G101</f>
        <v>67.482800389443028</v>
      </c>
      <c r="G102" s="78">
        <f t="shared" si="140"/>
        <v>83.160133446734179</v>
      </c>
      <c r="H102" s="78"/>
      <c r="I102" s="78"/>
      <c r="J102" s="88"/>
      <c r="N102" s="31">
        <v>40.25</v>
      </c>
      <c r="O102" s="62">
        <f t="shared" si="141"/>
        <v>2415</v>
      </c>
      <c r="Z102" s="31">
        <v>80</v>
      </c>
      <c r="AA102" s="37">
        <f t="shared" si="134"/>
        <v>1520</v>
      </c>
      <c r="AL102" s="31">
        <v>89.75</v>
      </c>
      <c r="AM102" s="30">
        <f t="shared" si="142"/>
        <v>5896.2239359966643</v>
      </c>
      <c r="BP102" s="31">
        <v>90.682500000000005</v>
      </c>
      <c r="BQ102" s="30">
        <f t="shared" si="143"/>
        <v>2584.4512500000001</v>
      </c>
      <c r="DL102" s="31">
        <v>60</v>
      </c>
      <c r="DM102" s="30">
        <f t="shared" si="144"/>
        <v>900</v>
      </c>
      <c r="EV102" s="31">
        <v>110</v>
      </c>
      <c r="EW102" s="30">
        <f t="shared" si="145"/>
        <v>1870</v>
      </c>
      <c r="FB102" s="31">
        <v>83.25</v>
      </c>
      <c r="FC102" s="29">
        <f t="shared" si="135"/>
        <v>1248.75</v>
      </c>
      <c r="JC102" s="69"/>
      <c r="JD102" s="20"/>
      <c r="JE102" s="20"/>
      <c r="JF102" s="20">
        <v>60.875</v>
      </c>
      <c r="JG102" s="23">
        <f t="shared" si="146"/>
        <v>608.75</v>
      </c>
      <c r="JI102" s="69"/>
      <c r="JJ102" s="20"/>
      <c r="JK102" s="20"/>
      <c r="JL102" s="20">
        <v>125.5</v>
      </c>
      <c r="JM102" s="23">
        <f t="shared" si="147"/>
        <v>3765</v>
      </c>
      <c r="JO102" s="69"/>
      <c r="JP102" s="20"/>
      <c r="JQ102" s="20"/>
      <c r="JR102" s="20">
        <v>107</v>
      </c>
      <c r="JS102" s="23">
        <f t="shared" si="148"/>
        <v>1819</v>
      </c>
      <c r="JU102" s="69"/>
      <c r="JV102" s="20"/>
      <c r="JW102" s="20"/>
      <c r="JX102" s="20">
        <v>117.625</v>
      </c>
      <c r="JY102" s="23">
        <f t="shared" si="149"/>
        <v>1882</v>
      </c>
      <c r="KA102" s="69"/>
      <c r="KB102" s="20"/>
      <c r="KC102" s="20"/>
      <c r="KD102" s="20">
        <v>28.75</v>
      </c>
      <c r="KE102" s="23">
        <f t="shared" si="150"/>
        <v>373.75</v>
      </c>
      <c r="KG102" s="69"/>
      <c r="KH102" s="20"/>
      <c r="KI102" s="20"/>
      <c r="KJ102" s="20">
        <v>57</v>
      </c>
      <c r="KK102" s="23">
        <f t="shared" si="151"/>
        <v>1710</v>
      </c>
      <c r="KM102" s="69"/>
      <c r="KN102" s="20"/>
      <c r="KO102" s="20"/>
      <c r="KP102" s="20">
        <v>108.89285714285715</v>
      </c>
      <c r="KQ102" s="23">
        <f t="shared" si="152"/>
        <v>1960.0714285714287</v>
      </c>
      <c r="KS102" s="69"/>
      <c r="KT102" s="20"/>
      <c r="KU102" s="20"/>
      <c r="KV102" s="20">
        <v>101</v>
      </c>
      <c r="KW102" s="23">
        <f t="shared" si="153"/>
        <v>2020</v>
      </c>
      <c r="KY102" s="69"/>
      <c r="KZ102" s="20"/>
      <c r="LA102" s="20"/>
      <c r="LB102" s="20"/>
      <c r="LE102" s="69"/>
      <c r="LF102" s="20"/>
      <c r="LG102" s="20"/>
      <c r="LH102" s="20"/>
      <c r="LK102" s="27"/>
      <c r="LL102" s="27"/>
      <c r="LM102" s="27"/>
      <c r="LN102" s="27"/>
      <c r="LR102" s="27"/>
      <c r="LT102" s="17">
        <v>61.875</v>
      </c>
      <c r="LU102" s="30">
        <f t="shared" si="154"/>
        <v>247.5</v>
      </c>
      <c r="LW102" s="32"/>
      <c r="LX102" s="32"/>
      <c r="LY102" s="32"/>
      <c r="LZ102" s="32">
        <v>98</v>
      </c>
      <c r="MA102" s="36">
        <f t="shared" si="155"/>
        <v>1715</v>
      </c>
      <c r="MC102" s="32"/>
      <c r="MD102" s="32"/>
      <c r="ME102" s="32"/>
      <c r="MF102" s="32">
        <v>79.600000000000023</v>
      </c>
      <c r="MG102" s="36">
        <f t="shared" si="156"/>
        <v>318.40000000000009</v>
      </c>
      <c r="MI102" s="32"/>
      <c r="MJ102" s="32"/>
      <c r="MK102" s="32"/>
      <c r="ML102" s="32"/>
      <c r="MO102" s="32"/>
      <c r="MP102" s="32"/>
      <c r="MQ102" s="32"/>
      <c r="MR102" s="32">
        <v>107</v>
      </c>
      <c r="MS102" s="36">
        <f t="shared" si="157"/>
        <v>1070</v>
      </c>
      <c r="MU102" s="32"/>
      <c r="MV102" s="32"/>
      <c r="MW102" s="32"/>
      <c r="MX102" s="32"/>
      <c r="NA102" s="32"/>
      <c r="NB102" s="32"/>
      <c r="NC102" s="32"/>
      <c r="ND102" s="32"/>
      <c r="NG102" s="32"/>
      <c r="NH102" s="32"/>
      <c r="NI102" s="32"/>
      <c r="NJ102" s="32"/>
      <c r="NM102" s="32"/>
      <c r="NN102" s="32"/>
      <c r="NO102" s="32"/>
      <c r="NP102" s="32"/>
      <c r="NS102" s="32"/>
      <c r="NT102" s="32"/>
      <c r="NU102" s="32"/>
      <c r="NV102" s="32"/>
      <c r="NY102" s="32"/>
      <c r="NZ102" s="32"/>
      <c r="OA102" s="32"/>
      <c r="OB102" s="32"/>
      <c r="OE102" s="32"/>
      <c r="OF102" s="32"/>
      <c r="OG102" s="32"/>
      <c r="OH102" s="32"/>
      <c r="OK102" s="32"/>
      <c r="OL102" s="32"/>
      <c r="OM102" s="32"/>
      <c r="ON102" s="32"/>
      <c r="OQ102" s="32"/>
      <c r="OR102" s="32"/>
      <c r="OS102" s="32"/>
      <c r="OT102" s="32"/>
      <c r="OW102" s="32"/>
      <c r="OX102" s="32"/>
      <c r="OY102" s="32"/>
      <c r="OZ102" s="32"/>
      <c r="PC102" s="32"/>
      <c r="PD102" s="32"/>
      <c r="PE102" s="32"/>
      <c r="PF102" s="32"/>
      <c r="PI102" s="32"/>
      <c r="PJ102" s="32"/>
      <c r="PK102" s="32"/>
      <c r="PL102" s="32"/>
      <c r="PO102" s="32"/>
      <c r="PP102" s="32"/>
      <c r="PQ102" s="32"/>
      <c r="PR102" s="32"/>
      <c r="PU102" s="32"/>
      <c r="PV102" s="32"/>
      <c r="PW102" s="32"/>
      <c r="QD102" s="31">
        <v>150</v>
      </c>
      <c r="QE102" s="36">
        <f t="shared" si="136"/>
        <v>270</v>
      </c>
      <c r="QJ102" s="31">
        <v>117.5</v>
      </c>
      <c r="QK102" s="36">
        <f t="shared" si="137"/>
        <v>1957.08</v>
      </c>
      <c r="QM102" s="5"/>
      <c r="QO102" s="5"/>
      <c r="SF102" s="31">
        <v>51</v>
      </c>
      <c r="SG102" s="36">
        <f t="shared" si="138"/>
        <v>2091</v>
      </c>
      <c r="SR102" s="31">
        <v>179</v>
      </c>
      <c r="SS102" s="36">
        <f t="shared" si="139"/>
        <v>1790</v>
      </c>
    </row>
    <row r="103" spans="1:514" x14ac:dyDescent="0.55000000000000004">
      <c r="A103" s="31"/>
      <c r="B103" s="80">
        <v>183904</v>
      </c>
      <c r="C103" s="79"/>
      <c r="D103" s="78"/>
      <c r="E103" s="78">
        <f t="shared" si="95"/>
        <v>39749.586231996123</v>
      </c>
      <c r="F103" s="78">
        <f t="shared" si="158"/>
        <v>67.318920919124722</v>
      </c>
      <c r="G103" s="78">
        <f t="shared" si="140"/>
        <v>82.958182156298662</v>
      </c>
      <c r="H103" s="78"/>
      <c r="I103" s="78"/>
      <c r="J103" s="88"/>
      <c r="N103" s="31">
        <v>40</v>
      </c>
      <c r="O103" s="62">
        <f t="shared" si="141"/>
        <v>2400</v>
      </c>
      <c r="Z103" s="31">
        <v>80</v>
      </c>
      <c r="AA103" s="37">
        <f t="shared" si="134"/>
        <v>1520</v>
      </c>
      <c r="AL103" s="31">
        <v>83</v>
      </c>
      <c r="AM103" s="30">
        <f t="shared" si="142"/>
        <v>5452.7753391389761</v>
      </c>
      <c r="BP103" s="31">
        <v>90.6875</v>
      </c>
      <c r="BQ103" s="30">
        <f t="shared" si="143"/>
        <v>2584.59375</v>
      </c>
      <c r="DL103" s="31">
        <v>58</v>
      </c>
      <c r="DM103" s="30">
        <f t="shared" si="144"/>
        <v>870</v>
      </c>
      <c r="EV103" s="31">
        <v>107.625</v>
      </c>
      <c r="EW103" s="30">
        <f t="shared" si="145"/>
        <v>1829.625</v>
      </c>
      <c r="FB103" s="31">
        <v>83.875</v>
      </c>
      <c r="FC103" s="29">
        <f t="shared" si="135"/>
        <v>1258.125</v>
      </c>
      <c r="JC103" s="69"/>
      <c r="JD103" s="20"/>
      <c r="JE103" s="20"/>
      <c r="JF103" s="20">
        <v>65.375</v>
      </c>
      <c r="JG103" s="23">
        <f t="shared" si="146"/>
        <v>653.75</v>
      </c>
      <c r="JI103" s="69"/>
      <c r="JJ103" s="20"/>
      <c r="JK103" s="20"/>
      <c r="JL103" s="20">
        <v>125.5</v>
      </c>
      <c r="JM103" s="23">
        <f t="shared" si="147"/>
        <v>3765</v>
      </c>
      <c r="JO103" s="69"/>
      <c r="JP103" s="20"/>
      <c r="JQ103" s="20"/>
      <c r="JR103" s="20">
        <v>107</v>
      </c>
      <c r="JS103" s="23">
        <f t="shared" si="148"/>
        <v>1819</v>
      </c>
      <c r="JU103" s="69"/>
      <c r="JV103" s="20"/>
      <c r="JW103" s="20"/>
      <c r="JX103" s="20">
        <v>121.5</v>
      </c>
      <c r="JY103" s="23">
        <f t="shared" si="149"/>
        <v>1944</v>
      </c>
      <c r="KA103" s="69"/>
      <c r="KB103" s="20"/>
      <c r="KC103" s="20"/>
      <c r="KD103" s="20">
        <v>35.375</v>
      </c>
      <c r="KE103" s="23">
        <f t="shared" si="150"/>
        <v>459.875</v>
      </c>
      <c r="KG103" s="69"/>
      <c r="KH103" s="20"/>
      <c r="KI103" s="20"/>
      <c r="KJ103" s="20">
        <v>56</v>
      </c>
      <c r="KK103" s="23">
        <f t="shared" si="151"/>
        <v>1680</v>
      </c>
      <c r="KM103" s="69"/>
      <c r="KN103" s="20"/>
      <c r="KO103" s="20"/>
      <c r="KP103" s="20">
        <v>108.83928571428574</v>
      </c>
      <c r="KQ103" s="23">
        <f t="shared" si="152"/>
        <v>1959.1071428571433</v>
      </c>
      <c r="KS103" s="69"/>
      <c r="KT103" s="20"/>
      <c r="KU103" s="20"/>
      <c r="KV103" s="20">
        <v>107</v>
      </c>
      <c r="KW103" s="23">
        <f t="shared" si="153"/>
        <v>2140</v>
      </c>
      <c r="KY103" s="69"/>
      <c r="KZ103" s="20"/>
      <c r="LA103" s="20"/>
      <c r="LB103" s="20"/>
      <c r="LE103" s="69"/>
      <c r="LF103" s="20"/>
      <c r="LG103" s="20"/>
      <c r="LH103" s="20"/>
      <c r="LK103" s="27"/>
      <c r="LL103" s="27"/>
      <c r="LM103" s="27"/>
      <c r="LN103" s="27"/>
      <c r="LR103" s="27"/>
      <c r="LT103" s="17">
        <v>67.875</v>
      </c>
      <c r="LU103" s="30">
        <f t="shared" si="154"/>
        <v>271.5</v>
      </c>
      <c r="LW103" s="32"/>
      <c r="LX103" s="32"/>
      <c r="LY103" s="32"/>
      <c r="LZ103" s="32">
        <v>102.5</v>
      </c>
      <c r="MA103" s="36">
        <f t="shared" si="155"/>
        <v>1793.75</v>
      </c>
      <c r="MC103" s="32"/>
      <c r="MD103" s="32"/>
      <c r="ME103" s="32"/>
      <c r="MF103" s="32">
        <v>82</v>
      </c>
      <c r="MG103" s="36">
        <f t="shared" si="156"/>
        <v>328</v>
      </c>
      <c r="MI103" s="32"/>
      <c r="MJ103" s="32"/>
      <c r="MK103" s="32"/>
      <c r="ML103" s="32"/>
      <c r="MO103" s="32"/>
      <c r="MP103" s="32"/>
      <c r="MQ103" s="32"/>
      <c r="MR103" s="32">
        <v>107.75</v>
      </c>
      <c r="MS103" s="36">
        <f t="shared" si="157"/>
        <v>1077.5</v>
      </c>
      <c r="MU103" s="32"/>
      <c r="MV103" s="32"/>
      <c r="MW103" s="32"/>
      <c r="MX103" s="32"/>
      <c r="NA103" s="32"/>
      <c r="NB103" s="32"/>
      <c r="NC103" s="32"/>
      <c r="ND103" s="32"/>
      <c r="NG103" s="32"/>
      <c r="NH103" s="32"/>
      <c r="NI103" s="32"/>
      <c r="NJ103" s="32"/>
      <c r="NM103" s="32"/>
      <c r="NN103" s="32"/>
      <c r="NO103" s="32"/>
      <c r="NP103" s="32"/>
      <c r="NS103" s="32"/>
      <c r="NT103" s="32"/>
      <c r="NU103" s="32"/>
      <c r="NV103" s="32"/>
      <c r="NY103" s="32"/>
      <c r="NZ103" s="32"/>
      <c r="OA103" s="32"/>
      <c r="OB103" s="32"/>
      <c r="OE103" s="32"/>
      <c r="OF103" s="32"/>
      <c r="OG103" s="32"/>
      <c r="OH103" s="32"/>
      <c r="OK103" s="32"/>
      <c r="OL103" s="32"/>
      <c r="OM103" s="32"/>
      <c r="ON103" s="32"/>
      <c r="OQ103" s="32"/>
      <c r="OR103" s="32"/>
      <c r="OS103" s="32"/>
      <c r="OT103" s="32"/>
      <c r="OW103" s="32"/>
      <c r="OX103" s="32"/>
      <c r="OY103" s="32"/>
      <c r="OZ103" s="32"/>
      <c r="PC103" s="32"/>
      <c r="PD103" s="32"/>
      <c r="PE103" s="32"/>
      <c r="PF103" s="32"/>
      <c r="PI103" s="32"/>
      <c r="PJ103" s="32"/>
      <c r="PK103" s="32"/>
      <c r="PL103" s="32"/>
      <c r="PO103" s="32"/>
      <c r="PP103" s="32"/>
      <c r="PQ103" s="32"/>
      <c r="PR103" s="32"/>
      <c r="PU103" s="32"/>
      <c r="PV103" s="32"/>
      <c r="PW103" s="32"/>
      <c r="QD103" s="31">
        <v>142</v>
      </c>
      <c r="QE103" s="36">
        <f t="shared" si="136"/>
        <v>255.6</v>
      </c>
      <c r="QJ103" s="31">
        <v>116.25</v>
      </c>
      <c r="QK103" s="36">
        <f t="shared" si="137"/>
        <v>1936.2599999999998</v>
      </c>
      <c r="QM103" s="5"/>
      <c r="QO103" s="5"/>
      <c r="SF103" s="31">
        <v>53.5</v>
      </c>
      <c r="SG103" s="36">
        <f t="shared" si="138"/>
        <v>2193.5</v>
      </c>
      <c r="SR103" s="31">
        <v>176.125</v>
      </c>
      <c r="SS103" s="36">
        <f t="shared" si="139"/>
        <v>1761.25</v>
      </c>
    </row>
    <row r="104" spans="1:514" x14ac:dyDescent="0.55000000000000004">
      <c r="A104" s="31"/>
      <c r="B104" s="80">
        <v>183905</v>
      </c>
      <c r="C104" s="79"/>
      <c r="D104" s="78"/>
      <c r="E104" s="78">
        <f t="shared" si="95"/>
        <v>39851.945674975279</v>
      </c>
      <c r="F104" s="78">
        <f t="shared" si="158"/>
        <v>67.492274352466708</v>
      </c>
      <c r="G104" s="78">
        <f t="shared" si="140"/>
        <v>83.17180836278348</v>
      </c>
      <c r="H104" s="78"/>
      <c r="I104" s="78"/>
      <c r="J104" s="88"/>
      <c r="N104" s="31">
        <v>40</v>
      </c>
      <c r="O104" s="62">
        <f t="shared" si="141"/>
        <v>2400</v>
      </c>
      <c r="Z104" s="31">
        <v>72</v>
      </c>
      <c r="AA104" s="37">
        <f t="shared" si="134"/>
        <v>1368</v>
      </c>
      <c r="AL104" s="31">
        <v>87</v>
      </c>
      <c r="AM104" s="30">
        <f t="shared" si="142"/>
        <v>5715.5596928324212</v>
      </c>
      <c r="BP104" s="31">
        <v>93.53125</v>
      </c>
      <c r="BQ104" s="30">
        <f t="shared" si="143"/>
        <v>2665.640625</v>
      </c>
      <c r="DL104" s="31">
        <v>52</v>
      </c>
      <c r="DM104" s="30">
        <f t="shared" si="144"/>
        <v>780</v>
      </c>
      <c r="EV104" s="31">
        <v>109</v>
      </c>
      <c r="EW104" s="30">
        <f t="shared" si="145"/>
        <v>1853</v>
      </c>
      <c r="FB104" s="31">
        <v>84.8125</v>
      </c>
      <c r="FC104" s="29">
        <f t="shared" si="135"/>
        <v>1272.1875</v>
      </c>
      <c r="JC104" s="69"/>
      <c r="JD104" s="20"/>
      <c r="JE104" s="20"/>
      <c r="JF104" s="20">
        <v>66.125</v>
      </c>
      <c r="JG104" s="23">
        <f t="shared" si="146"/>
        <v>661.25</v>
      </c>
      <c r="JI104" s="69"/>
      <c r="JJ104" s="20"/>
      <c r="JK104" s="20"/>
      <c r="JL104" s="20">
        <v>133.25</v>
      </c>
      <c r="JM104" s="23">
        <f t="shared" si="147"/>
        <v>3997.5</v>
      </c>
      <c r="JO104" s="69"/>
      <c r="JP104" s="20"/>
      <c r="JQ104" s="20"/>
      <c r="JR104" s="20">
        <v>106</v>
      </c>
      <c r="JS104" s="23">
        <f t="shared" si="148"/>
        <v>1802</v>
      </c>
      <c r="JU104" s="69"/>
      <c r="JV104" s="20"/>
      <c r="JW104" s="20"/>
      <c r="JX104" s="20">
        <v>122.875</v>
      </c>
      <c r="JY104" s="23">
        <f t="shared" si="149"/>
        <v>1966</v>
      </c>
      <c r="KA104" s="69"/>
      <c r="KB104" s="20"/>
      <c r="KC104" s="20"/>
      <c r="KD104" s="20">
        <v>34.875</v>
      </c>
      <c r="KE104" s="23">
        <f t="shared" si="150"/>
        <v>453.375</v>
      </c>
      <c r="KG104" s="69"/>
      <c r="KH104" s="20"/>
      <c r="KI104" s="20"/>
      <c r="KJ104" s="20">
        <v>52</v>
      </c>
      <c r="KK104" s="23">
        <f t="shared" si="151"/>
        <v>1560</v>
      </c>
      <c r="KM104" s="69"/>
      <c r="KN104" s="20"/>
      <c r="KO104" s="20"/>
      <c r="KP104" s="20">
        <v>108.78571428571431</v>
      </c>
      <c r="KQ104" s="23">
        <f t="shared" si="152"/>
        <v>1958.1428571428576</v>
      </c>
      <c r="KS104" s="69"/>
      <c r="KT104" s="20"/>
      <c r="KU104" s="20"/>
      <c r="KV104" s="20">
        <v>107</v>
      </c>
      <c r="KW104" s="23">
        <f t="shared" si="153"/>
        <v>2140</v>
      </c>
      <c r="KY104" s="69"/>
      <c r="KZ104" s="20"/>
      <c r="LA104" s="20"/>
      <c r="LB104" s="20"/>
      <c r="LE104" s="69"/>
      <c r="LF104" s="20"/>
      <c r="LG104" s="20"/>
      <c r="LH104" s="20"/>
      <c r="LK104" s="27"/>
      <c r="LL104" s="27"/>
      <c r="LM104" s="27"/>
      <c r="LN104" s="27"/>
      <c r="LR104" s="27"/>
      <c r="LT104" s="17">
        <v>67.625</v>
      </c>
      <c r="LU104" s="30">
        <f t="shared" si="154"/>
        <v>270.5</v>
      </c>
      <c r="LW104" s="32"/>
      <c r="LX104" s="32"/>
      <c r="LY104" s="32"/>
      <c r="LZ104" s="32">
        <v>100.75</v>
      </c>
      <c r="MA104" s="36">
        <f t="shared" si="155"/>
        <v>1763.125</v>
      </c>
      <c r="MC104" s="32"/>
      <c r="MD104" s="32"/>
      <c r="ME104" s="32"/>
      <c r="MF104" s="32">
        <v>85</v>
      </c>
      <c r="MG104" s="36">
        <f t="shared" si="156"/>
        <v>340</v>
      </c>
      <c r="MI104" s="32"/>
      <c r="MJ104" s="32"/>
      <c r="MK104" s="32"/>
      <c r="ML104" s="32"/>
      <c r="MO104" s="32"/>
      <c r="MP104" s="32"/>
      <c r="MQ104" s="32"/>
      <c r="MR104" s="32">
        <v>113.5</v>
      </c>
      <c r="MS104" s="36">
        <f t="shared" si="157"/>
        <v>1135</v>
      </c>
      <c r="MU104" s="32"/>
      <c r="MV104" s="32"/>
      <c r="MW104" s="32"/>
      <c r="MX104" s="32"/>
      <c r="NA104" s="32"/>
      <c r="NB104" s="32"/>
      <c r="NC104" s="32"/>
      <c r="ND104" s="32"/>
      <c r="NG104" s="32"/>
      <c r="NH104" s="32"/>
      <c r="NI104" s="32"/>
      <c r="NJ104" s="32"/>
      <c r="NM104" s="32"/>
      <c r="NN104" s="32"/>
      <c r="NO104" s="32"/>
      <c r="NP104" s="32"/>
      <c r="NS104" s="32"/>
      <c r="NT104" s="32"/>
      <c r="NU104" s="32"/>
      <c r="NV104" s="32"/>
      <c r="NY104" s="32"/>
      <c r="NZ104" s="32"/>
      <c r="OA104" s="32"/>
      <c r="OB104" s="32"/>
      <c r="OE104" s="32"/>
      <c r="OF104" s="32"/>
      <c r="OG104" s="32"/>
      <c r="OH104" s="32"/>
      <c r="OK104" s="32"/>
      <c r="OL104" s="32"/>
      <c r="OM104" s="32"/>
      <c r="ON104" s="32"/>
      <c r="OQ104" s="32"/>
      <c r="OR104" s="32"/>
      <c r="OS104" s="32"/>
      <c r="OT104" s="32"/>
      <c r="OW104" s="32"/>
      <c r="OX104" s="32"/>
      <c r="OY104" s="32"/>
      <c r="OZ104" s="32"/>
      <c r="PC104" s="32"/>
      <c r="PD104" s="32"/>
      <c r="PE104" s="32"/>
      <c r="PF104" s="32"/>
      <c r="PI104" s="32"/>
      <c r="PJ104" s="32"/>
      <c r="PK104" s="32"/>
      <c r="PL104" s="32"/>
      <c r="PO104" s="32"/>
      <c r="PP104" s="32"/>
      <c r="PQ104" s="32"/>
      <c r="PR104" s="32"/>
      <c r="PU104" s="32"/>
      <c r="PV104" s="32"/>
      <c r="PW104" s="32"/>
      <c r="QD104" s="31">
        <v>142</v>
      </c>
      <c r="QE104" s="36">
        <f t="shared" si="136"/>
        <v>255.6</v>
      </c>
      <c r="QJ104" s="31">
        <v>115</v>
      </c>
      <c r="QK104" s="36">
        <f t="shared" si="137"/>
        <v>1915.4399999999998</v>
      </c>
      <c r="QM104" s="5"/>
      <c r="QO104" s="5"/>
      <c r="SF104" s="31">
        <v>50</v>
      </c>
      <c r="SG104" s="36">
        <f t="shared" si="138"/>
        <v>2050</v>
      </c>
      <c r="SR104" s="31">
        <v>173.25</v>
      </c>
      <c r="SS104" s="36">
        <f t="shared" si="139"/>
        <v>1732.5</v>
      </c>
    </row>
    <row r="105" spans="1:514" x14ac:dyDescent="0.55000000000000004">
      <c r="A105" s="31"/>
      <c r="B105" s="80">
        <v>183906</v>
      </c>
      <c r="C105" s="79"/>
      <c r="D105" s="78"/>
      <c r="E105" s="78">
        <f t="shared" si="95"/>
        <v>38663.01564529747</v>
      </c>
      <c r="F105" s="78">
        <f t="shared" si="158"/>
        <v>65.478731716346701</v>
      </c>
      <c r="G105" s="78">
        <f t="shared" si="140"/>
        <v>80.690487591355861</v>
      </c>
      <c r="H105" s="78"/>
      <c r="I105" s="78"/>
      <c r="J105" s="88"/>
      <c r="N105" s="31">
        <v>40</v>
      </c>
      <c r="O105" s="62">
        <f t="shared" si="141"/>
        <v>2400</v>
      </c>
      <c r="Z105" s="31">
        <v>69</v>
      </c>
      <c r="AA105" s="37">
        <f t="shared" si="134"/>
        <v>1311</v>
      </c>
      <c r="AL105" s="31">
        <v>80</v>
      </c>
      <c r="AM105" s="30">
        <f t="shared" si="142"/>
        <v>5255.6870738688931</v>
      </c>
      <c r="BP105" s="31">
        <v>96.375</v>
      </c>
      <c r="BQ105" s="30">
        <f t="shared" si="143"/>
        <v>2746.6875</v>
      </c>
      <c r="DL105" s="31">
        <v>47</v>
      </c>
      <c r="DM105" s="30">
        <f t="shared" si="144"/>
        <v>705</v>
      </c>
      <c r="EV105" s="31">
        <v>108</v>
      </c>
      <c r="EW105" s="30">
        <f t="shared" si="145"/>
        <v>1836</v>
      </c>
      <c r="FB105" s="31">
        <v>85.75</v>
      </c>
      <c r="FC105" s="29">
        <f t="shared" si="135"/>
        <v>1286.25</v>
      </c>
      <c r="JC105" s="69"/>
      <c r="JD105" s="20"/>
      <c r="JE105" s="20"/>
      <c r="JF105" s="20">
        <v>61.375</v>
      </c>
      <c r="JG105" s="23">
        <f t="shared" si="146"/>
        <v>613.75</v>
      </c>
      <c r="JI105" s="69"/>
      <c r="JJ105" s="20"/>
      <c r="JK105" s="20"/>
      <c r="JL105" s="20">
        <v>133.25</v>
      </c>
      <c r="JM105" s="23">
        <f t="shared" si="147"/>
        <v>3997.5</v>
      </c>
      <c r="JO105" s="69"/>
      <c r="JP105" s="20"/>
      <c r="JQ105" s="20"/>
      <c r="JR105" s="20">
        <v>103</v>
      </c>
      <c r="JS105" s="23">
        <f t="shared" si="148"/>
        <v>1751</v>
      </c>
      <c r="JU105" s="69"/>
      <c r="JV105" s="20"/>
      <c r="JW105" s="20"/>
      <c r="JX105" s="20">
        <v>121.875</v>
      </c>
      <c r="JY105" s="23">
        <f t="shared" si="149"/>
        <v>1950</v>
      </c>
      <c r="KA105" s="69"/>
      <c r="KB105" s="20"/>
      <c r="KC105" s="20"/>
      <c r="KD105" s="20">
        <v>27.375</v>
      </c>
      <c r="KE105" s="23">
        <f t="shared" si="150"/>
        <v>355.875</v>
      </c>
      <c r="KG105" s="69"/>
      <c r="KH105" s="20"/>
      <c r="KI105" s="20"/>
      <c r="KJ105" s="20">
        <v>51.75</v>
      </c>
      <c r="KK105" s="23">
        <f t="shared" si="151"/>
        <v>1552.5</v>
      </c>
      <c r="KM105" s="69"/>
      <c r="KN105" s="20"/>
      <c r="KO105" s="20"/>
      <c r="KP105" s="20">
        <v>108.73214285714289</v>
      </c>
      <c r="KQ105" s="23">
        <f t="shared" si="152"/>
        <v>1957.178571428572</v>
      </c>
      <c r="KS105" s="69"/>
      <c r="KT105" s="20"/>
      <c r="KU105" s="20"/>
      <c r="KV105" s="20">
        <v>104</v>
      </c>
      <c r="KW105" s="23">
        <f t="shared" si="153"/>
        <v>2080</v>
      </c>
      <c r="KY105" s="69"/>
      <c r="KZ105" s="20"/>
      <c r="LA105" s="20"/>
      <c r="LB105" s="20"/>
      <c r="LE105" s="69"/>
      <c r="LF105" s="20"/>
      <c r="LG105" s="20"/>
      <c r="LH105" s="20"/>
      <c r="LK105" s="27"/>
      <c r="LL105" s="27"/>
      <c r="LM105" s="27"/>
      <c r="LN105" s="27"/>
      <c r="LR105" s="27"/>
      <c r="LT105" s="17">
        <v>61.125</v>
      </c>
      <c r="LU105" s="30">
        <f t="shared" si="154"/>
        <v>244.5</v>
      </c>
      <c r="LW105" s="32"/>
      <c r="LX105" s="32"/>
      <c r="LY105" s="32"/>
      <c r="LZ105" s="32">
        <v>98.875</v>
      </c>
      <c r="MA105" s="36">
        <f t="shared" si="155"/>
        <v>1730.3125</v>
      </c>
      <c r="MC105" s="32"/>
      <c r="MD105" s="32"/>
      <c r="ME105" s="32"/>
      <c r="MF105" s="32">
        <v>75</v>
      </c>
      <c r="MG105" s="36">
        <f t="shared" si="156"/>
        <v>300</v>
      </c>
      <c r="MI105" s="32"/>
      <c r="MJ105" s="32"/>
      <c r="MK105" s="32"/>
      <c r="ML105" s="32"/>
      <c r="MO105" s="32"/>
      <c r="MP105" s="32"/>
      <c r="MQ105" s="32"/>
      <c r="MR105" s="32">
        <v>113</v>
      </c>
      <c r="MS105" s="36">
        <f t="shared" si="157"/>
        <v>1130</v>
      </c>
      <c r="MU105" s="32"/>
      <c r="MV105" s="32"/>
      <c r="MW105" s="32"/>
      <c r="MX105" s="32"/>
      <c r="NA105" s="32"/>
      <c r="NB105" s="32"/>
      <c r="NC105" s="32"/>
      <c r="ND105" s="32"/>
      <c r="NG105" s="32"/>
      <c r="NH105" s="32"/>
      <c r="NI105" s="32"/>
      <c r="NJ105" s="32"/>
      <c r="NM105" s="32"/>
      <c r="NN105" s="32"/>
      <c r="NO105" s="32"/>
      <c r="NP105" s="32"/>
      <c r="NS105" s="32"/>
      <c r="NT105" s="32"/>
      <c r="NU105" s="32"/>
      <c r="NV105" s="32"/>
      <c r="NY105" s="32"/>
      <c r="NZ105" s="32"/>
      <c r="OA105" s="32"/>
      <c r="OB105" s="32"/>
      <c r="OE105" s="32"/>
      <c r="OF105" s="32"/>
      <c r="OG105" s="32"/>
      <c r="OH105" s="32"/>
      <c r="OK105" s="32"/>
      <c r="OL105" s="32"/>
      <c r="OM105" s="32"/>
      <c r="ON105" s="32"/>
      <c r="OQ105" s="32"/>
      <c r="OR105" s="32"/>
      <c r="OS105" s="32"/>
      <c r="OT105" s="32"/>
      <c r="OW105" s="32"/>
      <c r="OX105" s="32"/>
      <c r="OY105" s="32"/>
      <c r="OZ105" s="32"/>
      <c r="PC105" s="32"/>
      <c r="PD105" s="32"/>
      <c r="PE105" s="32"/>
      <c r="PF105" s="32"/>
      <c r="PI105" s="32"/>
      <c r="PJ105" s="32"/>
      <c r="PK105" s="32"/>
      <c r="PL105" s="32"/>
      <c r="PO105" s="32"/>
      <c r="PP105" s="32"/>
      <c r="PQ105" s="32"/>
      <c r="PR105" s="32"/>
      <c r="PU105" s="32"/>
      <c r="PV105" s="32"/>
      <c r="PW105" s="32"/>
      <c r="QD105" s="31">
        <v>142</v>
      </c>
      <c r="QE105" s="36">
        <f t="shared" si="136"/>
        <v>255.6</v>
      </c>
      <c r="QJ105" s="31">
        <v>112.5</v>
      </c>
      <c r="QK105" s="36">
        <f t="shared" si="137"/>
        <v>1873.8</v>
      </c>
      <c r="QM105" s="5"/>
      <c r="QO105" s="5"/>
      <c r="SF105" s="31">
        <v>43.75</v>
      </c>
      <c r="SG105" s="36">
        <f t="shared" si="138"/>
        <v>1793.75</v>
      </c>
      <c r="SR105" s="31">
        <v>172</v>
      </c>
      <c r="SS105" s="36">
        <f t="shared" si="139"/>
        <v>1720</v>
      </c>
    </row>
    <row r="106" spans="1:514" x14ac:dyDescent="0.55000000000000004">
      <c r="A106" s="31"/>
      <c r="B106" s="80">
        <v>183907</v>
      </c>
      <c r="C106" s="79"/>
      <c r="D106" s="78"/>
      <c r="E106" s="78">
        <f t="shared" si="95"/>
        <v>37183.989359583175</v>
      </c>
      <c r="F106" s="78">
        <f t="shared" si="158"/>
        <v>62.973889200900274</v>
      </c>
      <c r="G106" s="78">
        <f t="shared" si="140"/>
        <v>77.603730126557991</v>
      </c>
      <c r="H106" s="78"/>
      <c r="I106" s="78"/>
      <c r="J106" s="88"/>
      <c r="N106" s="31">
        <v>39</v>
      </c>
      <c r="O106" s="62">
        <f t="shared" si="141"/>
        <v>2340</v>
      </c>
      <c r="Z106" s="31">
        <v>67</v>
      </c>
      <c r="AA106" s="37">
        <f t="shared" si="134"/>
        <v>1273</v>
      </c>
      <c r="AL106" s="31">
        <v>80</v>
      </c>
      <c r="AM106" s="30">
        <f t="shared" si="142"/>
        <v>5255.6870738688931</v>
      </c>
      <c r="BP106" s="31">
        <v>96.5</v>
      </c>
      <c r="BQ106" s="30">
        <f t="shared" si="143"/>
        <v>2750.25</v>
      </c>
      <c r="DL106" s="31">
        <v>47</v>
      </c>
      <c r="DM106" s="30">
        <f t="shared" si="144"/>
        <v>705</v>
      </c>
      <c r="EV106" s="31">
        <v>106.75</v>
      </c>
      <c r="EW106" s="30">
        <f t="shared" si="145"/>
        <v>1814.75</v>
      </c>
      <c r="FB106" s="31">
        <v>85</v>
      </c>
      <c r="FC106" s="29">
        <f t="shared" si="135"/>
        <v>1275</v>
      </c>
      <c r="JC106" s="69"/>
      <c r="JD106" s="20"/>
      <c r="JE106" s="20"/>
      <c r="JF106" s="20">
        <v>58.75</v>
      </c>
      <c r="JG106" s="23">
        <f t="shared" si="146"/>
        <v>587.5</v>
      </c>
      <c r="JI106" s="69"/>
      <c r="JJ106" s="20"/>
      <c r="JK106" s="20"/>
      <c r="JL106" s="20">
        <v>125</v>
      </c>
      <c r="JM106" s="23">
        <f t="shared" si="147"/>
        <v>3750</v>
      </c>
      <c r="JO106" s="69"/>
      <c r="JP106" s="20"/>
      <c r="JQ106" s="20"/>
      <c r="JR106" s="20">
        <v>100</v>
      </c>
      <c r="JS106" s="23">
        <f t="shared" si="148"/>
        <v>1700</v>
      </c>
      <c r="JU106" s="69"/>
      <c r="JV106" s="20"/>
      <c r="JW106" s="20"/>
      <c r="JX106" s="20">
        <v>117.5</v>
      </c>
      <c r="JY106" s="23">
        <f t="shared" si="149"/>
        <v>1880</v>
      </c>
      <c r="KA106" s="69"/>
      <c r="KB106" s="20"/>
      <c r="KC106" s="20"/>
      <c r="KD106" s="20">
        <v>25.75</v>
      </c>
      <c r="KE106" s="23">
        <f t="shared" si="150"/>
        <v>334.75</v>
      </c>
      <c r="KG106" s="69"/>
      <c r="KH106" s="20"/>
      <c r="KI106" s="20"/>
      <c r="KJ106" s="20">
        <v>50</v>
      </c>
      <c r="KK106" s="23">
        <f t="shared" si="151"/>
        <v>1500</v>
      </c>
      <c r="KM106" s="69"/>
      <c r="KN106" s="20"/>
      <c r="KO106" s="20"/>
      <c r="KP106" s="20">
        <v>108.67857142857147</v>
      </c>
      <c r="KQ106" s="23">
        <f t="shared" si="152"/>
        <v>1956.2142857142865</v>
      </c>
      <c r="KS106" s="69"/>
      <c r="KT106" s="20"/>
      <c r="KU106" s="20"/>
      <c r="KV106" s="20">
        <v>92</v>
      </c>
      <c r="KW106" s="23">
        <f t="shared" si="153"/>
        <v>1840</v>
      </c>
      <c r="KY106" s="69"/>
      <c r="KZ106" s="20"/>
      <c r="LA106" s="20"/>
      <c r="LB106" s="20"/>
      <c r="LE106" s="69"/>
      <c r="LF106" s="20"/>
      <c r="LG106" s="20"/>
      <c r="LH106" s="20"/>
      <c r="LK106" s="27"/>
      <c r="LL106" s="27"/>
      <c r="LM106" s="27"/>
      <c r="LN106" s="27"/>
      <c r="LR106" s="27"/>
      <c r="LT106" s="17">
        <v>55.25</v>
      </c>
      <c r="LU106" s="30">
        <f t="shared" si="154"/>
        <v>221</v>
      </c>
      <c r="LW106" s="32"/>
      <c r="LX106" s="32"/>
      <c r="LY106" s="32"/>
      <c r="LZ106" s="32">
        <v>97</v>
      </c>
      <c r="MA106" s="36">
        <f t="shared" si="155"/>
        <v>1697.5</v>
      </c>
      <c r="MC106" s="32"/>
      <c r="MD106" s="32"/>
      <c r="ME106" s="32"/>
      <c r="MF106" s="32">
        <v>75</v>
      </c>
      <c r="MG106" s="36">
        <f t="shared" si="156"/>
        <v>300</v>
      </c>
      <c r="MI106" s="32"/>
      <c r="MJ106" s="32"/>
      <c r="MK106" s="32"/>
      <c r="ML106" s="32"/>
      <c r="MO106" s="32"/>
      <c r="MP106" s="32"/>
      <c r="MQ106" s="32"/>
      <c r="MR106" s="32">
        <v>111</v>
      </c>
      <c r="MS106" s="36">
        <f t="shared" si="157"/>
        <v>1110</v>
      </c>
      <c r="MU106" s="32"/>
      <c r="MV106" s="32"/>
      <c r="MW106" s="32"/>
      <c r="MX106" s="32"/>
      <c r="NA106" s="32"/>
      <c r="NB106" s="32"/>
      <c r="NC106" s="32"/>
      <c r="ND106" s="32"/>
      <c r="NG106" s="32"/>
      <c r="NH106" s="32"/>
      <c r="NI106" s="32"/>
      <c r="NJ106" s="32"/>
      <c r="NM106" s="32"/>
      <c r="NN106" s="32"/>
      <c r="NO106" s="32"/>
      <c r="NP106" s="32"/>
      <c r="NS106" s="32"/>
      <c r="NT106" s="32"/>
      <c r="NU106" s="32"/>
      <c r="NV106" s="32"/>
      <c r="NY106" s="32"/>
      <c r="NZ106" s="32"/>
      <c r="OA106" s="32"/>
      <c r="OB106" s="32"/>
      <c r="OE106" s="32"/>
      <c r="OF106" s="32"/>
      <c r="OG106" s="32"/>
      <c r="OH106" s="32"/>
      <c r="OK106" s="32"/>
      <c r="OL106" s="32"/>
      <c r="OM106" s="32"/>
      <c r="ON106" s="32"/>
      <c r="OQ106" s="32"/>
      <c r="OR106" s="32"/>
      <c r="OS106" s="32"/>
      <c r="OT106" s="32"/>
      <c r="OW106" s="32"/>
      <c r="OX106" s="32"/>
      <c r="OY106" s="32"/>
      <c r="OZ106" s="32"/>
      <c r="PC106" s="32"/>
      <c r="PD106" s="32"/>
      <c r="PE106" s="32"/>
      <c r="PF106" s="32"/>
      <c r="PI106" s="32"/>
      <c r="PJ106" s="32"/>
      <c r="PK106" s="32"/>
      <c r="PL106" s="32"/>
      <c r="PO106" s="32"/>
      <c r="PP106" s="32"/>
      <c r="PQ106" s="32"/>
      <c r="PR106" s="32"/>
      <c r="PU106" s="32"/>
      <c r="PV106" s="32"/>
      <c r="PW106" s="32"/>
      <c r="QD106" s="31">
        <v>142</v>
      </c>
      <c r="QE106" s="36">
        <f t="shared" si="136"/>
        <v>255.6</v>
      </c>
      <c r="QJ106" s="31">
        <v>110.5</v>
      </c>
      <c r="QK106" s="36">
        <f t="shared" si="137"/>
        <v>1840.4879999999998</v>
      </c>
      <c r="QM106" s="5"/>
      <c r="QO106" s="5"/>
      <c r="SF106" s="31">
        <v>33</v>
      </c>
      <c r="SG106" s="36">
        <f t="shared" si="138"/>
        <v>1353</v>
      </c>
      <c r="SR106" s="31">
        <v>161</v>
      </c>
      <c r="SS106" s="36">
        <f t="shared" si="139"/>
        <v>1610</v>
      </c>
    </row>
    <row r="107" spans="1:514" x14ac:dyDescent="0.55000000000000004">
      <c r="A107" s="31"/>
      <c r="B107" s="80">
        <v>183908</v>
      </c>
      <c r="C107" s="79"/>
      <c r="D107" s="78"/>
      <c r="E107" s="78">
        <f t="shared" si="95"/>
        <v>34467.750189635277</v>
      </c>
      <c r="F107" s="78">
        <f t="shared" si="158"/>
        <v>58.373733395203757</v>
      </c>
      <c r="G107" s="78">
        <f t="shared" si="140"/>
        <v>71.934884606369152</v>
      </c>
      <c r="H107" s="78"/>
      <c r="I107" s="78"/>
      <c r="J107" s="88"/>
      <c r="N107" s="31">
        <v>35</v>
      </c>
      <c r="O107" s="62">
        <f t="shared" si="141"/>
        <v>2100</v>
      </c>
      <c r="Z107" s="31">
        <v>58</v>
      </c>
      <c r="AA107" s="37">
        <f t="shared" si="134"/>
        <v>1102</v>
      </c>
      <c r="AL107" s="31">
        <v>70</v>
      </c>
      <c r="AM107" s="30">
        <f t="shared" si="142"/>
        <v>4598.7261896352811</v>
      </c>
      <c r="BP107" s="31">
        <v>96.125</v>
      </c>
      <c r="BQ107" s="30">
        <f t="shared" si="143"/>
        <v>2739.5625</v>
      </c>
      <c r="DL107" s="31">
        <v>41</v>
      </c>
      <c r="DM107" s="30">
        <f t="shared" si="144"/>
        <v>615</v>
      </c>
      <c r="EV107" s="31">
        <v>104.5</v>
      </c>
      <c r="EW107" s="30">
        <f t="shared" si="145"/>
        <v>1776.5</v>
      </c>
      <c r="FB107" s="31">
        <v>85.125</v>
      </c>
      <c r="FC107" s="29">
        <f t="shared" si="135"/>
        <v>1276.875</v>
      </c>
      <c r="JC107" s="69"/>
      <c r="JD107" s="20"/>
      <c r="JE107" s="20"/>
      <c r="JF107" s="20">
        <v>57.375</v>
      </c>
      <c r="JG107" s="23">
        <f t="shared" si="146"/>
        <v>573.75</v>
      </c>
      <c r="JI107" s="69"/>
      <c r="JJ107" s="20"/>
      <c r="JK107" s="20"/>
      <c r="JL107" s="20">
        <v>109</v>
      </c>
      <c r="JM107" s="23">
        <f t="shared" si="147"/>
        <v>3270</v>
      </c>
      <c r="JO107" s="69"/>
      <c r="JP107" s="20"/>
      <c r="JQ107" s="20"/>
      <c r="JR107" s="20">
        <v>98</v>
      </c>
      <c r="JS107" s="23">
        <f t="shared" si="148"/>
        <v>1666</v>
      </c>
      <c r="JU107" s="69"/>
      <c r="JV107" s="20"/>
      <c r="JW107" s="20"/>
      <c r="JX107" s="20">
        <v>117</v>
      </c>
      <c r="JY107" s="23">
        <f t="shared" si="149"/>
        <v>1872</v>
      </c>
      <c r="KA107" s="69"/>
      <c r="KB107" s="20"/>
      <c r="KC107" s="20"/>
      <c r="KD107" s="20">
        <v>23.25</v>
      </c>
      <c r="KE107" s="23">
        <f t="shared" si="150"/>
        <v>302.25</v>
      </c>
      <c r="KG107" s="69"/>
      <c r="KH107" s="20"/>
      <c r="KI107" s="20"/>
      <c r="KJ107" s="20">
        <v>50</v>
      </c>
      <c r="KK107" s="23">
        <f t="shared" si="151"/>
        <v>1500</v>
      </c>
      <c r="KM107" s="69"/>
      <c r="KN107" s="20"/>
      <c r="KO107" s="20"/>
      <c r="KP107" s="20">
        <v>108.625</v>
      </c>
      <c r="KQ107" s="23">
        <f t="shared" si="152"/>
        <v>1955.25</v>
      </c>
      <c r="KS107" s="69"/>
      <c r="KT107" s="20"/>
      <c r="KU107" s="20"/>
      <c r="KV107" s="20">
        <v>92</v>
      </c>
      <c r="KW107" s="23">
        <f t="shared" si="153"/>
        <v>1840</v>
      </c>
      <c r="KY107" s="69"/>
      <c r="KZ107" s="20"/>
      <c r="LA107" s="20"/>
      <c r="LB107" s="20"/>
      <c r="LE107" s="69"/>
      <c r="LF107" s="20"/>
      <c r="LG107" s="20"/>
      <c r="LH107" s="20"/>
      <c r="LK107" s="27"/>
      <c r="LL107" s="27"/>
      <c r="LM107" s="27"/>
      <c r="LN107" s="27"/>
      <c r="LR107" s="27"/>
      <c r="LT107" s="17">
        <v>53.5</v>
      </c>
      <c r="LU107" s="30">
        <f t="shared" si="154"/>
        <v>214</v>
      </c>
      <c r="LW107" s="32"/>
      <c r="LX107" s="32"/>
      <c r="LY107" s="32"/>
      <c r="LZ107" s="32">
        <v>89.875</v>
      </c>
      <c r="MA107" s="36">
        <f t="shared" si="155"/>
        <v>1572.8125</v>
      </c>
      <c r="MC107" s="32"/>
      <c r="MD107" s="32"/>
      <c r="ME107" s="32"/>
      <c r="MF107" s="32">
        <v>71</v>
      </c>
      <c r="MG107" s="36">
        <f t="shared" si="156"/>
        <v>284</v>
      </c>
      <c r="MI107" s="32"/>
      <c r="MJ107" s="32"/>
      <c r="MK107" s="32"/>
      <c r="ML107" s="32"/>
      <c r="MO107" s="32"/>
      <c r="MP107" s="32"/>
      <c r="MQ107" s="32"/>
      <c r="MR107" s="32">
        <v>110.5</v>
      </c>
      <c r="MS107" s="36">
        <f t="shared" si="157"/>
        <v>1105</v>
      </c>
      <c r="MU107" s="32"/>
      <c r="MV107" s="32"/>
      <c r="MW107" s="32"/>
      <c r="MX107" s="32"/>
      <c r="NA107" s="32"/>
      <c r="NB107" s="32"/>
      <c r="NC107" s="32"/>
      <c r="ND107" s="32"/>
      <c r="NG107" s="32"/>
      <c r="NH107" s="32"/>
      <c r="NI107" s="32"/>
      <c r="NJ107" s="32"/>
      <c r="NM107" s="32"/>
      <c r="NN107" s="32"/>
      <c r="NO107" s="32"/>
      <c r="NP107" s="32"/>
      <c r="NS107" s="32"/>
      <c r="NT107" s="32"/>
      <c r="NU107" s="32"/>
      <c r="NV107" s="32"/>
      <c r="NY107" s="32"/>
      <c r="NZ107" s="32"/>
      <c r="OA107" s="32"/>
      <c r="OB107" s="32"/>
      <c r="OE107" s="32"/>
      <c r="OF107" s="32"/>
      <c r="OG107" s="32"/>
      <c r="OH107" s="32"/>
      <c r="OK107" s="32"/>
      <c r="OL107" s="32"/>
      <c r="OM107" s="32"/>
      <c r="ON107" s="32"/>
      <c r="OQ107" s="32"/>
      <c r="OR107" s="32"/>
      <c r="OS107" s="32"/>
      <c r="OT107" s="32"/>
      <c r="OW107" s="32"/>
      <c r="OX107" s="32"/>
      <c r="OY107" s="32"/>
      <c r="OZ107" s="32"/>
      <c r="PC107" s="32"/>
      <c r="PD107" s="32"/>
      <c r="PE107" s="32"/>
      <c r="PF107" s="32"/>
      <c r="PI107" s="32"/>
      <c r="PJ107" s="32"/>
      <c r="PK107" s="32"/>
      <c r="PL107" s="32"/>
      <c r="PO107" s="32"/>
      <c r="PP107" s="32"/>
      <c r="PQ107" s="32"/>
      <c r="PR107" s="32"/>
      <c r="PU107" s="32"/>
      <c r="PV107" s="32"/>
      <c r="PW107" s="32"/>
      <c r="QD107" s="31">
        <v>142</v>
      </c>
      <c r="QE107" s="36">
        <f t="shared" si="136"/>
        <v>255.6</v>
      </c>
      <c r="QJ107" s="31">
        <v>85.25</v>
      </c>
      <c r="QK107" s="36">
        <f t="shared" si="137"/>
        <v>1419.924</v>
      </c>
      <c r="QM107" s="5"/>
      <c r="QO107" s="5"/>
      <c r="SF107" s="31">
        <v>29</v>
      </c>
      <c r="SG107" s="36">
        <f t="shared" si="138"/>
        <v>1189</v>
      </c>
      <c r="SR107" s="31">
        <v>140</v>
      </c>
      <c r="SS107" s="36">
        <f t="shared" si="139"/>
        <v>1400</v>
      </c>
    </row>
    <row r="108" spans="1:514" x14ac:dyDescent="0.55000000000000004">
      <c r="A108" s="31"/>
      <c r="B108" s="80">
        <v>183909</v>
      </c>
      <c r="C108" s="79"/>
      <c r="D108" s="78"/>
      <c r="E108" s="78">
        <f t="shared" si="95"/>
        <v>33141.290468576874</v>
      </c>
      <c r="F108" s="78">
        <f t="shared" si="158"/>
        <v>56.12727385866507</v>
      </c>
      <c r="G108" s="78">
        <f t="shared" si="140"/>
        <v>69.166536616020025</v>
      </c>
      <c r="H108" s="78"/>
      <c r="I108" s="78"/>
      <c r="J108" s="88"/>
      <c r="N108" s="31">
        <v>33.5</v>
      </c>
      <c r="O108" s="62">
        <f t="shared" si="141"/>
        <v>2010</v>
      </c>
      <c r="Z108" s="31">
        <v>49</v>
      </c>
      <c r="AA108" s="37">
        <f t="shared" si="134"/>
        <v>931</v>
      </c>
      <c r="AL108" s="31">
        <v>67.5</v>
      </c>
      <c r="AM108" s="30">
        <f t="shared" si="142"/>
        <v>4434.4859685768788</v>
      </c>
      <c r="BP108" s="31">
        <v>96.25</v>
      </c>
      <c r="BQ108" s="30">
        <f t="shared" si="143"/>
        <v>2743.125</v>
      </c>
      <c r="DL108" s="31">
        <v>32</v>
      </c>
      <c r="DM108" s="30">
        <f t="shared" si="144"/>
        <v>480</v>
      </c>
      <c r="EV108" s="31">
        <v>105.625</v>
      </c>
      <c r="EW108" s="30">
        <f t="shared" si="145"/>
        <v>1795.625</v>
      </c>
      <c r="FB108" s="31">
        <v>86</v>
      </c>
      <c r="FC108" s="29">
        <f t="shared" si="135"/>
        <v>1290</v>
      </c>
      <c r="JC108" s="69"/>
      <c r="JD108" s="20"/>
      <c r="JE108" s="20"/>
      <c r="JF108" s="20">
        <v>52.5</v>
      </c>
      <c r="JG108" s="23">
        <f t="shared" si="146"/>
        <v>525</v>
      </c>
      <c r="JI108" s="69"/>
      <c r="JJ108" s="20"/>
      <c r="JK108" s="20"/>
      <c r="JL108" s="20">
        <v>111</v>
      </c>
      <c r="JM108" s="23">
        <f t="shared" si="147"/>
        <v>3330</v>
      </c>
      <c r="JO108" s="69"/>
      <c r="JP108" s="20"/>
      <c r="JQ108" s="20"/>
      <c r="JR108" s="20">
        <v>92</v>
      </c>
      <c r="JS108" s="23">
        <f t="shared" si="148"/>
        <v>1564</v>
      </c>
      <c r="JU108" s="69"/>
      <c r="JV108" s="20"/>
      <c r="JW108" s="20"/>
      <c r="JX108" s="20">
        <v>116</v>
      </c>
      <c r="JY108" s="23">
        <f t="shared" si="149"/>
        <v>1856</v>
      </c>
      <c r="KA108" s="69"/>
      <c r="KB108" s="20"/>
      <c r="KC108" s="20"/>
      <c r="KD108" s="20">
        <v>21.5</v>
      </c>
      <c r="KE108" s="23">
        <f t="shared" si="150"/>
        <v>279.5</v>
      </c>
      <c r="KG108" s="69"/>
      <c r="KH108" s="20"/>
      <c r="KI108" s="20"/>
      <c r="KJ108" s="20">
        <v>46</v>
      </c>
      <c r="KK108" s="23">
        <f t="shared" si="151"/>
        <v>1380</v>
      </c>
      <c r="KM108" s="69"/>
      <c r="KN108" s="20"/>
      <c r="KO108" s="20"/>
      <c r="KP108" s="20">
        <v>104.25</v>
      </c>
      <c r="KQ108" s="23">
        <f t="shared" si="152"/>
        <v>1876.5</v>
      </c>
      <c r="KS108" s="69"/>
      <c r="KT108" s="20"/>
      <c r="KU108" s="20"/>
      <c r="KV108" s="20">
        <v>90</v>
      </c>
      <c r="KW108" s="23">
        <f t="shared" si="153"/>
        <v>1800</v>
      </c>
      <c r="KY108" s="69"/>
      <c r="KZ108" s="20"/>
      <c r="LA108" s="20"/>
      <c r="LB108" s="20"/>
      <c r="LE108" s="69"/>
      <c r="LF108" s="20"/>
      <c r="LG108" s="20"/>
      <c r="LH108" s="20"/>
      <c r="LK108" s="27"/>
      <c r="LL108" s="27"/>
      <c r="LM108" s="27"/>
      <c r="LN108" s="27"/>
      <c r="LR108" s="27"/>
      <c r="LT108" s="17">
        <v>50.5</v>
      </c>
      <c r="LU108" s="30">
        <f t="shared" si="154"/>
        <v>202</v>
      </c>
      <c r="LW108" s="32"/>
      <c r="LX108" s="32"/>
      <c r="LY108" s="32"/>
      <c r="LZ108" s="32">
        <v>83.375</v>
      </c>
      <c r="MA108" s="36">
        <f t="shared" si="155"/>
        <v>1459.0625</v>
      </c>
      <c r="MC108" s="32"/>
      <c r="MD108" s="32"/>
      <c r="ME108" s="32"/>
      <c r="MF108" s="32">
        <v>67</v>
      </c>
      <c r="MG108" s="36">
        <f t="shared" si="156"/>
        <v>268</v>
      </c>
      <c r="MI108" s="32"/>
      <c r="MJ108" s="32"/>
      <c r="MK108" s="32"/>
      <c r="ML108" s="32"/>
      <c r="MO108" s="32"/>
      <c r="MP108" s="32"/>
      <c r="MQ108" s="32"/>
      <c r="MR108" s="32">
        <v>110</v>
      </c>
      <c r="MS108" s="36">
        <f t="shared" si="157"/>
        <v>1100</v>
      </c>
      <c r="MU108" s="32"/>
      <c r="MV108" s="32"/>
      <c r="MW108" s="32"/>
      <c r="MX108" s="32"/>
      <c r="NA108" s="32"/>
      <c r="NB108" s="32"/>
      <c r="NC108" s="32"/>
      <c r="ND108" s="32"/>
      <c r="NG108" s="32"/>
      <c r="NH108" s="32"/>
      <c r="NI108" s="32"/>
      <c r="NJ108" s="32"/>
      <c r="NM108" s="32"/>
      <c r="NN108" s="32"/>
      <c r="NO108" s="32"/>
      <c r="NP108" s="32"/>
      <c r="NS108" s="32"/>
      <c r="NT108" s="32"/>
      <c r="NU108" s="32"/>
      <c r="NV108" s="32"/>
      <c r="NY108" s="32"/>
      <c r="NZ108" s="32"/>
      <c r="OA108" s="32"/>
      <c r="OB108" s="32"/>
      <c r="OE108" s="32"/>
      <c r="OF108" s="32"/>
      <c r="OG108" s="32"/>
      <c r="OH108" s="32"/>
      <c r="OK108" s="32"/>
      <c r="OL108" s="32"/>
      <c r="OM108" s="32"/>
      <c r="ON108" s="32"/>
      <c r="OQ108" s="32"/>
      <c r="OR108" s="32"/>
      <c r="OS108" s="32"/>
      <c r="OT108" s="32"/>
      <c r="OW108" s="32"/>
      <c r="OX108" s="32"/>
      <c r="OY108" s="32"/>
      <c r="OZ108" s="32"/>
      <c r="PC108" s="32"/>
      <c r="PD108" s="32"/>
      <c r="PE108" s="32"/>
      <c r="PF108" s="32"/>
      <c r="PI108" s="32"/>
      <c r="PJ108" s="32"/>
      <c r="PK108" s="32"/>
      <c r="PL108" s="32"/>
      <c r="PO108" s="32"/>
      <c r="PP108" s="32"/>
      <c r="PQ108" s="32"/>
      <c r="PR108" s="32"/>
      <c r="PU108" s="32"/>
      <c r="PV108" s="32"/>
      <c r="PW108" s="32"/>
      <c r="QD108" s="31">
        <v>142</v>
      </c>
      <c r="QE108" s="36">
        <f t="shared" si="136"/>
        <v>255.6</v>
      </c>
      <c r="QJ108" s="31">
        <v>88.25</v>
      </c>
      <c r="QK108" s="36">
        <f t="shared" si="137"/>
        <v>1469.8919999999998</v>
      </c>
      <c r="QM108" s="5"/>
      <c r="QO108" s="5"/>
      <c r="SF108" s="31">
        <v>28</v>
      </c>
      <c r="SG108" s="36">
        <f t="shared" si="138"/>
        <v>1148</v>
      </c>
      <c r="SR108" s="31">
        <v>109.5</v>
      </c>
      <c r="SS108" s="36">
        <f t="shared" si="139"/>
        <v>1095</v>
      </c>
    </row>
    <row r="109" spans="1:514" x14ac:dyDescent="0.55000000000000004">
      <c r="A109" s="31"/>
      <c r="B109" s="80">
        <v>183910</v>
      </c>
      <c r="C109" s="79"/>
      <c r="D109" s="78"/>
      <c r="E109" s="78">
        <f t="shared" si="95"/>
        <v>32654.243747518474</v>
      </c>
      <c r="F109" s="78">
        <f t="shared" si="158"/>
        <v>55.302423519154928</v>
      </c>
      <c r="G109" s="78">
        <f t="shared" si="140"/>
        <v>68.15006035967933</v>
      </c>
      <c r="H109" s="78"/>
      <c r="I109" s="78"/>
      <c r="J109" s="88"/>
      <c r="N109" s="31">
        <v>33.5</v>
      </c>
      <c r="O109" s="62">
        <f t="shared" si="141"/>
        <v>2010</v>
      </c>
      <c r="Z109" s="31">
        <v>68</v>
      </c>
      <c r="AA109" s="37">
        <f t="shared" si="134"/>
        <v>1292</v>
      </c>
      <c r="AL109" s="31">
        <v>65</v>
      </c>
      <c r="AM109" s="30">
        <f t="shared" si="142"/>
        <v>4270.2457475184756</v>
      </c>
      <c r="BP109" s="31">
        <v>90.25</v>
      </c>
      <c r="BQ109" s="30">
        <f t="shared" si="143"/>
        <v>2572.125</v>
      </c>
      <c r="DL109" s="31">
        <v>41</v>
      </c>
      <c r="DM109" s="30">
        <f t="shared" si="144"/>
        <v>615</v>
      </c>
      <c r="EV109" s="31">
        <v>100</v>
      </c>
      <c r="EW109" s="30">
        <f t="shared" si="145"/>
        <v>1700</v>
      </c>
      <c r="FB109" s="31">
        <v>79.875</v>
      </c>
      <c r="FC109" s="29">
        <f t="shared" si="135"/>
        <v>1198.125</v>
      </c>
      <c r="JC109" s="69"/>
      <c r="JD109" s="20"/>
      <c r="JE109" s="20"/>
      <c r="JF109" s="20">
        <v>51</v>
      </c>
      <c r="JG109" s="23">
        <f t="shared" si="146"/>
        <v>510</v>
      </c>
      <c r="JI109" s="69"/>
      <c r="JJ109" s="20"/>
      <c r="JK109" s="20"/>
      <c r="JL109" s="20">
        <v>111</v>
      </c>
      <c r="JM109" s="23">
        <f t="shared" si="147"/>
        <v>3330</v>
      </c>
      <c r="JO109" s="69"/>
      <c r="JP109" s="20"/>
      <c r="JQ109" s="20"/>
      <c r="JR109" s="20">
        <v>97</v>
      </c>
      <c r="JS109" s="23">
        <f t="shared" si="148"/>
        <v>1649</v>
      </c>
      <c r="JU109" s="69"/>
      <c r="JV109" s="20"/>
      <c r="JW109" s="20"/>
      <c r="JX109" s="20">
        <v>109.25</v>
      </c>
      <c r="JY109" s="23">
        <f t="shared" si="149"/>
        <v>1748</v>
      </c>
      <c r="KA109" s="69"/>
      <c r="KB109" s="20"/>
      <c r="KC109" s="20"/>
      <c r="KD109" s="20">
        <v>17.375</v>
      </c>
      <c r="KE109" s="23">
        <f t="shared" si="150"/>
        <v>225.875</v>
      </c>
      <c r="KG109" s="69"/>
      <c r="KH109" s="20"/>
      <c r="KI109" s="20"/>
      <c r="KJ109" s="20">
        <v>51</v>
      </c>
      <c r="KK109" s="23">
        <f t="shared" si="151"/>
        <v>1530</v>
      </c>
      <c r="KM109" s="69"/>
      <c r="KN109" s="20"/>
      <c r="KO109" s="20"/>
      <c r="KP109" s="20">
        <v>104.25</v>
      </c>
      <c r="KQ109" s="23">
        <f t="shared" si="152"/>
        <v>1876.5</v>
      </c>
      <c r="KS109" s="69"/>
      <c r="KT109" s="20"/>
      <c r="KU109" s="20"/>
      <c r="KV109" s="20">
        <v>94</v>
      </c>
      <c r="KW109" s="23">
        <f t="shared" si="153"/>
        <v>1880</v>
      </c>
      <c r="KY109" s="69"/>
      <c r="KZ109" s="20"/>
      <c r="LA109" s="20"/>
      <c r="LB109" s="20"/>
      <c r="LE109" s="69"/>
      <c r="LF109" s="20"/>
      <c r="LG109" s="20"/>
      <c r="LH109" s="20"/>
      <c r="LK109" s="27"/>
      <c r="LL109" s="27"/>
      <c r="LM109" s="27"/>
      <c r="LN109" s="27"/>
      <c r="LR109" s="27"/>
      <c r="LT109" s="17">
        <v>47.5</v>
      </c>
      <c r="LU109" s="30">
        <f t="shared" si="154"/>
        <v>190</v>
      </c>
      <c r="LW109" s="32"/>
      <c r="LX109" s="32"/>
      <c r="LY109" s="32"/>
      <c r="LZ109" s="32">
        <v>80.75</v>
      </c>
      <c r="MA109" s="36">
        <f t="shared" si="155"/>
        <v>1413.125</v>
      </c>
      <c r="MC109" s="32"/>
      <c r="MD109" s="32"/>
      <c r="ME109" s="32"/>
      <c r="MF109" s="32">
        <v>57.5</v>
      </c>
      <c r="MG109" s="36">
        <f t="shared" si="156"/>
        <v>230</v>
      </c>
      <c r="MI109" s="32"/>
      <c r="MJ109" s="32"/>
      <c r="MK109" s="32"/>
      <c r="ML109" s="32"/>
      <c r="MO109" s="32"/>
      <c r="MP109" s="32"/>
      <c r="MQ109" s="32"/>
      <c r="MR109" s="32">
        <v>96.5</v>
      </c>
      <c r="MS109" s="36">
        <f t="shared" si="157"/>
        <v>965</v>
      </c>
      <c r="MU109" s="32"/>
      <c r="MV109" s="32"/>
      <c r="MW109" s="32"/>
      <c r="MX109" s="32"/>
      <c r="NA109" s="32"/>
      <c r="NB109" s="32"/>
      <c r="NC109" s="32"/>
      <c r="ND109" s="32"/>
      <c r="NG109" s="32"/>
      <c r="NH109" s="32"/>
      <c r="NI109" s="32"/>
      <c r="NJ109" s="32"/>
      <c r="NM109" s="32"/>
      <c r="NN109" s="32"/>
      <c r="NO109" s="32"/>
      <c r="NP109" s="32"/>
      <c r="NS109" s="32"/>
      <c r="NT109" s="32"/>
      <c r="NU109" s="32"/>
      <c r="NV109" s="32"/>
      <c r="NY109" s="32"/>
      <c r="NZ109" s="32"/>
      <c r="OA109" s="32"/>
      <c r="OB109" s="32"/>
      <c r="OE109" s="32"/>
      <c r="OF109" s="32"/>
      <c r="OG109" s="32"/>
      <c r="OH109" s="32"/>
      <c r="OK109" s="32"/>
      <c r="OL109" s="32"/>
      <c r="OM109" s="32"/>
      <c r="ON109" s="32"/>
      <c r="OQ109" s="32"/>
      <c r="OR109" s="32"/>
      <c r="OS109" s="32"/>
      <c r="OT109" s="32"/>
      <c r="OW109" s="32"/>
      <c r="OX109" s="32"/>
      <c r="OY109" s="32"/>
      <c r="OZ109" s="32"/>
      <c r="PC109" s="32"/>
      <c r="PD109" s="32"/>
      <c r="PE109" s="32"/>
      <c r="PF109" s="32"/>
      <c r="PI109" s="32"/>
      <c r="PJ109" s="32"/>
      <c r="PK109" s="32"/>
      <c r="PL109" s="32"/>
      <c r="PO109" s="32"/>
      <c r="PP109" s="32"/>
      <c r="PQ109" s="32"/>
      <c r="PR109" s="32"/>
      <c r="PU109" s="32"/>
      <c r="PV109" s="32"/>
      <c r="PW109" s="32"/>
      <c r="QD109" s="31">
        <v>142</v>
      </c>
      <c r="QE109" s="36">
        <f t="shared" si="136"/>
        <v>255.6</v>
      </c>
      <c r="QJ109" s="31">
        <v>95.5</v>
      </c>
      <c r="QK109" s="36">
        <f t="shared" si="137"/>
        <v>1590.6479999999999</v>
      </c>
      <c r="QM109" s="5"/>
      <c r="QO109" s="5"/>
      <c r="SF109" s="31">
        <v>15.5</v>
      </c>
      <c r="SG109" s="36">
        <f t="shared" si="138"/>
        <v>635.5</v>
      </c>
      <c r="SR109" s="31">
        <v>111</v>
      </c>
      <c r="SS109" s="36">
        <f t="shared" si="139"/>
        <v>1110</v>
      </c>
    </row>
    <row r="110" spans="1:514" x14ac:dyDescent="0.55000000000000004">
      <c r="A110" s="31"/>
      <c r="B110" s="80">
        <v>183911</v>
      </c>
      <c r="C110" s="79">
        <f>COUNT(N110:SS110)/2</f>
        <v>23</v>
      </c>
      <c r="D110" s="78"/>
      <c r="E110" s="78">
        <f t="shared" si="95"/>
        <v>32684.503835941836</v>
      </c>
      <c r="F110" s="78">
        <f t="shared" si="158"/>
        <v>55.353671260142434</v>
      </c>
      <c r="G110" s="78">
        <f t="shared" si="140"/>
        <v>68.213213769952318</v>
      </c>
      <c r="H110" s="78"/>
      <c r="I110" s="78"/>
      <c r="J110" s="88"/>
      <c r="N110" s="31">
        <v>27</v>
      </c>
      <c r="O110" s="62">
        <f t="shared" si="141"/>
        <v>1620</v>
      </c>
      <c r="Z110" s="31">
        <v>71</v>
      </c>
      <c r="AA110" s="37">
        <f t="shared" si="134"/>
        <v>1349</v>
      </c>
      <c r="AL110" s="31">
        <v>66</v>
      </c>
      <c r="AM110" s="30">
        <f t="shared" si="142"/>
        <v>4335.9418359418369</v>
      </c>
      <c r="BP110" s="31">
        <v>89.75</v>
      </c>
      <c r="BQ110" s="30">
        <f t="shared" si="143"/>
        <v>2557.875</v>
      </c>
      <c r="DL110" s="31">
        <v>51</v>
      </c>
      <c r="DM110" s="30">
        <f t="shared" si="144"/>
        <v>765</v>
      </c>
      <c r="EV110" s="31">
        <v>104</v>
      </c>
      <c r="EW110" s="30">
        <f t="shared" si="145"/>
        <v>1768</v>
      </c>
      <c r="FB110" s="31">
        <v>82.875</v>
      </c>
      <c r="FC110" s="29">
        <f t="shared" si="135"/>
        <v>1243.125</v>
      </c>
      <c r="JC110" s="69"/>
      <c r="JD110" s="20"/>
      <c r="JE110" s="20"/>
      <c r="JF110" s="20">
        <v>52.5</v>
      </c>
      <c r="JG110" s="23">
        <f t="shared" si="146"/>
        <v>525</v>
      </c>
      <c r="JI110" s="69"/>
      <c r="JJ110" s="20"/>
      <c r="JK110" s="20"/>
      <c r="JL110" s="20">
        <v>110.5</v>
      </c>
      <c r="JM110" s="23">
        <f t="shared" si="147"/>
        <v>3315</v>
      </c>
      <c r="JO110" s="69"/>
      <c r="JP110" s="20"/>
      <c r="JQ110" s="20"/>
      <c r="JR110" s="20">
        <v>104</v>
      </c>
      <c r="JS110" s="23">
        <f t="shared" si="148"/>
        <v>1768</v>
      </c>
      <c r="JU110" s="69"/>
      <c r="JV110" s="20"/>
      <c r="JW110" s="20"/>
      <c r="JX110" s="20">
        <v>115</v>
      </c>
      <c r="JY110" s="23">
        <f t="shared" si="149"/>
        <v>1840</v>
      </c>
      <c r="KA110" s="69"/>
      <c r="KB110" s="20"/>
      <c r="KC110" s="20"/>
      <c r="KD110" s="20">
        <v>16</v>
      </c>
      <c r="KE110" s="23">
        <f t="shared" si="150"/>
        <v>208</v>
      </c>
      <c r="KG110" s="69"/>
      <c r="KH110" s="20"/>
      <c r="KI110" s="20"/>
      <c r="KJ110" s="20">
        <v>52</v>
      </c>
      <c r="KK110" s="23">
        <f t="shared" si="151"/>
        <v>1560</v>
      </c>
      <c r="KM110" s="69"/>
      <c r="KN110" s="20"/>
      <c r="KO110" s="20"/>
      <c r="KP110" s="20">
        <v>104.125</v>
      </c>
      <c r="KQ110" s="23">
        <f t="shared" si="152"/>
        <v>1874.25</v>
      </c>
      <c r="KS110" s="69"/>
      <c r="KT110" s="20"/>
      <c r="KU110" s="20"/>
      <c r="KV110" s="20">
        <v>90</v>
      </c>
      <c r="KW110" s="23">
        <f t="shared" si="153"/>
        <v>1800</v>
      </c>
      <c r="KY110" s="69"/>
      <c r="KZ110" s="20"/>
      <c r="LA110" s="20"/>
      <c r="LB110" s="20"/>
      <c r="LE110" s="69"/>
      <c r="LF110" s="20"/>
      <c r="LG110" s="20"/>
      <c r="LH110" s="20"/>
      <c r="LK110" s="27"/>
      <c r="LL110" s="27"/>
      <c r="LM110" s="27"/>
      <c r="LN110" s="27"/>
      <c r="LR110" s="27"/>
      <c r="LT110" s="17">
        <v>46.5</v>
      </c>
      <c r="LU110" s="30">
        <f t="shared" si="154"/>
        <v>186</v>
      </c>
      <c r="LW110" s="32"/>
      <c r="LX110" s="32"/>
      <c r="LY110" s="32"/>
      <c r="LZ110" s="32">
        <v>80.5</v>
      </c>
      <c r="MA110" s="36">
        <f t="shared" si="155"/>
        <v>1408.75</v>
      </c>
      <c r="MC110" s="32"/>
      <c r="MD110" s="32"/>
      <c r="ME110" s="32"/>
      <c r="MF110" s="32">
        <v>48</v>
      </c>
      <c r="MG110" s="36">
        <f t="shared" si="156"/>
        <v>192</v>
      </c>
      <c r="MI110" s="32"/>
      <c r="MJ110" s="32"/>
      <c r="MK110" s="32"/>
      <c r="ML110" s="32"/>
      <c r="MO110" s="32"/>
      <c r="MP110" s="32"/>
      <c r="MQ110" s="32"/>
      <c r="MR110" s="32">
        <v>98.5</v>
      </c>
      <c r="MS110" s="36">
        <f t="shared" si="157"/>
        <v>985</v>
      </c>
      <c r="MU110" s="32"/>
      <c r="MV110" s="32"/>
      <c r="MW110" s="32"/>
      <c r="MX110" s="32"/>
      <c r="NA110" s="32"/>
      <c r="NB110" s="32"/>
      <c r="NC110" s="32"/>
      <c r="ND110" s="32"/>
      <c r="NG110" s="32"/>
      <c r="NH110" s="32"/>
      <c r="NI110" s="32"/>
      <c r="NJ110" s="32"/>
      <c r="NM110" s="32"/>
      <c r="NN110" s="32"/>
      <c r="NO110" s="32"/>
      <c r="NP110" s="32"/>
      <c r="NS110" s="32"/>
      <c r="NT110" s="32"/>
      <c r="NU110" s="32"/>
      <c r="NV110" s="32"/>
      <c r="NY110" s="32"/>
      <c r="NZ110" s="32"/>
      <c r="OA110" s="32"/>
      <c r="OB110" s="32"/>
      <c r="OE110" s="32"/>
      <c r="OF110" s="32"/>
      <c r="OG110" s="32"/>
      <c r="OH110" s="32"/>
      <c r="OK110" s="32"/>
      <c r="OL110" s="32"/>
      <c r="OM110" s="32"/>
      <c r="ON110" s="32"/>
      <c r="OQ110" s="32"/>
      <c r="OR110" s="32"/>
      <c r="OS110" s="32"/>
      <c r="OT110" s="32"/>
      <c r="OW110" s="32"/>
      <c r="OX110" s="32"/>
      <c r="OY110" s="32"/>
      <c r="OZ110" s="32"/>
      <c r="PC110" s="32"/>
      <c r="PD110" s="32"/>
      <c r="PE110" s="32"/>
      <c r="PF110" s="32"/>
      <c r="PI110" s="32"/>
      <c r="PJ110" s="32"/>
      <c r="PK110" s="32"/>
      <c r="PL110" s="32"/>
      <c r="PO110" s="32"/>
      <c r="PP110" s="32"/>
      <c r="PQ110" s="32"/>
      <c r="PR110" s="32"/>
      <c r="PU110" s="32"/>
      <c r="PV110" s="32"/>
      <c r="PW110" s="32"/>
      <c r="QD110" s="31">
        <v>142</v>
      </c>
      <c r="QE110" s="36">
        <f t="shared" si="136"/>
        <v>255.6</v>
      </c>
      <c r="QJ110" s="31">
        <v>89.5</v>
      </c>
      <c r="QK110" s="36">
        <f t="shared" si="137"/>
        <v>1490.712</v>
      </c>
      <c r="QM110" s="5"/>
      <c r="QO110" s="5"/>
      <c r="SF110" s="31">
        <v>16.75</v>
      </c>
      <c r="SG110" s="36">
        <f t="shared" si="138"/>
        <v>686.75</v>
      </c>
      <c r="SR110" s="31">
        <v>109</v>
      </c>
      <c r="SS110" s="36">
        <f t="shared" si="139"/>
        <v>1090</v>
      </c>
    </row>
    <row r="111" spans="1:514" x14ac:dyDescent="0.55000000000000004">
      <c r="A111" s="31"/>
      <c r="B111" s="80">
        <v>183912</v>
      </c>
      <c r="C111" s="77"/>
      <c r="D111" s="78">
        <f>SUM(M111,S111,Y111,AE111,AK111,AQ111,AW111,BC111,BI111,BO111,BU111,CA111,CG111,CM111,CS111,CY111,DE111,DK111,DQ111,DW111,EC111,EI111,EO111,EU111,FA111,FG111,FM111,FS111,FY111,GE111,GK111,GQ111,GW111,HC111,HI111,HO111,HU111,IA111,IG111,IM111,IS111,IY111,JE111,JK111,JQ111,JW111,KC111,KI111,KO111,KU111,LA111,LG111,LM111,LS111,LY111,ME111,MK111,MQ111,MW111,NC111,NI111,NO111,NU111,OA111,OG111,OM111,OS111,OY111,PE111,PK111,PQ111,PW111,QC111,QI111,QO111,QU111,RA111,RG111,RM111,RS111,RY111,SE111,SK111,SQ111)</f>
        <v>507.85208842336118</v>
      </c>
      <c r="E111" s="78">
        <f t="shared" si="95"/>
        <v>32947.692123317756</v>
      </c>
      <c r="F111" s="78">
        <f t="shared" si="158"/>
        <v>55.799400466008684</v>
      </c>
      <c r="G111" s="78">
        <f t="shared" si="140"/>
        <v>68.762492994095822</v>
      </c>
      <c r="H111" s="78"/>
      <c r="I111" s="78"/>
      <c r="J111" s="88">
        <f>SUM(P111,V111,AB111,AH111,AN111,AT111,AZ111,BF111,BL111,BR111,BX111,CD111,CJ111,CP111,CV111,DB111,DH111,DN111,DT111,DZ111,EF111,EL111,ER111,EX111,FD111,FJ111,FP111,FV111,GB111,GH111,GN111,GT111,GZ111,HF111,HL111,HR111,HX111,ID111,IJ111,IP111,IV111,JB111,JH111,JN111,JT111,JZ111,KF111,KL111,KR111,KX111,LD111,LJ111,LP111,LV111,MB111,MH111,MN111,MT111,MZ111,NF111,NL111,NR111,NX111,OD111,OJ111,OP111,OV111,PB111,PH111,PN111,PT111,PZ111,QF111,QL111,QR111,QX111,RD111,RJ111,RP111,RV111,SB111,SH111,SN111,ST111)</f>
        <v>479.15208842336119</v>
      </c>
      <c r="K111" s="31">
        <v>0</v>
      </c>
      <c r="L111" s="31">
        <v>1</v>
      </c>
      <c r="M111" s="31">
        <v>65</v>
      </c>
      <c r="N111" s="31">
        <v>27.75</v>
      </c>
      <c r="O111" s="62">
        <f t="shared" si="141"/>
        <v>1665</v>
      </c>
      <c r="P111" s="31">
        <f>M99</f>
        <v>60</v>
      </c>
      <c r="W111" s="31">
        <v>7</v>
      </c>
      <c r="X111" s="31">
        <v>1</v>
      </c>
      <c r="Y111" s="31">
        <v>20</v>
      </c>
      <c r="Z111" s="31">
        <v>69</v>
      </c>
      <c r="AA111" s="37">
        <f t="shared" si="134"/>
        <v>1311</v>
      </c>
      <c r="AB111" s="64">
        <f>Y99</f>
        <v>19</v>
      </c>
      <c r="AJ111" s="31">
        <v>1</v>
      </c>
      <c r="AK111" s="31">
        <v>65.696088423361161</v>
      </c>
      <c r="AL111" s="31">
        <v>69.25</v>
      </c>
      <c r="AM111" s="30">
        <f t="shared" si="142"/>
        <v>4549.4541233177606</v>
      </c>
      <c r="AN111" s="64">
        <f>AK99</f>
        <v>65.696088423361161</v>
      </c>
      <c r="BM111" s="31">
        <v>4.5</v>
      </c>
      <c r="BN111" s="31">
        <v>1</v>
      </c>
      <c r="BO111" s="31">
        <v>28.5</v>
      </c>
      <c r="BP111" s="31">
        <v>95.375</v>
      </c>
      <c r="BQ111" s="30">
        <f t="shared" si="143"/>
        <v>2718.1875</v>
      </c>
      <c r="BR111" s="64">
        <f>BO99</f>
        <v>28.5</v>
      </c>
      <c r="DI111" s="31">
        <v>0</v>
      </c>
      <c r="DJ111" s="31">
        <v>1</v>
      </c>
      <c r="DK111" s="31">
        <v>15</v>
      </c>
      <c r="DL111" s="31">
        <v>45</v>
      </c>
      <c r="DM111" s="30">
        <f t="shared" si="144"/>
        <v>675</v>
      </c>
      <c r="DN111" s="64">
        <f>DK99</f>
        <v>15</v>
      </c>
      <c r="ES111" s="31">
        <v>6.5</v>
      </c>
      <c r="ET111" s="31">
        <v>1</v>
      </c>
      <c r="EU111" s="31">
        <v>17</v>
      </c>
      <c r="EV111" s="31">
        <v>103.25</v>
      </c>
      <c r="EW111" s="30">
        <f t="shared" si="145"/>
        <v>1755.25</v>
      </c>
      <c r="EX111" s="64">
        <f>EU99</f>
        <v>17</v>
      </c>
      <c r="EY111" s="31">
        <v>0</v>
      </c>
      <c r="EZ111" s="31">
        <v>1</v>
      </c>
      <c r="FA111" s="31">
        <v>15</v>
      </c>
      <c r="FB111" s="31">
        <v>81.6875</v>
      </c>
      <c r="FC111" s="29">
        <f t="shared" si="135"/>
        <v>1225.3125</v>
      </c>
      <c r="FD111" s="64">
        <f>FA99</f>
        <v>15</v>
      </c>
      <c r="HZ111" s="31">
        <v>1</v>
      </c>
      <c r="JC111" s="70">
        <v>7</v>
      </c>
      <c r="JD111" s="22">
        <v>1</v>
      </c>
      <c r="JE111" s="22">
        <v>10</v>
      </c>
      <c r="JF111" s="22">
        <v>61</v>
      </c>
      <c r="JG111" s="23">
        <f t="shared" si="146"/>
        <v>610</v>
      </c>
      <c r="JH111" s="72">
        <f>JE99</f>
        <v>10</v>
      </c>
      <c r="JI111" s="70">
        <v>7</v>
      </c>
      <c r="JJ111" s="22">
        <v>1</v>
      </c>
      <c r="JK111" s="22">
        <v>30</v>
      </c>
      <c r="JL111" s="22">
        <v>104</v>
      </c>
      <c r="JM111" s="23">
        <f t="shared" si="147"/>
        <v>3120</v>
      </c>
      <c r="JN111" s="72">
        <f>JK99</f>
        <v>30</v>
      </c>
      <c r="JO111" s="70">
        <v>8</v>
      </c>
      <c r="JP111" s="22">
        <v>1</v>
      </c>
      <c r="JQ111" s="22">
        <v>17</v>
      </c>
      <c r="JR111" s="22">
        <v>101</v>
      </c>
      <c r="JS111" s="23">
        <f t="shared" si="148"/>
        <v>1717</v>
      </c>
      <c r="JT111" s="72">
        <f>JQ99</f>
        <v>17</v>
      </c>
      <c r="JU111" s="70">
        <v>10</v>
      </c>
      <c r="JV111" s="22">
        <v>1</v>
      </c>
      <c r="JW111" s="22">
        <v>16</v>
      </c>
      <c r="JX111" s="22">
        <v>120.75</v>
      </c>
      <c r="JY111" s="23">
        <f t="shared" si="149"/>
        <v>1932</v>
      </c>
      <c r="JZ111" s="72">
        <f>JW99</f>
        <v>16</v>
      </c>
      <c r="KA111" s="70">
        <v>0</v>
      </c>
      <c r="KB111" s="22">
        <v>1</v>
      </c>
      <c r="KC111" s="22">
        <v>13</v>
      </c>
      <c r="KD111" s="22">
        <v>18.625</v>
      </c>
      <c r="KE111" s="23">
        <f t="shared" si="150"/>
        <v>242.125</v>
      </c>
      <c r="KF111" s="72">
        <f>KC99</f>
        <v>13</v>
      </c>
      <c r="KH111" s="22">
        <v>1</v>
      </c>
      <c r="KI111" s="22">
        <v>30</v>
      </c>
      <c r="KJ111" s="22">
        <v>51</v>
      </c>
      <c r="KK111" s="23">
        <f t="shared" si="151"/>
        <v>1530</v>
      </c>
      <c r="KL111" s="72">
        <f>KI99</f>
        <v>30</v>
      </c>
      <c r="KM111" s="70">
        <v>8</v>
      </c>
      <c r="KN111" s="22">
        <v>1</v>
      </c>
      <c r="KO111" s="22">
        <v>18</v>
      </c>
      <c r="KP111" s="22">
        <v>107</v>
      </c>
      <c r="KQ111" s="23">
        <f t="shared" si="152"/>
        <v>1926</v>
      </c>
      <c r="KR111" s="72">
        <f>KO99</f>
        <v>18</v>
      </c>
      <c r="KS111" s="70">
        <v>7.5</v>
      </c>
      <c r="KT111" s="22">
        <v>1</v>
      </c>
      <c r="KU111" s="22">
        <v>20</v>
      </c>
      <c r="KV111" s="22">
        <v>81</v>
      </c>
      <c r="KW111" s="23">
        <f t="shared" si="153"/>
        <v>1620</v>
      </c>
      <c r="KX111" s="72">
        <f>KU99</f>
        <v>20</v>
      </c>
      <c r="KY111" s="70">
        <v>0</v>
      </c>
      <c r="KZ111" s="22">
        <v>1</v>
      </c>
      <c r="LA111" s="22">
        <v>15</v>
      </c>
      <c r="LQ111" s="29">
        <v>3</v>
      </c>
      <c r="LR111" s="29">
        <v>1</v>
      </c>
      <c r="LS111" s="29">
        <v>4</v>
      </c>
      <c r="LT111" s="17">
        <v>46.5</v>
      </c>
      <c r="LU111" s="30">
        <f t="shared" si="154"/>
        <v>186</v>
      </c>
      <c r="LV111" s="73">
        <f>LS99</f>
        <v>4</v>
      </c>
      <c r="LW111" s="31">
        <v>3</v>
      </c>
      <c r="LX111" s="31">
        <v>1</v>
      </c>
      <c r="LY111" s="31">
        <v>20</v>
      </c>
      <c r="LZ111" s="31">
        <v>84.75</v>
      </c>
      <c r="MA111" s="36">
        <f t="shared" si="155"/>
        <v>1483.125</v>
      </c>
      <c r="MB111" s="64">
        <f>LY99</f>
        <v>17.5</v>
      </c>
      <c r="MD111" s="31">
        <v>1</v>
      </c>
      <c r="ME111" s="31">
        <v>4</v>
      </c>
      <c r="MF111" s="31">
        <v>48</v>
      </c>
      <c r="MG111" s="36">
        <f t="shared" si="156"/>
        <v>192</v>
      </c>
      <c r="MH111" s="64">
        <f>ME99</f>
        <v>4</v>
      </c>
      <c r="MO111" s="31">
        <v>8</v>
      </c>
      <c r="MP111" s="31">
        <v>1</v>
      </c>
      <c r="MQ111" s="31">
        <v>10</v>
      </c>
      <c r="MR111" s="31">
        <v>107</v>
      </c>
      <c r="MS111" s="36">
        <f t="shared" si="157"/>
        <v>1070</v>
      </c>
      <c r="MT111" s="64">
        <f>MQ99</f>
        <v>10</v>
      </c>
      <c r="QA111" s="74">
        <v>11</v>
      </c>
      <c r="QB111" s="14">
        <v>1</v>
      </c>
      <c r="QC111" s="14">
        <v>2</v>
      </c>
      <c r="QD111" s="31">
        <v>142</v>
      </c>
      <c r="QE111" s="36">
        <f t="shared" si="136"/>
        <v>255.6</v>
      </c>
      <c r="QF111" s="64">
        <f>QC99</f>
        <v>1.8</v>
      </c>
      <c r="QG111" s="31">
        <v>17</v>
      </c>
      <c r="QH111" s="31">
        <v>1</v>
      </c>
      <c r="QI111" s="31">
        <v>16.655999999999999</v>
      </c>
      <c r="QJ111" s="31">
        <v>88.625</v>
      </c>
      <c r="QK111" s="36">
        <f t="shared" si="137"/>
        <v>1476.1379999999999</v>
      </c>
      <c r="QL111" s="64">
        <f>QI99</f>
        <v>16.655999999999999</v>
      </c>
      <c r="QM111" s="5"/>
      <c r="QO111" s="5"/>
      <c r="SC111" s="31">
        <v>0</v>
      </c>
      <c r="SD111" s="31">
        <v>1</v>
      </c>
      <c r="SE111" s="31">
        <v>41</v>
      </c>
      <c r="SF111" s="31">
        <v>18</v>
      </c>
      <c r="SG111" s="36">
        <f t="shared" si="138"/>
        <v>738</v>
      </c>
      <c r="SH111" s="64">
        <f>SE99</f>
        <v>41</v>
      </c>
      <c r="SO111" s="31">
        <v>5</v>
      </c>
      <c r="SP111" s="32">
        <v>1</v>
      </c>
      <c r="SQ111" s="32">
        <v>15</v>
      </c>
      <c r="SR111" s="31">
        <v>109</v>
      </c>
      <c r="SS111" s="36">
        <f t="shared" si="139"/>
        <v>1090</v>
      </c>
      <c r="ST111" s="64">
        <f>SQ99</f>
        <v>10</v>
      </c>
    </row>
    <row r="112" spans="1:514" x14ac:dyDescent="0.55000000000000004">
      <c r="A112" s="31"/>
      <c r="B112" s="80">
        <v>184001</v>
      </c>
      <c r="C112" s="77"/>
      <c r="D112" s="78"/>
      <c r="E112" s="78">
        <f t="shared" si="95"/>
        <v>35197.693956651092</v>
      </c>
      <c r="F112" s="78">
        <f>I112</f>
        <v>56.300024520207991</v>
      </c>
      <c r="G112" s="78">
        <f>E112/D$111</f>
        <v>69.306978860563845</v>
      </c>
      <c r="H112" s="78"/>
      <c r="I112" s="78">
        <f>F111*J112</f>
        <v>56.300024520207991</v>
      </c>
      <c r="J112" s="88">
        <f>SUM(P112,V112,AB112,AH112,AN112,AT112,AZ112,BF112,BL112,BR112,BX112,CD112,CJ112,CP112,CV112,DB112,DH112,DN112,DT112,DZ112,EF112,EL112,ER112,EX112,FD112,FJ112,FP112,FV112,GB112,GH112,GN112,GT112,GZ112,HF112,HL112,HR112,HX112,ID112,IJ112,IP112,IV112,JB112,JH112,JN112,JT112,JZ112,KF112,KL112,KR112,KX112,LD112,LJ112,LP112,LV112,MB112,MH112,MN112,MT112,MZ112,NF112,NL112,NR112,NX112,OD112,OJ112,OP112,OV112,PB112,PH112,PN112,PT112,PZ112,QF112,QL112,QR112,QX112,RD112,RJ112,RP112,RV112,SB112,SH112,SN112,ST112)/J111</f>
        <v>1.008971853640332</v>
      </c>
      <c r="N112" s="31">
        <v>27.5</v>
      </c>
      <c r="O112" s="62">
        <f>M$111*N112</f>
        <v>1787.5</v>
      </c>
      <c r="P112" s="31">
        <f>N112/N111*P111</f>
        <v>59.45945945945946</v>
      </c>
      <c r="Z112" s="31">
        <v>73</v>
      </c>
      <c r="AA112" s="37">
        <f t="shared" ref="AA112:AA123" si="159">Y$111*Z112</f>
        <v>1460</v>
      </c>
      <c r="AB112" s="64">
        <f>Z112/Z111*AB111</f>
        <v>20.10144927536232</v>
      </c>
      <c r="AL112" s="31">
        <v>69.25</v>
      </c>
      <c r="AM112" s="30">
        <f>AK$111*AL112</f>
        <v>4549.4541233177606</v>
      </c>
      <c r="AN112" s="64">
        <f>AL112/AL111*AN111</f>
        <v>65.696088423361161</v>
      </c>
      <c r="BP112" s="31">
        <v>95.375</v>
      </c>
      <c r="BQ112" s="30">
        <f>BO$111*BP112</f>
        <v>2718.1875</v>
      </c>
      <c r="BR112" s="64">
        <f>BP112/BP111*BR111</f>
        <v>28.5</v>
      </c>
      <c r="DL112" s="31">
        <v>46</v>
      </c>
      <c r="DM112" s="30">
        <f>DK$111*DL112</f>
        <v>690</v>
      </c>
      <c r="DN112" s="64">
        <f>DL112/DL111*DN111</f>
        <v>15.333333333333332</v>
      </c>
      <c r="EV112" s="31">
        <v>105.66666666666667</v>
      </c>
      <c r="EW112" s="30">
        <f>EU$111*EV112</f>
        <v>1796.3333333333335</v>
      </c>
      <c r="EX112" s="64">
        <f>EV112/EV111*EX111</f>
        <v>17.397901533494753</v>
      </c>
      <c r="FB112" s="31">
        <v>80.5</v>
      </c>
      <c r="FC112" s="29">
        <f t="shared" ref="FC112:FC123" si="160">FA$111*FB112</f>
        <v>1207.5</v>
      </c>
      <c r="FD112" s="64">
        <f>FB112/FB111*FD111</f>
        <v>14.781943381790359</v>
      </c>
      <c r="JC112" s="69"/>
      <c r="JD112" s="20"/>
      <c r="JE112" s="20"/>
      <c r="JF112" s="20">
        <v>60</v>
      </c>
      <c r="JG112" s="23">
        <f>JE$111*JF112</f>
        <v>600</v>
      </c>
      <c r="JH112" s="72">
        <f>JF112/JF111*JH111</f>
        <v>9.8360655737704921</v>
      </c>
      <c r="JI112" s="69"/>
      <c r="JJ112" s="20"/>
      <c r="JK112" s="20"/>
      <c r="JL112" s="20">
        <v>110.5</v>
      </c>
      <c r="JM112" s="23">
        <f>JK$111*JL112</f>
        <v>3315</v>
      </c>
      <c r="JN112" s="72">
        <f>JL112/JL111*JN111</f>
        <v>31.875</v>
      </c>
      <c r="JO112" s="69"/>
      <c r="JP112" s="20"/>
      <c r="JQ112" s="20"/>
      <c r="JR112" s="20">
        <v>102</v>
      </c>
      <c r="JS112" s="23">
        <f>JQ$111*JR112</f>
        <v>1734</v>
      </c>
      <c r="JT112" s="72">
        <f>JR112/JR111*JT111</f>
        <v>17.168316831683168</v>
      </c>
      <c r="JU112" s="69"/>
      <c r="JV112" s="20"/>
      <c r="JW112" s="20"/>
      <c r="JX112" s="20">
        <v>116</v>
      </c>
      <c r="JY112" s="23">
        <f>JW$111*JX112</f>
        <v>1856</v>
      </c>
      <c r="JZ112" s="72">
        <f>JX112/JX111*JZ111</f>
        <v>15.370600414078675</v>
      </c>
      <c r="KA112" s="69"/>
      <c r="KB112" s="20"/>
      <c r="KC112" s="20"/>
      <c r="KD112" s="20">
        <v>16.125</v>
      </c>
      <c r="KE112" s="23">
        <f>KC$159*KD112</f>
        <v>209.625</v>
      </c>
      <c r="KF112" s="72">
        <f>KD112/KD111*KF111</f>
        <v>11.25503355704698</v>
      </c>
      <c r="KG112" s="69"/>
      <c r="KH112" s="20"/>
      <c r="KI112" s="20"/>
      <c r="KJ112" s="20">
        <v>51</v>
      </c>
      <c r="KK112" s="23">
        <f>KI$111*KJ112</f>
        <v>1530</v>
      </c>
      <c r="KL112" s="72">
        <f>KJ112/KJ111*KL111</f>
        <v>30</v>
      </c>
      <c r="KM112" s="69"/>
      <c r="KN112" s="20"/>
      <c r="KO112" s="20"/>
      <c r="KP112" s="20">
        <v>110</v>
      </c>
      <c r="KQ112" s="23">
        <f>KO$111*KP112</f>
        <v>1980</v>
      </c>
      <c r="KR112" s="72">
        <f>KP112/KP111*KR111</f>
        <v>18.504672897196258</v>
      </c>
      <c r="KS112" s="69"/>
      <c r="KT112" s="20"/>
      <c r="KU112" s="20"/>
      <c r="KV112" s="20">
        <v>87</v>
      </c>
      <c r="KW112" s="23">
        <f>KU$111*KV112</f>
        <v>1740</v>
      </c>
      <c r="KX112" s="72">
        <f>KV112/KV111*KX111</f>
        <v>21.481481481481485</v>
      </c>
      <c r="KY112" s="69"/>
      <c r="KZ112" s="20"/>
      <c r="LA112" s="20"/>
      <c r="LB112" s="20">
        <v>60.25</v>
      </c>
      <c r="LC112" s="23">
        <f>LA$111*LB112</f>
        <v>903.75</v>
      </c>
      <c r="LE112" s="69"/>
      <c r="LF112" s="20"/>
      <c r="LG112" s="20"/>
      <c r="LH112" s="20"/>
      <c r="LK112" s="27"/>
      <c r="LL112" s="27"/>
      <c r="LM112" s="27"/>
      <c r="LN112" s="27"/>
      <c r="LR112" s="27"/>
      <c r="LT112" s="17">
        <v>44</v>
      </c>
      <c r="LU112" s="30">
        <f>LS$111*LT112</f>
        <v>176</v>
      </c>
      <c r="LV112" s="73">
        <f>LT112/LT111*LV111</f>
        <v>3.78494623655914</v>
      </c>
      <c r="LW112" s="32"/>
      <c r="LX112" s="32"/>
      <c r="LY112" s="32"/>
      <c r="LZ112" s="32">
        <v>80</v>
      </c>
      <c r="MA112" s="36">
        <f>LY$111*LZ112</f>
        <v>1600</v>
      </c>
      <c r="MB112" s="64">
        <f>LZ112/LZ111*MB111</f>
        <v>16.519174041297934</v>
      </c>
      <c r="MC112" s="32"/>
      <c r="MD112" s="32"/>
      <c r="ME112" s="32"/>
      <c r="MF112" s="32">
        <v>49</v>
      </c>
      <c r="MG112" s="36">
        <f>ME$111*MF112</f>
        <v>196</v>
      </c>
      <c r="MH112" s="64">
        <f>MF112/MF111*MH111</f>
        <v>4.083333333333333</v>
      </c>
      <c r="MI112" s="32"/>
      <c r="MJ112" s="32"/>
      <c r="MK112" s="32"/>
      <c r="ML112" s="32"/>
      <c r="MO112" s="32"/>
      <c r="MP112" s="32"/>
      <c r="MQ112" s="32"/>
      <c r="MR112" s="32">
        <v>106.75</v>
      </c>
      <c r="MS112" s="36">
        <f>MQ$111*MR112</f>
        <v>1067.5</v>
      </c>
      <c r="MT112" s="64">
        <f>MR112/MR111*MT111</f>
        <v>9.9766355140186906</v>
      </c>
      <c r="MU112" s="32"/>
      <c r="MV112" s="32"/>
      <c r="MW112" s="32"/>
      <c r="MX112" s="32"/>
      <c r="NA112" s="32"/>
      <c r="NB112" s="32"/>
      <c r="NC112" s="32"/>
      <c r="ND112" s="32"/>
      <c r="NG112" s="32"/>
      <c r="NH112" s="32"/>
      <c r="NI112" s="32"/>
      <c r="NJ112" s="32"/>
      <c r="NM112" s="32"/>
      <c r="NN112" s="32"/>
      <c r="NO112" s="32"/>
      <c r="NP112" s="32"/>
      <c r="NS112" s="32"/>
      <c r="NT112" s="32"/>
      <c r="NU112" s="32"/>
      <c r="NV112" s="32"/>
      <c r="NY112" s="32"/>
      <c r="NZ112" s="32"/>
      <c r="OA112" s="32"/>
      <c r="OB112" s="32"/>
      <c r="OE112" s="32"/>
      <c r="OF112" s="32"/>
      <c r="OG112" s="32"/>
      <c r="OH112" s="32"/>
      <c r="OK112" s="32"/>
      <c r="OL112" s="32"/>
      <c r="OM112" s="32"/>
      <c r="ON112" s="32"/>
      <c r="OQ112" s="32"/>
      <c r="OR112" s="32"/>
      <c r="OS112" s="32"/>
      <c r="OT112" s="32"/>
      <c r="OW112" s="32"/>
      <c r="OX112" s="32"/>
      <c r="OY112" s="32"/>
      <c r="OZ112" s="32"/>
      <c r="PC112" s="32"/>
      <c r="PD112" s="32"/>
      <c r="PE112" s="32"/>
      <c r="PF112" s="32"/>
      <c r="PI112" s="32"/>
      <c r="PJ112" s="32"/>
      <c r="PK112" s="32"/>
      <c r="PL112" s="32"/>
      <c r="PO112" s="32"/>
      <c r="PP112" s="32"/>
      <c r="PQ112" s="32"/>
      <c r="PR112" s="32"/>
      <c r="PU112" s="32"/>
      <c r="PV112" s="32"/>
      <c r="PW112" s="32"/>
      <c r="QD112" s="31">
        <v>142</v>
      </c>
      <c r="QE112" s="36">
        <f t="shared" ref="QE112:QE123" si="161">QC$111*QD112</f>
        <v>284</v>
      </c>
      <c r="QF112" s="64">
        <f>QD112/QD111*QF111</f>
        <v>1.8</v>
      </c>
      <c r="QJ112" s="31">
        <v>92.75</v>
      </c>
      <c r="QK112" s="36">
        <f t="shared" ref="QK112:QK123" si="162">QI$111*QJ112</f>
        <v>1544.8439999999998</v>
      </c>
      <c r="QL112" s="64">
        <f>QJ112/QJ111*QL111</f>
        <v>17.431244005641748</v>
      </c>
      <c r="QM112" s="5"/>
      <c r="QO112" s="5"/>
      <c r="SF112" s="31">
        <v>19</v>
      </c>
      <c r="SG112" s="36">
        <f t="shared" ref="SG112:SG123" si="163">SE$111*SF112</f>
        <v>779</v>
      </c>
      <c r="SH112" s="64">
        <f>SF112/SF111*SH111</f>
        <v>43.277777777777779</v>
      </c>
      <c r="SR112" s="31">
        <v>107</v>
      </c>
      <c r="SS112" s="36">
        <f t="shared" ref="SS112:SS123" si="164">SQ$111*SR112</f>
        <v>1605</v>
      </c>
      <c r="ST112" s="64">
        <f>SR112/SR111*ST111</f>
        <v>9.8165137614678901</v>
      </c>
    </row>
    <row r="113" spans="1:514" x14ac:dyDescent="0.55000000000000004">
      <c r="A113" s="31"/>
      <c r="B113" s="80">
        <v>184002</v>
      </c>
      <c r="C113" s="77"/>
      <c r="D113" s="78"/>
      <c r="E113" s="78">
        <f t="shared" si="95"/>
        <v>34623.710924365194</v>
      </c>
      <c r="F113" s="78">
        <f>F112*G113/G112</f>
        <v>55.381917247848662</v>
      </c>
      <c r="G113" s="78">
        <f t="shared" ref="G113:G123" si="165">E113/D$111</f>
        <v>68.176761922660049</v>
      </c>
      <c r="H113" s="78"/>
      <c r="I113" s="78"/>
      <c r="J113" s="88"/>
      <c r="N113" s="31">
        <v>27.5</v>
      </c>
      <c r="O113" s="62">
        <f t="shared" ref="O113:O123" si="166">M$111*N113</f>
        <v>1787.5</v>
      </c>
      <c r="Z113" s="31">
        <v>68</v>
      </c>
      <c r="AA113" s="37">
        <f t="shared" si="159"/>
        <v>1360</v>
      </c>
      <c r="AL113" s="31">
        <v>67</v>
      </c>
      <c r="AM113" s="30">
        <f t="shared" ref="AM113:AM123" si="167">AK$111*AL113</f>
        <v>4401.6379243651982</v>
      </c>
      <c r="BP113" s="31">
        <v>95.25</v>
      </c>
      <c r="BQ113" s="30">
        <f t="shared" ref="BQ113:BQ123" si="168">BO$111*BP113</f>
        <v>2714.625</v>
      </c>
      <c r="DL113" s="31">
        <v>45</v>
      </c>
      <c r="DM113" s="30">
        <f t="shared" ref="DM113:DM123" si="169">DK$111*DL113</f>
        <v>675</v>
      </c>
      <c r="EV113" s="31">
        <v>105</v>
      </c>
      <c r="EW113" s="30">
        <f t="shared" ref="EW113:EW123" si="170">EU$111*EV113</f>
        <v>1785</v>
      </c>
      <c r="FB113" s="31">
        <v>80.125</v>
      </c>
      <c r="FC113" s="29">
        <f t="shared" si="160"/>
        <v>1201.875</v>
      </c>
      <c r="JC113" s="69"/>
      <c r="JD113" s="20"/>
      <c r="JE113" s="20"/>
      <c r="JF113" s="20">
        <v>65.625</v>
      </c>
      <c r="JG113" s="23">
        <f t="shared" ref="JG113:JG123" si="171">JE$111*JF113</f>
        <v>656.25</v>
      </c>
      <c r="JI113" s="69"/>
      <c r="JJ113" s="20"/>
      <c r="JK113" s="20"/>
      <c r="JL113" s="20">
        <v>107.5</v>
      </c>
      <c r="JM113" s="23">
        <f t="shared" ref="JM113:JM123" si="172">JK$111*JL113</f>
        <v>3225</v>
      </c>
      <c r="JO113" s="69"/>
      <c r="JP113" s="20"/>
      <c r="JQ113" s="20"/>
      <c r="JR113" s="20">
        <v>96</v>
      </c>
      <c r="JS113" s="23">
        <f t="shared" ref="JS113:JS123" si="173">JQ$111*JR113</f>
        <v>1632</v>
      </c>
      <c r="JU113" s="69"/>
      <c r="JV113" s="20"/>
      <c r="JW113" s="20"/>
      <c r="JX113" s="20">
        <v>118.875</v>
      </c>
      <c r="JY113" s="23">
        <f t="shared" ref="JY113:JY123" si="174">JW$111*JX113</f>
        <v>1902</v>
      </c>
      <c r="KA113" s="69"/>
      <c r="KB113" s="20"/>
      <c r="KC113" s="20"/>
      <c r="KD113" s="20">
        <v>16.625</v>
      </c>
      <c r="KE113" s="23">
        <f t="shared" ref="KE113:KE123" si="175">KC$159*KD113</f>
        <v>216.125</v>
      </c>
      <c r="KG113" s="69"/>
      <c r="KH113" s="20"/>
      <c r="KI113" s="20"/>
      <c r="KJ113" s="20">
        <v>51</v>
      </c>
      <c r="KK113" s="23">
        <f t="shared" ref="KK113:KK123" si="176">KI$111*KJ113</f>
        <v>1530</v>
      </c>
      <c r="KM113" s="69"/>
      <c r="KN113" s="20"/>
      <c r="KO113" s="20"/>
      <c r="KP113" s="20">
        <v>110</v>
      </c>
      <c r="KQ113" s="23">
        <f t="shared" ref="KQ113:KQ123" si="177">KO$111*KP113</f>
        <v>1980</v>
      </c>
      <c r="KS113" s="69"/>
      <c r="KT113" s="20"/>
      <c r="KU113" s="20"/>
      <c r="KV113" s="20">
        <v>87</v>
      </c>
      <c r="KW113" s="23">
        <f t="shared" ref="KW113:KW123" si="178">KU$111*KV113</f>
        <v>1740</v>
      </c>
      <c r="KY113" s="69"/>
      <c r="KZ113" s="20"/>
      <c r="LA113" s="20"/>
      <c r="LB113" s="20">
        <v>62.75</v>
      </c>
      <c r="LC113" s="23">
        <f t="shared" ref="LC113:LC123" si="179">LA$111*LB113</f>
        <v>941.25</v>
      </c>
      <c r="LE113" s="69"/>
      <c r="LF113" s="20"/>
      <c r="LG113" s="20"/>
      <c r="LH113" s="20"/>
      <c r="LK113" s="27"/>
      <c r="LL113" s="27"/>
      <c r="LM113" s="27"/>
      <c r="LN113" s="27"/>
      <c r="LR113" s="27"/>
      <c r="LT113" s="17">
        <v>42</v>
      </c>
      <c r="LU113" s="30">
        <f t="shared" ref="LU113:LU123" si="180">LS$111*LT113</f>
        <v>168</v>
      </c>
      <c r="LW113" s="32"/>
      <c r="LX113" s="32"/>
      <c r="LY113" s="32"/>
      <c r="LZ113" s="32">
        <v>81.75</v>
      </c>
      <c r="MA113" s="36">
        <f t="shared" ref="MA113:MA123" si="181">LY$111*LZ113</f>
        <v>1635</v>
      </c>
      <c r="MC113" s="32"/>
      <c r="MD113" s="32"/>
      <c r="ME113" s="32"/>
      <c r="MF113" s="32">
        <v>48.5</v>
      </c>
      <c r="MG113" s="36">
        <f t="shared" ref="MG113:MG123" si="182">ME$111*MF113</f>
        <v>194</v>
      </c>
      <c r="MI113" s="32"/>
      <c r="MJ113" s="32"/>
      <c r="MK113" s="32"/>
      <c r="ML113" s="32"/>
      <c r="MO113" s="32"/>
      <c r="MP113" s="32"/>
      <c r="MQ113" s="32"/>
      <c r="MR113" s="32">
        <v>108.25</v>
      </c>
      <c r="MS113" s="36">
        <f t="shared" ref="MS113:MS123" si="183">MQ$111*MR113</f>
        <v>1082.5</v>
      </c>
      <c r="MU113" s="32"/>
      <c r="MV113" s="32"/>
      <c r="MW113" s="32"/>
      <c r="MX113" s="32"/>
      <c r="NA113" s="32"/>
      <c r="NB113" s="32"/>
      <c r="NC113" s="32"/>
      <c r="ND113" s="32"/>
      <c r="NG113" s="32"/>
      <c r="NH113" s="32"/>
      <c r="NI113" s="32"/>
      <c r="NJ113" s="32"/>
      <c r="NM113" s="32"/>
      <c r="NN113" s="32"/>
      <c r="NO113" s="32"/>
      <c r="NP113" s="32"/>
      <c r="NS113" s="32"/>
      <c r="NT113" s="32"/>
      <c r="NU113" s="32"/>
      <c r="NV113" s="32"/>
      <c r="NY113" s="32"/>
      <c r="NZ113" s="32"/>
      <c r="OA113" s="32"/>
      <c r="OB113" s="32"/>
      <c r="OE113" s="32"/>
      <c r="OF113" s="32"/>
      <c r="OG113" s="32"/>
      <c r="OH113" s="32"/>
      <c r="OK113" s="32"/>
      <c r="OL113" s="32"/>
      <c r="OM113" s="32"/>
      <c r="ON113" s="32"/>
      <c r="OQ113" s="32"/>
      <c r="OR113" s="32"/>
      <c r="OS113" s="32"/>
      <c r="OT113" s="32"/>
      <c r="OW113" s="32"/>
      <c r="OX113" s="32"/>
      <c r="OY113" s="32"/>
      <c r="OZ113" s="32"/>
      <c r="PC113" s="32"/>
      <c r="PD113" s="32"/>
      <c r="PE113" s="32"/>
      <c r="PF113" s="32"/>
      <c r="PI113" s="32"/>
      <c r="PJ113" s="32"/>
      <c r="PK113" s="32"/>
      <c r="PL113" s="32"/>
      <c r="PO113" s="32"/>
      <c r="PP113" s="32"/>
      <c r="PQ113" s="32"/>
      <c r="PR113" s="32"/>
      <c r="PU113" s="32"/>
      <c r="PV113" s="32"/>
      <c r="PW113" s="32"/>
      <c r="QD113" s="31">
        <v>129</v>
      </c>
      <c r="QE113" s="36">
        <f t="shared" si="161"/>
        <v>258</v>
      </c>
      <c r="QJ113" s="31">
        <v>83</v>
      </c>
      <c r="QK113" s="36">
        <f t="shared" si="162"/>
        <v>1382.4479999999999</v>
      </c>
      <c r="QM113" s="5"/>
      <c r="QO113" s="5"/>
      <c r="SF113" s="31">
        <v>16.5</v>
      </c>
      <c r="SG113" s="36">
        <f t="shared" si="163"/>
        <v>676.5</v>
      </c>
      <c r="SR113" s="31">
        <v>107</v>
      </c>
      <c r="SS113" s="36">
        <f t="shared" si="164"/>
        <v>1605</v>
      </c>
    </row>
    <row r="114" spans="1:514" x14ac:dyDescent="0.55000000000000004">
      <c r="A114" s="31"/>
      <c r="B114" s="80">
        <v>184003</v>
      </c>
      <c r="C114" s="77"/>
      <c r="D114" s="78"/>
      <c r="E114" s="78">
        <f t="shared" si="95"/>
        <v>35180.107631752086</v>
      </c>
      <c r="F114" s="78">
        <f t="shared" ref="F114:F123" si="184">F113*G114/G113</f>
        <v>56.27189453748089</v>
      </c>
      <c r="G114" s="78">
        <f t="shared" si="165"/>
        <v>69.272350028075223</v>
      </c>
      <c r="H114" s="78"/>
      <c r="I114" s="78"/>
      <c r="J114" s="88"/>
      <c r="N114" s="31">
        <v>26</v>
      </c>
      <c r="O114" s="62">
        <f t="shared" si="166"/>
        <v>1690</v>
      </c>
      <c r="Z114" s="31">
        <v>73</v>
      </c>
      <c r="AA114" s="37">
        <f t="shared" si="159"/>
        <v>1460</v>
      </c>
      <c r="AL114" s="31">
        <v>75</v>
      </c>
      <c r="AM114" s="30">
        <f t="shared" si="167"/>
        <v>4927.2066317520867</v>
      </c>
      <c r="BP114" s="31">
        <v>95</v>
      </c>
      <c r="BQ114" s="30">
        <f t="shared" si="168"/>
        <v>2707.5</v>
      </c>
      <c r="DL114" s="31">
        <v>46</v>
      </c>
      <c r="DM114" s="30">
        <f t="shared" si="169"/>
        <v>690</v>
      </c>
      <c r="EV114" s="31">
        <v>108</v>
      </c>
      <c r="EW114" s="30">
        <f t="shared" si="170"/>
        <v>1836</v>
      </c>
      <c r="FB114" s="31">
        <v>80.5</v>
      </c>
      <c r="FC114" s="29">
        <f t="shared" si="160"/>
        <v>1207.5</v>
      </c>
      <c r="JC114" s="69"/>
      <c r="JD114" s="20"/>
      <c r="JE114" s="20"/>
      <c r="JF114" s="20">
        <v>64.5</v>
      </c>
      <c r="JG114" s="23">
        <f t="shared" si="171"/>
        <v>645</v>
      </c>
      <c r="JI114" s="69"/>
      <c r="JJ114" s="20"/>
      <c r="JK114" s="20"/>
      <c r="JL114" s="20">
        <v>110.5</v>
      </c>
      <c r="JM114" s="23">
        <f t="shared" si="172"/>
        <v>3315</v>
      </c>
      <c r="JO114" s="69"/>
      <c r="JP114" s="20"/>
      <c r="JQ114" s="20"/>
      <c r="JR114" s="20">
        <v>94</v>
      </c>
      <c r="JS114" s="23">
        <f t="shared" si="173"/>
        <v>1598</v>
      </c>
      <c r="JU114" s="69"/>
      <c r="JV114" s="20"/>
      <c r="JW114" s="20"/>
      <c r="JX114" s="20">
        <v>123</v>
      </c>
      <c r="JY114" s="23">
        <f t="shared" si="174"/>
        <v>1968</v>
      </c>
      <c r="KA114" s="69"/>
      <c r="KB114" s="20"/>
      <c r="KC114" s="20"/>
      <c r="KD114" s="20">
        <v>12.875</v>
      </c>
      <c r="KE114" s="23">
        <f t="shared" si="175"/>
        <v>167.375</v>
      </c>
      <c r="KG114" s="69"/>
      <c r="KH114" s="20"/>
      <c r="KI114" s="20"/>
      <c r="KJ114" s="20">
        <v>52</v>
      </c>
      <c r="KK114" s="23">
        <f t="shared" si="176"/>
        <v>1560</v>
      </c>
      <c r="KM114" s="69"/>
      <c r="KN114" s="20"/>
      <c r="KO114" s="20"/>
      <c r="KP114" s="20">
        <v>109.5</v>
      </c>
      <c r="KQ114" s="23">
        <f t="shared" si="177"/>
        <v>1971</v>
      </c>
      <c r="KS114" s="69"/>
      <c r="KT114" s="20"/>
      <c r="KU114" s="20"/>
      <c r="KV114" s="20">
        <v>85.5</v>
      </c>
      <c r="KW114" s="23">
        <f t="shared" si="178"/>
        <v>1710</v>
      </c>
      <c r="KY114" s="69"/>
      <c r="KZ114" s="20"/>
      <c r="LA114" s="20"/>
      <c r="LB114" s="20">
        <v>65</v>
      </c>
      <c r="LC114" s="23">
        <f t="shared" si="179"/>
        <v>975</v>
      </c>
      <c r="LE114" s="69"/>
      <c r="LF114" s="20"/>
      <c r="LG114" s="20"/>
      <c r="LH114" s="20"/>
      <c r="LK114" s="27"/>
      <c r="LL114" s="27"/>
      <c r="LM114" s="27"/>
      <c r="LN114" s="27"/>
      <c r="LR114" s="27"/>
      <c r="LT114" s="17">
        <v>41.25</v>
      </c>
      <c r="LU114" s="30">
        <f t="shared" si="180"/>
        <v>165</v>
      </c>
      <c r="LW114" s="32"/>
      <c r="LX114" s="32"/>
      <c r="LY114" s="32"/>
      <c r="LZ114" s="32">
        <v>77.75</v>
      </c>
      <c r="MA114" s="36">
        <f t="shared" si="181"/>
        <v>1555</v>
      </c>
      <c r="MC114" s="32"/>
      <c r="MD114" s="32"/>
      <c r="ME114" s="32"/>
      <c r="MF114" s="32">
        <v>60</v>
      </c>
      <c r="MG114" s="36">
        <f t="shared" si="182"/>
        <v>240</v>
      </c>
      <c r="MI114" s="32"/>
      <c r="MJ114" s="32"/>
      <c r="MK114" s="32"/>
      <c r="ML114" s="32"/>
      <c r="MO114" s="32"/>
      <c r="MP114" s="32"/>
      <c r="MQ114" s="32"/>
      <c r="MR114" s="32">
        <v>107.75</v>
      </c>
      <c r="MS114" s="36">
        <f t="shared" si="183"/>
        <v>1077.5</v>
      </c>
      <c r="MU114" s="32"/>
      <c r="MV114" s="32"/>
      <c r="MW114" s="32"/>
      <c r="MX114" s="32"/>
      <c r="NA114" s="32"/>
      <c r="NB114" s="32"/>
      <c r="NC114" s="32"/>
      <c r="ND114" s="32"/>
      <c r="NG114" s="32"/>
      <c r="NH114" s="32"/>
      <c r="NI114" s="32"/>
      <c r="NJ114" s="32"/>
      <c r="NM114" s="32"/>
      <c r="NN114" s="32"/>
      <c r="NO114" s="32"/>
      <c r="NP114" s="32"/>
      <c r="NS114" s="32"/>
      <c r="NT114" s="32"/>
      <c r="NU114" s="32"/>
      <c r="NV114" s="32"/>
      <c r="NY114" s="32"/>
      <c r="NZ114" s="32"/>
      <c r="OA114" s="32"/>
      <c r="OB114" s="32"/>
      <c r="OE114" s="32"/>
      <c r="OF114" s="32"/>
      <c r="OG114" s="32"/>
      <c r="OH114" s="32"/>
      <c r="OK114" s="32"/>
      <c r="OL114" s="32"/>
      <c r="OM114" s="32"/>
      <c r="ON114" s="32"/>
      <c r="OQ114" s="32"/>
      <c r="OR114" s="32"/>
      <c r="OS114" s="32"/>
      <c r="OT114" s="32"/>
      <c r="OW114" s="32"/>
      <c r="OX114" s="32"/>
      <c r="OY114" s="32"/>
      <c r="OZ114" s="32"/>
      <c r="PC114" s="32"/>
      <c r="PD114" s="32"/>
      <c r="PE114" s="32"/>
      <c r="PF114" s="32"/>
      <c r="PI114" s="32"/>
      <c r="PJ114" s="32"/>
      <c r="PK114" s="32"/>
      <c r="PL114" s="32"/>
      <c r="PO114" s="32"/>
      <c r="PP114" s="32"/>
      <c r="PQ114" s="32"/>
      <c r="PR114" s="32"/>
      <c r="PU114" s="32"/>
      <c r="PV114" s="32"/>
      <c r="PW114" s="32"/>
      <c r="QD114" s="31">
        <v>129</v>
      </c>
      <c r="QE114" s="36">
        <f t="shared" si="161"/>
        <v>258</v>
      </c>
      <c r="QJ114" s="31">
        <v>83.5</v>
      </c>
      <c r="QK114" s="36">
        <f t="shared" si="162"/>
        <v>1390.7759999999998</v>
      </c>
      <c r="QM114" s="5"/>
      <c r="QO114" s="5"/>
      <c r="SF114" s="31">
        <v>15</v>
      </c>
      <c r="SG114" s="36">
        <f t="shared" si="163"/>
        <v>615</v>
      </c>
      <c r="SR114" s="31">
        <v>105</v>
      </c>
      <c r="SS114" s="36">
        <f t="shared" si="164"/>
        <v>1575</v>
      </c>
    </row>
    <row r="115" spans="1:514" x14ac:dyDescent="0.55000000000000004">
      <c r="A115" s="31"/>
      <c r="B115" s="80">
        <v>184004</v>
      </c>
      <c r="C115" s="77"/>
      <c r="D115" s="78"/>
      <c r="E115" s="78">
        <f t="shared" si="95"/>
        <v>34637.547924365193</v>
      </c>
      <c r="F115" s="78">
        <f t="shared" si="184"/>
        <v>55.404050045532664</v>
      </c>
      <c r="G115" s="78">
        <f t="shared" si="165"/>
        <v>68.204008044740505</v>
      </c>
      <c r="H115" s="78"/>
      <c r="I115" s="78"/>
      <c r="J115" s="88"/>
      <c r="N115" s="31">
        <v>25.5</v>
      </c>
      <c r="O115" s="62">
        <f t="shared" si="166"/>
        <v>1657.5</v>
      </c>
      <c r="Z115" s="31">
        <v>73</v>
      </c>
      <c r="AA115" s="37">
        <f t="shared" si="159"/>
        <v>1460</v>
      </c>
      <c r="AL115" s="31">
        <v>67</v>
      </c>
      <c r="AM115" s="30">
        <f t="shared" si="167"/>
        <v>4401.6379243651982</v>
      </c>
      <c r="BP115" s="31">
        <v>94.625</v>
      </c>
      <c r="BQ115" s="30">
        <f t="shared" si="168"/>
        <v>2696.8125</v>
      </c>
      <c r="DL115" s="31">
        <v>41</v>
      </c>
      <c r="DM115" s="30">
        <f t="shared" si="169"/>
        <v>615</v>
      </c>
      <c r="EV115" s="31">
        <v>107.625</v>
      </c>
      <c r="EW115" s="30">
        <f t="shared" si="170"/>
        <v>1829.625</v>
      </c>
      <c r="FB115" s="31">
        <v>80.0625</v>
      </c>
      <c r="FC115" s="29">
        <f t="shared" si="160"/>
        <v>1200.9375</v>
      </c>
      <c r="JC115" s="69"/>
      <c r="JD115" s="20"/>
      <c r="JE115" s="20"/>
      <c r="JF115" s="20">
        <v>68.8125</v>
      </c>
      <c r="JG115" s="23">
        <f t="shared" si="171"/>
        <v>688.125</v>
      </c>
      <c r="JI115" s="69"/>
      <c r="JJ115" s="20"/>
      <c r="JK115" s="20"/>
      <c r="JL115" s="20">
        <v>120.5</v>
      </c>
      <c r="JM115" s="23">
        <f t="shared" si="172"/>
        <v>3615</v>
      </c>
      <c r="JO115" s="69"/>
      <c r="JP115" s="20"/>
      <c r="JQ115" s="20"/>
      <c r="JR115" s="20">
        <v>95</v>
      </c>
      <c r="JS115" s="23">
        <f t="shared" si="173"/>
        <v>1615</v>
      </c>
      <c r="JU115" s="69"/>
      <c r="JV115" s="20"/>
      <c r="JW115" s="20"/>
      <c r="JX115" s="20">
        <v>124</v>
      </c>
      <c r="JY115" s="23">
        <f t="shared" si="174"/>
        <v>1984</v>
      </c>
      <c r="KA115" s="69"/>
      <c r="KB115" s="20"/>
      <c r="KC115" s="20"/>
      <c r="KD115" s="20">
        <v>18</v>
      </c>
      <c r="KE115" s="23">
        <f t="shared" si="175"/>
        <v>234</v>
      </c>
      <c r="KG115" s="69"/>
      <c r="KH115" s="20"/>
      <c r="KI115" s="20"/>
      <c r="KJ115" s="20">
        <v>51</v>
      </c>
      <c r="KK115" s="23">
        <f t="shared" si="176"/>
        <v>1530</v>
      </c>
      <c r="KM115" s="69"/>
      <c r="KN115" s="20"/>
      <c r="KO115" s="20"/>
      <c r="KP115" s="20">
        <v>110</v>
      </c>
      <c r="KQ115" s="23">
        <f t="shared" si="177"/>
        <v>1980</v>
      </c>
      <c r="KS115" s="69"/>
      <c r="KT115" s="20"/>
      <c r="KU115" s="20"/>
      <c r="KV115" s="20">
        <v>86</v>
      </c>
      <c r="KW115" s="23">
        <f t="shared" si="178"/>
        <v>1720</v>
      </c>
      <c r="KY115" s="69"/>
      <c r="KZ115" s="20"/>
      <c r="LA115" s="20"/>
      <c r="LB115" s="20">
        <v>60.25</v>
      </c>
      <c r="LC115" s="23">
        <f t="shared" si="179"/>
        <v>903.75</v>
      </c>
      <c r="LE115" s="69"/>
      <c r="LF115" s="20"/>
      <c r="LG115" s="20"/>
      <c r="LH115" s="20"/>
      <c r="LK115" s="27"/>
      <c r="LL115" s="27"/>
      <c r="LM115" s="27"/>
      <c r="LN115" s="27"/>
      <c r="LR115" s="27"/>
      <c r="LT115" s="17">
        <v>41</v>
      </c>
      <c r="LU115" s="30">
        <f t="shared" si="180"/>
        <v>164</v>
      </c>
      <c r="LW115" s="32"/>
      <c r="LX115" s="32"/>
      <c r="LY115" s="32"/>
      <c r="LZ115" s="32">
        <v>82</v>
      </c>
      <c r="MA115" s="36">
        <f t="shared" si="181"/>
        <v>1640</v>
      </c>
      <c r="MC115" s="32"/>
      <c r="MD115" s="32"/>
      <c r="ME115" s="32"/>
      <c r="MF115" s="32">
        <v>48.5</v>
      </c>
      <c r="MG115" s="36">
        <f t="shared" si="182"/>
        <v>194</v>
      </c>
      <c r="MI115" s="32"/>
      <c r="MJ115" s="32"/>
      <c r="MK115" s="32"/>
      <c r="ML115" s="32"/>
      <c r="MO115" s="32"/>
      <c r="MP115" s="32"/>
      <c r="MQ115" s="32"/>
      <c r="MR115" s="32">
        <v>112.5</v>
      </c>
      <c r="MS115" s="36">
        <f t="shared" si="183"/>
        <v>1125</v>
      </c>
      <c r="MU115" s="32"/>
      <c r="MV115" s="32"/>
      <c r="MW115" s="32"/>
      <c r="MX115" s="32"/>
      <c r="NA115" s="32"/>
      <c r="NB115" s="32"/>
      <c r="NC115" s="32"/>
      <c r="ND115" s="32"/>
      <c r="NG115" s="32"/>
      <c r="NH115" s="32"/>
      <c r="NI115" s="32"/>
      <c r="NJ115" s="32"/>
      <c r="NM115" s="32"/>
      <c r="NN115" s="32"/>
      <c r="NO115" s="32"/>
      <c r="NP115" s="32"/>
      <c r="NS115" s="32"/>
      <c r="NT115" s="32"/>
      <c r="NU115" s="32"/>
      <c r="NV115" s="32"/>
      <c r="NY115" s="32"/>
      <c r="NZ115" s="32"/>
      <c r="OA115" s="32"/>
      <c r="OB115" s="32"/>
      <c r="OE115" s="32"/>
      <c r="OF115" s="32"/>
      <c r="OG115" s="32"/>
      <c r="OH115" s="32"/>
      <c r="OK115" s="32"/>
      <c r="OL115" s="32"/>
      <c r="OM115" s="32"/>
      <c r="ON115" s="32"/>
      <c r="OQ115" s="32"/>
      <c r="OR115" s="32"/>
      <c r="OS115" s="32"/>
      <c r="OT115" s="32"/>
      <c r="OW115" s="32"/>
      <c r="OX115" s="32"/>
      <c r="OY115" s="32"/>
      <c r="OZ115" s="32"/>
      <c r="PC115" s="32"/>
      <c r="PD115" s="32"/>
      <c r="PE115" s="32"/>
      <c r="PF115" s="32"/>
      <c r="PI115" s="32"/>
      <c r="PJ115" s="32"/>
      <c r="PK115" s="32"/>
      <c r="PL115" s="32"/>
      <c r="PO115" s="32"/>
      <c r="PP115" s="32"/>
      <c r="PQ115" s="32"/>
      <c r="PR115" s="32"/>
      <c r="PU115" s="32"/>
      <c r="PV115" s="32"/>
      <c r="PW115" s="32"/>
      <c r="QD115" s="31">
        <v>123</v>
      </c>
      <c r="QE115" s="36">
        <f t="shared" si="161"/>
        <v>246</v>
      </c>
      <c r="QJ115" s="31">
        <v>78.75</v>
      </c>
      <c r="QK115" s="36">
        <f t="shared" si="162"/>
        <v>1311.6599999999999</v>
      </c>
      <c r="QM115" s="5"/>
      <c r="QO115" s="5"/>
      <c r="SF115" s="31">
        <v>13.5</v>
      </c>
      <c r="SG115" s="36">
        <f t="shared" si="163"/>
        <v>553.5</v>
      </c>
      <c r="SR115" s="31">
        <v>93</v>
      </c>
      <c r="SS115" s="36">
        <f t="shared" si="164"/>
        <v>1395</v>
      </c>
    </row>
    <row r="116" spans="1:514" x14ac:dyDescent="0.55000000000000004">
      <c r="A116" s="31"/>
      <c r="B116" s="80">
        <v>184005</v>
      </c>
      <c r="C116" s="77"/>
      <c r="D116" s="78"/>
      <c r="E116" s="78">
        <f t="shared" si="95"/>
        <v>34627.814203306792</v>
      </c>
      <c r="F116" s="78">
        <f t="shared" si="184"/>
        <v>55.388480595586998</v>
      </c>
      <c r="G116" s="78">
        <f t="shared" si="165"/>
        <v>68.18484159592542</v>
      </c>
      <c r="H116" s="78"/>
      <c r="I116" s="78"/>
      <c r="J116" s="88"/>
      <c r="N116" s="31">
        <v>25</v>
      </c>
      <c r="O116" s="62">
        <f t="shared" si="166"/>
        <v>1625</v>
      </c>
      <c r="Z116" s="31">
        <v>79</v>
      </c>
      <c r="AA116" s="37">
        <f t="shared" si="159"/>
        <v>1580</v>
      </c>
      <c r="AL116" s="31">
        <v>64.5</v>
      </c>
      <c r="AM116" s="30">
        <f t="shared" si="167"/>
        <v>4237.3977033067949</v>
      </c>
      <c r="BP116" s="31">
        <v>92.75</v>
      </c>
      <c r="BQ116" s="30">
        <f t="shared" si="168"/>
        <v>2643.375</v>
      </c>
      <c r="DL116" s="31">
        <v>41</v>
      </c>
      <c r="DM116" s="30">
        <f t="shared" si="169"/>
        <v>615</v>
      </c>
      <c r="EV116" s="31">
        <v>108.875</v>
      </c>
      <c r="EW116" s="30">
        <f t="shared" si="170"/>
        <v>1850.875</v>
      </c>
      <c r="FB116" s="31">
        <v>77.8125</v>
      </c>
      <c r="FC116" s="29">
        <f t="shared" si="160"/>
        <v>1167.1875</v>
      </c>
      <c r="JC116" s="69"/>
      <c r="JD116" s="20"/>
      <c r="JE116" s="20"/>
      <c r="JF116" s="20">
        <v>68.5</v>
      </c>
      <c r="JG116" s="23">
        <f t="shared" si="171"/>
        <v>685</v>
      </c>
      <c r="JI116" s="69"/>
      <c r="JJ116" s="20"/>
      <c r="JK116" s="20"/>
      <c r="JL116" s="20">
        <v>118.5</v>
      </c>
      <c r="JM116" s="23">
        <f t="shared" si="172"/>
        <v>3555</v>
      </c>
      <c r="JO116" s="69"/>
      <c r="JP116" s="20"/>
      <c r="JQ116" s="20"/>
      <c r="JR116" s="20">
        <v>99</v>
      </c>
      <c r="JS116" s="23">
        <f t="shared" si="173"/>
        <v>1683</v>
      </c>
      <c r="JU116" s="69"/>
      <c r="JV116" s="20"/>
      <c r="JW116" s="20"/>
      <c r="JX116" s="20">
        <v>125</v>
      </c>
      <c r="JY116" s="23">
        <f t="shared" si="174"/>
        <v>2000</v>
      </c>
      <c r="KA116" s="69"/>
      <c r="KB116" s="20"/>
      <c r="KC116" s="20"/>
      <c r="KD116" s="20">
        <v>15.375</v>
      </c>
      <c r="KE116" s="23">
        <f t="shared" si="175"/>
        <v>199.875</v>
      </c>
      <c r="KG116" s="69"/>
      <c r="KH116" s="20"/>
      <c r="KI116" s="20"/>
      <c r="KJ116" s="20">
        <v>50</v>
      </c>
      <c r="KK116" s="23">
        <f t="shared" si="176"/>
        <v>1500</v>
      </c>
      <c r="KM116" s="69"/>
      <c r="KN116" s="20"/>
      <c r="KO116" s="20"/>
      <c r="KP116" s="20">
        <v>112.25</v>
      </c>
      <c r="KQ116" s="23">
        <f t="shared" si="177"/>
        <v>2020.5</v>
      </c>
      <c r="KS116" s="69"/>
      <c r="KT116" s="20"/>
      <c r="KU116" s="20"/>
      <c r="KV116" s="20">
        <v>90</v>
      </c>
      <c r="KW116" s="23">
        <f t="shared" si="178"/>
        <v>1800</v>
      </c>
      <c r="KY116" s="69"/>
      <c r="KZ116" s="20"/>
      <c r="LA116" s="20"/>
      <c r="LB116" s="20">
        <v>60</v>
      </c>
      <c r="LC116" s="23">
        <f t="shared" si="179"/>
        <v>900</v>
      </c>
      <c r="LE116" s="69"/>
      <c r="LF116" s="20"/>
      <c r="LG116" s="20"/>
      <c r="LH116" s="20"/>
      <c r="LK116" s="27"/>
      <c r="LL116" s="27"/>
      <c r="LM116" s="27"/>
      <c r="LN116" s="27"/>
      <c r="LR116" s="27"/>
      <c r="LT116" s="17">
        <v>39</v>
      </c>
      <c r="LU116" s="30">
        <f t="shared" si="180"/>
        <v>156</v>
      </c>
      <c r="LW116" s="32"/>
      <c r="LX116" s="32"/>
      <c r="LY116" s="32"/>
      <c r="LZ116" s="32">
        <v>80.375</v>
      </c>
      <c r="MA116" s="36">
        <f t="shared" si="181"/>
        <v>1607.5</v>
      </c>
      <c r="MC116" s="32"/>
      <c r="MD116" s="32"/>
      <c r="ME116" s="32"/>
      <c r="MF116" s="32">
        <v>55</v>
      </c>
      <c r="MG116" s="36">
        <f t="shared" si="182"/>
        <v>220</v>
      </c>
      <c r="MI116" s="32"/>
      <c r="MJ116" s="32"/>
      <c r="MK116" s="32"/>
      <c r="ML116" s="32"/>
      <c r="MO116" s="32"/>
      <c r="MP116" s="32"/>
      <c r="MQ116" s="32"/>
      <c r="MR116" s="32">
        <v>116</v>
      </c>
      <c r="MS116" s="36">
        <f t="shared" si="183"/>
        <v>1160</v>
      </c>
      <c r="MU116" s="32"/>
      <c r="MV116" s="32"/>
      <c r="MW116" s="32"/>
      <c r="MX116" s="32"/>
      <c r="NA116" s="32"/>
      <c r="NB116" s="32"/>
      <c r="NC116" s="32"/>
      <c r="ND116" s="32"/>
      <c r="NG116" s="32"/>
      <c r="NH116" s="32"/>
      <c r="NI116" s="32"/>
      <c r="NJ116" s="32"/>
      <c r="NM116" s="32"/>
      <c r="NN116" s="32"/>
      <c r="NO116" s="32"/>
      <c r="NP116" s="32"/>
      <c r="NS116" s="32"/>
      <c r="NT116" s="32"/>
      <c r="NU116" s="32"/>
      <c r="NV116" s="32"/>
      <c r="NY116" s="32"/>
      <c r="NZ116" s="32"/>
      <c r="OA116" s="32"/>
      <c r="OB116" s="32"/>
      <c r="OE116" s="32"/>
      <c r="OF116" s="32"/>
      <c r="OG116" s="32"/>
      <c r="OH116" s="32"/>
      <c r="OK116" s="32"/>
      <c r="OL116" s="32"/>
      <c r="OM116" s="32"/>
      <c r="ON116" s="32"/>
      <c r="OQ116" s="32"/>
      <c r="OR116" s="32"/>
      <c r="OS116" s="32"/>
      <c r="OT116" s="32"/>
      <c r="OW116" s="32"/>
      <c r="OX116" s="32"/>
      <c r="OY116" s="32"/>
      <c r="OZ116" s="32"/>
      <c r="PC116" s="32"/>
      <c r="PD116" s="32"/>
      <c r="PE116" s="32"/>
      <c r="PF116" s="32"/>
      <c r="PI116" s="32"/>
      <c r="PJ116" s="32"/>
      <c r="PK116" s="32"/>
      <c r="PL116" s="32"/>
      <c r="PO116" s="32"/>
      <c r="PP116" s="32"/>
      <c r="PQ116" s="32"/>
      <c r="PR116" s="32"/>
      <c r="PU116" s="32"/>
      <c r="PV116" s="32"/>
      <c r="PW116" s="32"/>
      <c r="QD116" s="31">
        <v>134</v>
      </c>
      <c r="QE116" s="36">
        <f t="shared" si="161"/>
        <v>268</v>
      </c>
      <c r="QJ116" s="31">
        <v>84</v>
      </c>
      <c r="QK116" s="36">
        <f t="shared" si="162"/>
        <v>1399.1039999999998</v>
      </c>
      <c r="QM116" s="5"/>
      <c r="QO116" s="5"/>
      <c r="SF116" s="31">
        <v>12</v>
      </c>
      <c r="SG116" s="36">
        <f t="shared" si="163"/>
        <v>492</v>
      </c>
      <c r="SR116" s="31">
        <v>92</v>
      </c>
      <c r="SS116" s="36">
        <f t="shared" si="164"/>
        <v>1380</v>
      </c>
    </row>
    <row r="117" spans="1:514" x14ac:dyDescent="0.55000000000000004">
      <c r="A117" s="31"/>
      <c r="B117" s="80">
        <v>184006</v>
      </c>
      <c r="C117" s="77"/>
      <c r="D117" s="78"/>
      <c r="E117" s="78">
        <f t="shared" si="95"/>
        <v>33628.285774861506</v>
      </c>
      <c r="F117" s="78">
        <f t="shared" si="184"/>
        <v>53.789697587262083</v>
      </c>
      <c r="G117" s="78">
        <f t="shared" si="165"/>
        <v>66.216692894305737</v>
      </c>
      <c r="H117" s="78"/>
      <c r="I117" s="78"/>
      <c r="J117" s="88"/>
      <c r="N117" s="31">
        <v>23.75</v>
      </c>
      <c r="O117" s="62">
        <f t="shared" si="166"/>
        <v>1543.75</v>
      </c>
      <c r="Z117" s="31">
        <v>76</v>
      </c>
      <c r="AA117" s="37">
        <f t="shared" si="159"/>
        <v>1520</v>
      </c>
      <c r="AL117" s="31">
        <v>54</v>
      </c>
      <c r="AM117" s="30">
        <f t="shared" si="167"/>
        <v>3547.5887748615028</v>
      </c>
      <c r="BP117" s="31">
        <v>93.75</v>
      </c>
      <c r="BQ117" s="30">
        <f t="shared" si="168"/>
        <v>2671.875</v>
      </c>
      <c r="DL117" s="31">
        <v>36</v>
      </c>
      <c r="DM117" s="30">
        <f t="shared" si="169"/>
        <v>540</v>
      </c>
      <c r="EV117" s="31">
        <v>105.25</v>
      </c>
      <c r="EW117" s="30">
        <f t="shared" si="170"/>
        <v>1789.25</v>
      </c>
      <c r="FB117" s="31">
        <v>79.75</v>
      </c>
      <c r="FC117" s="29">
        <f t="shared" si="160"/>
        <v>1196.25</v>
      </c>
      <c r="JC117" s="69"/>
      <c r="JD117" s="20"/>
      <c r="JE117" s="20"/>
      <c r="JF117" s="20">
        <v>73.375</v>
      </c>
      <c r="JG117" s="23">
        <f t="shared" si="171"/>
        <v>733.75</v>
      </c>
      <c r="JI117" s="69"/>
      <c r="JJ117" s="20"/>
      <c r="JK117" s="20"/>
      <c r="JL117" s="20">
        <v>117.5</v>
      </c>
      <c r="JM117" s="23">
        <f t="shared" si="172"/>
        <v>3525</v>
      </c>
      <c r="JO117" s="69"/>
      <c r="JP117" s="20"/>
      <c r="JQ117" s="20"/>
      <c r="JR117" s="20">
        <v>92</v>
      </c>
      <c r="JS117" s="23">
        <f t="shared" si="173"/>
        <v>1564</v>
      </c>
      <c r="JU117" s="69"/>
      <c r="JV117" s="20"/>
      <c r="JW117" s="20"/>
      <c r="JX117" s="20">
        <v>128.625</v>
      </c>
      <c r="JY117" s="23">
        <f t="shared" si="174"/>
        <v>2058</v>
      </c>
      <c r="KA117" s="69"/>
      <c r="KB117" s="20"/>
      <c r="KC117" s="20"/>
      <c r="KD117" s="20">
        <v>18.25</v>
      </c>
      <c r="KE117" s="23">
        <f t="shared" si="175"/>
        <v>237.25</v>
      </c>
      <c r="KG117" s="69"/>
      <c r="KH117" s="20"/>
      <c r="KI117" s="20"/>
      <c r="KJ117" s="20">
        <v>48</v>
      </c>
      <c r="KK117" s="23">
        <f t="shared" si="176"/>
        <v>1440</v>
      </c>
      <c r="KM117" s="69"/>
      <c r="KN117" s="20"/>
      <c r="KO117" s="20"/>
      <c r="KP117" s="20">
        <v>109.25</v>
      </c>
      <c r="KQ117" s="23">
        <f t="shared" si="177"/>
        <v>1966.5</v>
      </c>
      <c r="KS117" s="69"/>
      <c r="KT117" s="20"/>
      <c r="KU117" s="20"/>
      <c r="KV117" s="20">
        <v>91.5</v>
      </c>
      <c r="KW117" s="23">
        <f t="shared" si="178"/>
        <v>1830</v>
      </c>
      <c r="KY117" s="69"/>
      <c r="KZ117" s="20"/>
      <c r="LA117" s="20"/>
      <c r="LB117" s="20">
        <v>60.75</v>
      </c>
      <c r="LC117" s="23">
        <f t="shared" si="179"/>
        <v>911.25</v>
      </c>
      <c r="LE117" s="69"/>
      <c r="LF117" s="20"/>
      <c r="LG117" s="20"/>
      <c r="LH117" s="20"/>
      <c r="LK117" s="27"/>
      <c r="LL117" s="27"/>
      <c r="LM117" s="27"/>
      <c r="LN117" s="27"/>
      <c r="LR117" s="27"/>
      <c r="LT117" s="17">
        <v>41.25</v>
      </c>
      <c r="LU117" s="30">
        <f t="shared" si="180"/>
        <v>165</v>
      </c>
      <c r="LW117" s="32"/>
      <c r="LX117" s="32"/>
      <c r="LY117" s="32"/>
      <c r="LZ117" s="32">
        <v>81.5</v>
      </c>
      <c r="MA117" s="36">
        <f t="shared" si="181"/>
        <v>1630</v>
      </c>
      <c r="MC117" s="32"/>
      <c r="MD117" s="32"/>
      <c r="ME117" s="32"/>
      <c r="MF117" s="32">
        <v>65</v>
      </c>
      <c r="MG117" s="36">
        <f t="shared" si="182"/>
        <v>260</v>
      </c>
      <c r="MI117" s="32"/>
      <c r="MJ117" s="32"/>
      <c r="MK117" s="32"/>
      <c r="ML117" s="32"/>
      <c r="MO117" s="32"/>
      <c r="MP117" s="32"/>
      <c r="MQ117" s="32"/>
      <c r="MR117" s="32">
        <v>111</v>
      </c>
      <c r="MS117" s="36">
        <f t="shared" si="183"/>
        <v>1110</v>
      </c>
      <c r="MU117" s="32"/>
      <c r="MV117" s="32"/>
      <c r="MW117" s="32"/>
      <c r="MX117" s="32"/>
      <c r="NA117" s="32"/>
      <c r="NB117" s="32"/>
      <c r="NC117" s="32"/>
      <c r="ND117" s="32"/>
      <c r="NG117" s="32"/>
      <c r="NH117" s="32"/>
      <c r="NI117" s="32"/>
      <c r="NJ117" s="32"/>
      <c r="NM117" s="32"/>
      <c r="NN117" s="32"/>
      <c r="NO117" s="32"/>
      <c r="NP117" s="32"/>
      <c r="NS117" s="32"/>
      <c r="NT117" s="32"/>
      <c r="NU117" s="32"/>
      <c r="NV117" s="32"/>
      <c r="NY117" s="32"/>
      <c r="NZ117" s="32"/>
      <c r="OA117" s="32"/>
      <c r="OB117" s="32"/>
      <c r="OE117" s="32"/>
      <c r="OF117" s="32"/>
      <c r="OG117" s="32"/>
      <c r="OH117" s="32"/>
      <c r="OK117" s="32"/>
      <c r="OL117" s="32"/>
      <c r="OM117" s="32"/>
      <c r="ON117" s="32"/>
      <c r="OQ117" s="32"/>
      <c r="OR117" s="32"/>
      <c r="OS117" s="32"/>
      <c r="OT117" s="32"/>
      <c r="OW117" s="32"/>
      <c r="OX117" s="32"/>
      <c r="OY117" s="32"/>
      <c r="OZ117" s="32"/>
      <c r="PC117" s="32"/>
      <c r="PD117" s="32"/>
      <c r="PE117" s="32"/>
      <c r="PF117" s="32"/>
      <c r="PI117" s="32"/>
      <c r="PJ117" s="32"/>
      <c r="PK117" s="32"/>
      <c r="PL117" s="32"/>
      <c r="PO117" s="32"/>
      <c r="PP117" s="32"/>
      <c r="PQ117" s="32"/>
      <c r="PR117" s="32"/>
      <c r="PU117" s="32"/>
      <c r="PV117" s="32"/>
      <c r="PW117" s="32"/>
      <c r="QD117" s="31">
        <v>119</v>
      </c>
      <c r="QE117" s="36">
        <f t="shared" si="161"/>
        <v>238</v>
      </c>
      <c r="QJ117" s="31">
        <v>87</v>
      </c>
      <c r="QK117" s="36">
        <f t="shared" si="162"/>
        <v>1449.0719999999999</v>
      </c>
      <c r="QM117" s="5"/>
      <c r="QO117" s="5"/>
      <c r="SF117" s="31">
        <v>10.5</v>
      </c>
      <c r="SG117" s="36">
        <f t="shared" si="163"/>
        <v>430.5</v>
      </c>
      <c r="SR117" s="31">
        <v>93</v>
      </c>
      <c r="SS117" s="36">
        <f t="shared" si="164"/>
        <v>1395</v>
      </c>
    </row>
    <row r="118" spans="1:514" x14ac:dyDescent="0.55000000000000004">
      <c r="A118" s="31"/>
      <c r="B118" s="80">
        <v>184007</v>
      </c>
      <c r="C118" s="77"/>
      <c r="D118" s="78"/>
      <c r="E118" s="78">
        <f t="shared" si="95"/>
        <v>33190.088995919905</v>
      </c>
      <c r="F118" s="78">
        <f t="shared" si="184"/>
        <v>53.08878549258133</v>
      </c>
      <c r="G118" s="78">
        <f t="shared" si="165"/>
        <v>65.353849580414888</v>
      </c>
      <c r="H118" s="78"/>
      <c r="I118" s="78"/>
      <c r="J118" s="88"/>
      <c r="N118" s="31">
        <v>25</v>
      </c>
      <c r="O118" s="62">
        <f t="shared" si="166"/>
        <v>1625</v>
      </c>
      <c r="Z118" s="31">
        <v>77</v>
      </c>
      <c r="AA118" s="37">
        <f t="shared" si="159"/>
        <v>1540</v>
      </c>
      <c r="AL118" s="31">
        <v>56.5</v>
      </c>
      <c r="AM118" s="30">
        <f t="shared" si="167"/>
        <v>3711.8289959199055</v>
      </c>
      <c r="BP118" s="31">
        <v>96.75</v>
      </c>
      <c r="BQ118" s="30">
        <f t="shared" si="168"/>
        <v>2757.375</v>
      </c>
      <c r="DL118" s="31">
        <v>39</v>
      </c>
      <c r="DM118" s="30">
        <f t="shared" si="169"/>
        <v>585</v>
      </c>
      <c r="EV118" s="31">
        <v>103.875</v>
      </c>
      <c r="EW118" s="30">
        <f t="shared" si="170"/>
        <v>1765.875</v>
      </c>
      <c r="FB118" s="31">
        <v>78.875</v>
      </c>
      <c r="FC118" s="29">
        <f t="shared" si="160"/>
        <v>1183.125</v>
      </c>
      <c r="JC118" s="69"/>
      <c r="JD118" s="20"/>
      <c r="JE118" s="20"/>
      <c r="JF118" s="20">
        <v>70.75</v>
      </c>
      <c r="JG118" s="23">
        <f t="shared" si="171"/>
        <v>707.5</v>
      </c>
      <c r="JI118" s="69"/>
      <c r="JJ118" s="20"/>
      <c r="JK118" s="20"/>
      <c r="JL118" s="20">
        <v>108.375</v>
      </c>
      <c r="JM118" s="23">
        <f t="shared" si="172"/>
        <v>3251.25</v>
      </c>
      <c r="JO118" s="69"/>
      <c r="JP118" s="20"/>
      <c r="JQ118" s="20"/>
      <c r="JR118" s="20">
        <v>94</v>
      </c>
      <c r="JS118" s="23">
        <f t="shared" si="173"/>
        <v>1598</v>
      </c>
      <c r="JU118" s="69"/>
      <c r="JV118" s="20"/>
      <c r="JW118" s="20"/>
      <c r="JX118" s="20">
        <v>123.5</v>
      </c>
      <c r="JY118" s="23">
        <f t="shared" si="174"/>
        <v>1976</v>
      </c>
      <c r="KA118" s="69"/>
      <c r="KB118" s="20"/>
      <c r="KC118" s="20"/>
      <c r="KD118" s="20">
        <v>18.625</v>
      </c>
      <c r="KE118" s="23">
        <f t="shared" si="175"/>
        <v>242.125</v>
      </c>
      <c r="KG118" s="69"/>
      <c r="KH118" s="20"/>
      <c r="KI118" s="20"/>
      <c r="KJ118" s="20">
        <v>49</v>
      </c>
      <c r="KK118" s="23">
        <f t="shared" si="176"/>
        <v>1470</v>
      </c>
      <c r="KM118" s="69"/>
      <c r="KN118" s="20"/>
      <c r="KO118" s="20"/>
      <c r="KP118" s="20">
        <v>110.125</v>
      </c>
      <c r="KQ118" s="23">
        <f t="shared" si="177"/>
        <v>1982.25</v>
      </c>
      <c r="KS118" s="69"/>
      <c r="KT118" s="20"/>
      <c r="KU118" s="20"/>
      <c r="KV118" s="20">
        <v>86</v>
      </c>
      <c r="KW118" s="23">
        <f t="shared" si="178"/>
        <v>1720</v>
      </c>
      <c r="KY118" s="69"/>
      <c r="KZ118" s="20"/>
      <c r="LA118" s="20"/>
      <c r="LB118" s="20">
        <v>61.5</v>
      </c>
      <c r="LC118" s="23">
        <f t="shared" si="179"/>
        <v>922.5</v>
      </c>
      <c r="LE118" s="69"/>
      <c r="LF118" s="20"/>
      <c r="LG118" s="20"/>
      <c r="LH118" s="20"/>
      <c r="LK118" s="27"/>
      <c r="LL118" s="27"/>
      <c r="LM118" s="27"/>
      <c r="LN118" s="27"/>
      <c r="LR118" s="27"/>
      <c r="LT118" s="17">
        <v>41</v>
      </c>
      <c r="LU118" s="30">
        <f t="shared" si="180"/>
        <v>164</v>
      </c>
      <c r="LW118" s="32"/>
      <c r="LX118" s="32"/>
      <c r="LY118" s="32"/>
      <c r="LZ118" s="32">
        <v>76.125</v>
      </c>
      <c r="MA118" s="36">
        <f t="shared" si="181"/>
        <v>1522.5</v>
      </c>
      <c r="MC118" s="32"/>
      <c r="MD118" s="32"/>
      <c r="ME118" s="32"/>
      <c r="MF118" s="32">
        <v>64</v>
      </c>
      <c r="MG118" s="36">
        <f t="shared" si="182"/>
        <v>256</v>
      </c>
      <c r="MI118" s="32"/>
      <c r="MJ118" s="32"/>
      <c r="MK118" s="32"/>
      <c r="ML118" s="32"/>
      <c r="MO118" s="32"/>
      <c r="MP118" s="32"/>
      <c r="MQ118" s="32"/>
      <c r="MR118" s="32">
        <v>120</v>
      </c>
      <c r="MS118" s="36">
        <f t="shared" si="183"/>
        <v>1200</v>
      </c>
      <c r="MU118" s="32"/>
      <c r="MV118" s="32"/>
      <c r="MW118" s="32"/>
      <c r="MX118" s="32"/>
      <c r="NA118" s="32"/>
      <c r="NB118" s="32"/>
      <c r="NC118" s="32"/>
      <c r="ND118" s="32"/>
      <c r="NG118" s="32"/>
      <c r="NH118" s="32"/>
      <c r="NI118" s="32"/>
      <c r="NJ118" s="32"/>
      <c r="NM118" s="32"/>
      <c r="NN118" s="32"/>
      <c r="NO118" s="32"/>
      <c r="NP118" s="32"/>
      <c r="NS118" s="32"/>
      <c r="NT118" s="32"/>
      <c r="NU118" s="32"/>
      <c r="NV118" s="32"/>
      <c r="NY118" s="32"/>
      <c r="NZ118" s="32"/>
      <c r="OA118" s="32"/>
      <c r="OB118" s="32"/>
      <c r="OE118" s="32"/>
      <c r="OF118" s="32"/>
      <c r="OG118" s="32"/>
      <c r="OH118" s="32"/>
      <c r="OK118" s="32"/>
      <c r="OL118" s="32"/>
      <c r="OM118" s="32"/>
      <c r="ON118" s="32"/>
      <c r="OQ118" s="32"/>
      <c r="OR118" s="32"/>
      <c r="OS118" s="32"/>
      <c r="OT118" s="32"/>
      <c r="OW118" s="32"/>
      <c r="OX118" s="32"/>
      <c r="OY118" s="32"/>
      <c r="OZ118" s="32"/>
      <c r="PC118" s="32"/>
      <c r="PD118" s="32"/>
      <c r="PE118" s="32"/>
      <c r="PF118" s="32"/>
      <c r="PI118" s="32"/>
      <c r="PJ118" s="32"/>
      <c r="PK118" s="32"/>
      <c r="PL118" s="32"/>
      <c r="PO118" s="32"/>
      <c r="PP118" s="32"/>
      <c r="PQ118" s="32"/>
      <c r="PR118" s="32"/>
      <c r="PU118" s="32"/>
      <c r="PV118" s="32"/>
      <c r="PW118" s="32"/>
      <c r="QD118" s="31">
        <v>119</v>
      </c>
      <c r="QE118" s="36">
        <f t="shared" si="161"/>
        <v>238</v>
      </c>
      <c r="QJ118" s="31">
        <v>85</v>
      </c>
      <c r="QK118" s="36">
        <f t="shared" si="162"/>
        <v>1415.76</v>
      </c>
      <c r="QM118" s="5"/>
      <c r="QO118" s="5"/>
      <c r="SF118" s="31">
        <v>9</v>
      </c>
      <c r="SG118" s="36">
        <f t="shared" si="163"/>
        <v>369</v>
      </c>
      <c r="SR118" s="31">
        <v>74</v>
      </c>
      <c r="SS118" s="36">
        <f t="shared" si="164"/>
        <v>1110</v>
      </c>
    </row>
    <row r="119" spans="1:514" x14ac:dyDescent="0.55000000000000004">
      <c r="A119" s="31"/>
      <c r="B119" s="80">
        <v>184008</v>
      </c>
      <c r="C119" s="77"/>
      <c r="D119" s="78"/>
      <c r="E119" s="78">
        <f t="shared" si="95"/>
        <v>32932.59125959142</v>
      </c>
      <c r="F119" s="78">
        <f t="shared" si="184"/>
        <v>52.676908257469101</v>
      </c>
      <c r="G119" s="78">
        <f t="shared" si="165"/>
        <v>64.846816642679229</v>
      </c>
      <c r="H119" s="78"/>
      <c r="I119" s="78"/>
      <c r="J119" s="88"/>
      <c r="N119" s="31">
        <v>24.75</v>
      </c>
      <c r="O119" s="62">
        <f t="shared" si="166"/>
        <v>1608.75</v>
      </c>
      <c r="Z119" s="31">
        <v>78</v>
      </c>
      <c r="AA119" s="37">
        <f t="shared" si="159"/>
        <v>1560</v>
      </c>
      <c r="AL119" s="31">
        <v>51</v>
      </c>
      <c r="AM119" s="30">
        <f t="shared" si="167"/>
        <v>3350.5005095914194</v>
      </c>
      <c r="BP119" s="31">
        <v>95.5</v>
      </c>
      <c r="BQ119" s="30">
        <f t="shared" si="168"/>
        <v>2721.75</v>
      </c>
      <c r="DL119" s="31">
        <v>37</v>
      </c>
      <c r="DM119" s="30">
        <f t="shared" si="169"/>
        <v>555</v>
      </c>
      <c r="EV119" s="31">
        <v>105.375</v>
      </c>
      <c r="EW119" s="30">
        <f t="shared" si="170"/>
        <v>1791.375</v>
      </c>
      <c r="FB119" s="31">
        <v>79</v>
      </c>
      <c r="FC119" s="29">
        <f t="shared" si="160"/>
        <v>1185</v>
      </c>
      <c r="JC119" s="69"/>
      <c r="JD119" s="20"/>
      <c r="JE119" s="20"/>
      <c r="JF119" s="20">
        <v>71</v>
      </c>
      <c r="JG119" s="23">
        <f t="shared" si="171"/>
        <v>710</v>
      </c>
      <c r="JI119" s="69"/>
      <c r="JJ119" s="20"/>
      <c r="JK119" s="20"/>
      <c r="JL119" s="20">
        <v>109</v>
      </c>
      <c r="JM119" s="23">
        <f t="shared" si="172"/>
        <v>3270</v>
      </c>
      <c r="JO119" s="69"/>
      <c r="JP119" s="20"/>
      <c r="JQ119" s="20"/>
      <c r="JR119" s="20">
        <v>95</v>
      </c>
      <c r="JS119" s="23">
        <f t="shared" si="173"/>
        <v>1615</v>
      </c>
      <c r="JU119" s="69"/>
      <c r="JV119" s="20"/>
      <c r="JW119" s="20"/>
      <c r="JX119" s="20">
        <v>126</v>
      </c>
      <c r="JY119" s="23">
        <f t="shared" si="174"/>
        <v>2016</v>
      </c>
      <c r="KA119" s="69"/>
      <c r="KB119" s="20"/>
      <c r="KC119" s="20"/>
      <c r="KD119" s="20">
        <v>22.75</v>
      </c>
      <c r="KE119" s="23">
        <f t="shared" si="175"/>
        <v>295.75</v>
      </c>
      <c r="KG119" s="69"/>
      <c r="KH119" s="20"/>
      <c r="KI119" s="20"/>
      <c r="KJ119" s="20">
        <v>50</v>
      </c>
      <c r="KK119" s="23">
        <f t="shared" si="176"/>
        <v>1500</v>
      </c>
      <c r="KM119" s="69"/>
      <c r="KN119" s="20"/>
      <c r="KO119" s="20"/>
      <c r="KP119" s="20">
        <v>112.5</v>
      </c>
      <c r="KQ119" s="23">
        <f t="shared" si="177"/>
        <v>2025</v>
      </c>
      <c r="KS119" s="69"/>
      <c r="KT119" s="20"/>
      <c r="KU119" s="20"/>
      <c r="KV119" s="20">
        <v>88</v>
      </c>
      <c r="KW119" s="23">
        <f t="shared" si="178"/>
        <v>1760</v>
      </c>
      <c r="KY119" s="69"/>
      <c r="KZ119" s="20"/>
      <c r="LA119" s="20"/>
      <c r="LB119" s="20">
        <v>64.75</v>
      </c>
      <c r="LC119" s="23">
        <f t="shared" si="179"/>
        <v>971.25</v>
      </c>
      <c r="LE119" s="69"/>
      <c r="LF119" s="20"/>
      <c r="LG119" s="20"/>
      <c r="LH119" s="20"/>
      <c r="LK119" s="27"/>
      <c r="LL119" s="27"/>
      <c r="LM119" s="27"/>
      <c r="LN119" s="27"/>
      <c r="LR119" s="27"/>
      <c r="LT119" s="17">
        <v>38</v>
      </c>
      <c r="LU119" s="30">
        <f t="shared" si="180"/>
        <v>152</v>
      </c>
      <c r="LW119" s="32"/>
      <c r="LX119" s="32"/>
      <c r="LY119" s="32"/>
      <c r="LZ119" s="32">
        <v>74</v>
      </c>
      <c r="MA119" s="36">
        <f t="shared" si="181"/>
        <v>1480</v>
      </c>
      <c r="MC119" s="32"/>
      <c r="MD119" s="32"/>
      <c r="ME119" s="32"/>
      <c r="MF119" s="32">
        <v>75</v>
      </c>
      <c r="MG119" s="36">
        <f t="shared" si="182"/>
        <v>300</v>
      </c>
      <c r="MI119" s="32"/>
      <c r="MJ119" s="32"/>
      <c r="MK119" s="32"/>
      <c r="ML119" s="32"/>
      <c r="MO119" s="32"/>
      <c r="MP119" s="32"/>
      <c r="MQ119" s="32"/>
      <c r="MR119" s="32">
        <v>119.5</v>
      </c>
      <c r="MS119" s="36">
        <f t="shared" si="183"/>
        <v>1195</v>
      </c>
      <c r="MU119" s="32"/>
      <c r="MV119" s="32"/>
      <c r="MW119" s="32"/>
      <c r="MX119" s="32"/>
      <c r="NA119" s="32"/>
      <c r="NB119" s="32"/>
      <c r="NC119" s="32"/>
      <c r="ND119" s="32"/>
      <c r="NG119" s="32"/>
      <c r="NH119" s="32"/>
      <c r="NI119" s="32"/>
      <c r="NJ119" s="32"/>
      <c r="NM119" s="32"/>
      <c r="NN119" s="32"/>
      <c r="NO119" s="32"/>
      <c r="NP119" s="32"/>
      <c r="NS119" s="32"/>
      <c r="NT119" s="32"/>
      <c r="NU119" s="32"/>
      <c r="NV119" s="32"/>
      <c r="NY119" s="32"/>
      <c r="NZ119" s="32"/>
      <c r="OA119" s="32"/>
      <c r="OB119" s="32"/>
      <c r="OE119" s="32"/>
      <c r="OF119" s="32"/>
      <c r="OG119" s="32"/>
      <c r="OH119" s="32"/>
      <c r="OK119" s="32"/>
      <c r="OL119" s="32"/>
      <c r="OM119" s="32"/>
      <c r="ON119" s="32"/>
      <c r="OQ119" s="32"/>
      <c r="OR119" s="32"/>
      <c r="OS119" s="32"/>
      <c r="OT119" s="32"/>
      <c r="OW119" s="32"/>
      <c r="OX119" s="32"/>
      <c r="OY119" s="32"/>
      <c r="OZ119" s="32"/>
      <c r="PC119" s="32"/>
      <c r="PD119" s="32"/>
      <c r="PE119" s="32"/>
      <c r="PF119" s="32"/>
      <c r="PI119" s="32"/>
      <c r="PJ119" s="32"/>
      <c r="PK119" s="32"/>
      <c r="PL119" s="32"/>
      <c r="PO119" s="32"/>
      <c r="PP119" s="32"/>
      <c r="PQ119" s="32"/>
      <c r="PR119" s="32"/>
      <c r="PU119" s="32"/>
      <c r="PV119" s="32"/>
      <c r="PW119" s="32"/>
      <c r="QD119" s="31">
        <v>119</v>
      </c>
      <c r="QE119" s="36">
        <f t="shared" si="161"/>
        <v>238</v>
      </c>
      <c r="QJ119" s="31">
        <v>74.5</v>
      </c>
      <c r="QK119" s="36">
        <f t="shared" si="162"/>
        <v>1240.8719999999998</v>
      </c>
      <c r="QM119" s="5"/>
      <c r="QO119" s="5"/>
      <c r="SF119" s="31">
        <v>9.09375</v>
      </c>
      <c r="SG119" s="36">
        <f t="shared" si="163"/>
        <v>372.84375</v>
      </c>
      <c r="SR119" s="31">
        <v>75.5</v>
      </c>
      <c r="SS119" s="36">
        <f t="shared" si="164"/>
        <v>1132.5</v>
      </c>
    </row>
    <row r="120" spans="1:514" x14ac:dyDescent="0.55000000000000004">
      <c r="A120" s="31"/>
      <c r="B120" s="80">
        <v>184009</v>
      </c>
      <c r="C120" s="77"/>
      <c r="D120" s="78"/>
      <c r="E120" s="78">
        <f t="shared" si="95"/>
        <v>34430.84259801478</v>
      </c>
      <c r="F120" s="78">
        <f t="shared" si="184"/>
        <v>55.073417164971843</v>
      </c>
      <c r="G120" s="78">
        <f t="shared" si="165"/>
        <v>67.796989286597494</v>
      </c>
      <c r="H120" s="78"/>
      <c r="I120" s="78"/>
      <c r="J120" s="88"/>
      <c r="N120" s="31">
        <v>35.5</v>
      </c>
      <c r="O120" s="62">
        <f t="shared" si="166"/>
        <v>2307.5</v>
      </c>
      <c r="Z120" s="31">
        <v>80</v>
      </c>
      <c r="AA120" s="37">
        <f t="shared" si="159"/>
        <v>1600</v>
      </c>
      <c r="AL120" s="31">
        <v>52</v>
      </c>
      <c r="AM120" s="30">
        <f t="shared" si="167"/>
        <v>3416.1965980147802</v>
      </c>
      <c r="BP120" s="31">
        <v>97.75</v>
      </c>
      <c r="BQ120" s="30">
        <f t="shared" si="168"/>
        <v>2785.875</v>
      </c>
      <c r="DL120" s="31">
        <v>40</v>
      </c>
      <c r="DM120" s="30">
        <f t="shared" si="169"/>
        <v>600</v>
      </c>
      <c r="EV120" s="31">
        <v>106.3125</v>
      </c>
      <c r="EW120" s="30">
        <f t="shared" si="170"/>
        <v>1807.3125</v>
      </c>
      <c r="FB120" s="31">
        <v>79.875</v>
      </c>
      <c r="FC120" s="29">
        <f t="shared" si="160"/>
        <v>1198.125</v>
      </c>
      <c r="JC120" s="69"/>
      <c r="JD120" s="20"/>
      <c r="JE120" s="20"/>
      <c r="JF120" s="20">
        <v>68.5</v>
      </c>
      <c r="JG120" s="23">
        <f t="shared" si="171"/>
        <v>685</v>
      </c>
      <c r="JI120" s="69"/>
      <c r="JJ120" s="20"/>
      <c r="JK120" s="20"/>
      <c r="JL120" s="20">
        <v>112.5</v>
      </c>
      <c r="JM120" s="23">
        <f t="shared" si="172"/>
        <v>3375</v>
      </c>
      <c r="JO120" s="69"/>
      <c r="JP120" s="20"/>
      <c r="JQ120" s="20"/>
      <c r="JR120" s="20">
        <v>94</v>
      </c>
      <c r="JS120" s="23">
        <f t="shared" si="173"/>
        <v>1598</v>
      </c>
      <c r="JU120" s="69"/>
      <c r="JV120" s="20"/>
      <c r="JW120" s="20"/>
      <c r="JX120" s="20">
        <v>126</v>
      </c>
      <c r="JY120" s="23">
        <f t="shared" si="174"/>
        <v>2016</v>
      </c>
      <c r="KA120" s="69"/>
      <c r="KB120" s="20"/>
      <c r="KC120" s="20"/>
      <c r="KD120" s="20">
        <v>29.25</v>
      </c>
      <c r="KE120" s="23">
        <f t="shared" si="175"/>
        <v>380.25</v>
      </c>
      <c r="KG120" s="69"/>
      <c r="KH120" s="20"/>
      <c r="KI120" s="20"/>
      <c r="KJ120" s="20">
        <v>56</v>
      </c>
      <c r="KK120" s="23">
        <f t="shared" si="176"/>
        <v>1680</v>
      </c>
      <c r="KM120" s="69"/>
      <c r="KN120" s="20"/>
      <c r="KO120" s="20"/>
      <c r="KP120" s="20">
        <v>113</v>
      </c>
      <c r="KQ120" s="23">
        <f t="shared" si="177"/>
        <v>2034</v>
      </c>
      <c r="KS120" s="69"/>
      <c r="KT120" s="20"/>
      <c r="KU120" s="20"/>
      <c r="KV120" s="20">
        <v>88</v>
      </c>
      <c r="KW120" s="23">
        <f t="shared" si="178"/>
        <v>1760</v>
      </c>
      <c r="KY120" s="69"/>
      <c r="KZ120" s="20"/>
      <c r="LA120" s="20"/>
      <c r="LB120" s="20">
        <v>68</v>
      </c>
      <c r="LC120" s="23">
        <f t="shared" si="179"/>
        <v>1020</v>
      </c>
      <c r="LE120" s="69"/>
      <c r="LF120" s="20"/>
      <c r="LG120" s="20"/>
      <c r="LH120" s="20"/>
      <c r="LK120" s="27"/>
      <c r="LL120" s="27"/>
      <c r="LM120" s="27"/>
      <c r="LN120" s="27"/>
      <c r="LR120" s="27"/>
      <c r="LT120" s="17">
        <v>39.5</v>
      </c>
      <c r="LU120" s="30">
        <f t="shared" si="180"/>
        <v>158</v>
      </c>
      <c r="LW120" s="32"/>
      <c r="LX120" s="32"/>
      <c r="LY120" s="32"/>
      <c r="LZ120" s="32">
        <v>75.75</v>
      </c>
      <c r="MA120" s="36">
        <f t="shared" si="181"/>
        <v>1515</v>
      </c>
      <c r="MC120" s="32"/>
      <c r="MD120" s="32"/>
      <c r="ME120" s="32"/>
      <c r="MF120" s="32">
        <v>90</v>
      </c>
      <c r="MG120" s="36">
        <f t="shared" si="182"/>
        <v>360</v>
      </c>
      <c r="MI120" s="32"/>
      <c r="MJ120" s="32"/>
      <c r="MK120" s="32"/>
      <c r="ML120" s="32"/>
      <c r="MO120" s="32"/>
      <c r="MP120" s="32"/>
      <c r="MQ120" s="32"/>
      <c r="MR120" s="32">
        <v>116</v>
      </c>
      <c r="MS120" s="36">
        <f t="shared" si="183"/>
        <v>1160</v>
      </c>
      <c r="MU120" s="32"/>
      <c r="MV120" s="32"/>
      <c r="MW120" s="32"/>
      <c r="MX120" s="32"/>
      <c r="NA120" s="32"/>
      <c r="NB120" s="32"/>
      <c r="NC120" s="32"/>
      <c r="ND120" s="32"/>
      <c r="NG120" s="32"/>
      <c r="NH120" s="32"/>
      <c r="NI120" s="32"/>
      <c r="NJ120" s="32"/>
      <c r="NM120" s="32"/>
      <c r="NN120" s="32"/>
      <c r="NO120" s="32"/>
      <c r="NP120" s="32"/>
      <c r="NS120" s="32"/>
      <c r="NT120" s="32"/>
      <c r="NU120" s="32"/>
      <c r="NV120" s="32"/>
      <c r="NY120" s="32"/>
      <c r="NZ120" s="32"/>
      <c r="OA120" s="32"/>
      <c r="OB120" s="32"/>
      <c r="OE120" s="32"/>
      <c r="OF120" s="32"/>
      <c r="OG120" s="32"/>
      <c r="OH120" s="32"/>
      <c r="OK120" s="32"/>
      <c r="OL120" s="32"/>
      <c r="OM120" s="32"/>
      <c r="ON120" s="32"/>
      <c r="OQ120" s="32"/>
      <c r="OR120" s="32"/>
      <c r="OS120" s="32"/>
      <c r="OT120" s="32"/>
      <c r="OW120" s="32"/>
      <c r="OX120" s="32"/>
      <c r="OY120" s="32"/>
      <c r="OZ120" s="32"/>
      <c r="PC120" s="32"/>
      <c r="PD120" s="32"/>
      <c r="PE120" s="32"/>
      <c r="PF120" s="32"/>
      <c r="PI120" s="32"/>
      <c r="PJ120" s="32"/>
      <c r="PK120" s="32"/>
      <c r="PL120" s="32"/>
      <c r="PO120" s="32"/>
      <c r="PP120" s="32"/>
      <c r="PQ120" s="32"/>
      <c r="PR120" s="32"/>
      <c r="PU120" s="32"/>
      <c r="PV120" s="32"/>
      <c r="PW120" s="32"/>
      <c r="QD120" s="31">
        <v>119</v>
      </c>
      <c r="QE120" s="36">
        <f t="shared" si="161"/>
        <v>238</v>
      </c>
      <c r="QJ120" s="31">
        <v>72.25</v>
      </c>
      <c r="QK120" s="36">
        <f t="shared" si="162"/>
        <v>1203.396</v>
      </c>
      <c r="QM120" s="5"/>
      <c r="QO120" s="5"/>
      <c r="SF120" s="31">
        <v>9.1875</v>
      </c>
      <c r="SG120" s="36">
        <f t="shared" si="163"/>
        <v>376.6875</v>
      </c>
      <c r="SR120" s="31">
        <v>85</v>
      </c>
      <c r="SS120" s="36">
        <f t="shared" si="164"/>
        <v>1275</v>
      </c>
    </row>
    <row r="121" spans="1:514" x14ac:dyDescent="0.55000000000000004">
      <c r="A121" s="31"/>
      <c r="B121" s="80">
        <v>184010</v>
      </c>
      <c r="C121" s="77"/>
      <c r="D121" s="78"/>
      <c r="E121" s="78">
        <f t="shared" si="95"/>
        <v>35300.01736328486</v>
      </c>
      <c r="F121" s="78">
        <f t="shared" si="184"/>
        <v>56.463694626254345</v>
      </c>
      <c r="G121" s="78">
        <f t="shared" si="165"/>
        <v>69.508461553982372</v>
      </c>
      <c r="H121" s="78"/>
      <c r="I121" s="78"/>
      <c r="J121" s="88"/>
      <c r="N121" s="31">
        <v>37</v>
      </c>
      <c r="O121" s="62">
        <f t="shared" si="166"/>
        <v>2405</v>
      </c>
      <c r="Z121" s="31">
        <v>87</v>
      </c>
      <c r="AA121" s="37">
        <f t="shared" si="159"/>
        <v>1740</v>
      </c>
      <c r="AL121" s="31">
        <v>55</v>
      </c>
      <c r="AM121" s="30">
        <f t="shared" si="167"/>
        <v>3613.2848632848641</v>
      </c>
      <c r="BP121" s="31">
        <v>100.0625</v>
      </c>
      <c r="BQ121" s="30">
        <f t="shared" si="168"/>
        <v>2851.78125</v>
      </c>
      <c r="DL121" s="31">
        <v>39</v>
      </c>
      <c r="DM121" s="30">
        <f t="shared" si="169"/>
        <v>585</v>
      </c>
      <c r="EV121" s="31">
        <v>106.625</v>
      </c>
      <c r="EW121" s="30">
        <f t="shared" si="170"/>
        <v>1812.625</v>
      </c>
      <c r="FB121" s="31">
        <v>81.5</v>
      </c>
      <c r="FC121" s="29">
        <f t="shared" si="160"/>
        <v>1222.5</v>
      </c>
      <c r="JC121" s="69"/>
      <c r="JD121" s="20"/>
      <c r="JE121" s="20"/>
      <c r="JF121" s="20">
        <v>69.75</v>
      </c>
      <c r="JG121" s="23">
        <f t="shared" si="171"/>
        <v>697.5</v>
      </c>
      <c r="JI121" s="69"/>
      <c r="JJ121" s="20"/>
      <c r="JK121" s="20"/>
      <c r="JL121" s="20">
        <v>113.5</v>
      </c>
      <c r="JM121" s="23">
        <f t="shared" si="172"/>
        <v>3405</v>
      </c>
      <c r="JO121" s="69"/>
      <c r="JP121" s="20"/>
      <c r="JQ121" s="20"/>
      <c r="JR121" s="20">
        <v>93</v>
      </c>
      <c r="JS121" s="23">
        <f t="shared" si="173"/>
        <v>1581</v>
      </c>
      <c r="JU121" s="69"/>
      <c r="JV121" s="20"/>
      <c r="JW121" s="20"/>
      <c r="JX121" s="20">
        <v>128</v>
      </c>
      <c r="JY121" s="23">
        <f t="shared" si="174"/>
        <v>2048</v>
      </c>
      <c r="KA121" s="69"/>
      <c r="KB121" s="20"/>
      <c r="KC121" s="20"/>
      <c r="KD121" s="20">
        <v>56.375</v>
      </c>
      <c r="KE121" s="23">
        <f t="shared" si="175"/>
        <v>732.875</v>
      </c>
      <c r="KG121" s="69"/>
      <c r="KH121" s="20"/>
      <c r="KI121" s="20"/>
      <c r="KJ121" s="20">
        <v>55</v>
      </c>
      <c r="KK121" s="23">
        <f t="shared" si="176"/>
        <v>1650</v>
      </c>
      <c r="KM121" s="69"/>
      <c r="KN121" s="20"/>
      <c r="KO121" s="20"/>
      <c r="KP121" s="20">
        <v>114.5</v>
      </c>
      <c r="KQ121" s="23">
        <f t="shared" si="177"/>
        <v>2061</v>
      </c>
      <c r="KS121" s="69"/>
      <c r="KT121" s="20"/>
      <c r="KU121" s="20"/>
      <c r="KV121" s="20">
        <v>88</v>
      </c>
      <c r="KW121" s="23">
        <f t="shared" si="178"/>
        <v>1760</v>
      </c>
      <c r="KY121" s="69"/>
      <c r="KZ121" s="20"/>
      <c r="LA121" s="20"/>
      <c r="LB121" s="20">
        <v>70</v>
      </c>
      <c r="LC121" s="23">
        <f t="shared" si="179"/>
        <v>1050</v>
      </c>
      <c r="LE121" s="69"/>
      <c r="LF121" s="20"/>
      <c r="LG121" s="20"/>
      <c r="LH121" s="20"/>
      <c r="LK121" s="27"/>
      <c r="LL121" s="27"/>
      <c r="LM121" s="27"/>
      <c r="LN121" s="27"/>
      <c r="LR121" s="27"/>
      <c r="LT121" s="17">
        <v>46.5</v>
      </c>
      <c r="LU121" s="30">
        <f t="shared" si="180"/>
        <v>186</v>
      </c>
      <c r="LW121" s="32"/>
      <c r="LX121" s="32"/>
      <c r="LY121" s="32"/>
      <c r="LZ121" s="32">
        <v>78.5</v>
      </c>
      <c r="MA121" s="36">
        <f t="shared" si="181"/>
        <v>1570</v>
      </c>
      <c r="MC121" s="32"/>
      <c r="MD121" s="32"/>
      <c r="ME121" s="32"/>
      <c r="MF121" s="32">
        <v>89</v>
      </c>
      <c r="MG121" s="36">
        <f t="shared" si="182"/>
        <v>356</v>
      </c>
      <c r="MI121" s="32"/>
      <c r="MJ121" s="32"/>
      <c r="MK121" s="32"/>
      <c r="ML121" s="32"/>
      <c r="MO121" s="32"/>
      <c r="MP121" s="32"/>
      <c r="MQ121" s="32"/>
      <c r="MR121" s="32">
        <v>117.25</v>
      </c>
      <c r="MS121" s="36">
        <f t="shared" si="183"/>
        <v>1172.5</v>
      </c>
      <c r="MU121" s="32"/>
      <c r="MV121" s="32"/>
      <c r="MW121" s="32"/>
      <c r="MX121" s="32"/>
      <c r="NA121" s="32"/>
      <c r="NB121" s="32"/>
      <c r="NC121" s="32"/>
      <c r="ND121" s="32"/>
      <c r="NG121" s="32"/>
      <c r="NH121" s="32"/>
      <c r="NI121" s="32"/>
      <c r="NJ121" s="32"/>
      <c r="NM121" s="32"/>
      <c r="NN121" s="32"/>
      <c r="NO121" s="32"/>
      <c r="NP121" s="32"/>
      <c r="NS121" s="32"/>
      <c r="NT121" s="32"/>
      <c r="NU121" s="32"/>
      <c r="NV121" s="32"/>
      <c r="NY121" s="32"/>
      <c r="NZ121" s="32"/>
      <c r="OA121" s="32"/>
      <c r="OB121" s="32"/>
      <c r="OE121" s="32"/>
      <c r="OF121" s="32"/>
      <c r="OG121" s="32"/>
      <c r="OH121" s="32"/>
      <c r="OK121" s="32"/>
      <c r="OL121" s="32"/>
      <c r="OM121" s="32"/>
      <c r="ON121" s="32"/>
      <c r="OQ121" s="32"/>
      <c r="OR121" s="32"/>
      <c r="OS121" s="32"/>
      <c r="OT121" s="32"/>
      <c r="OW121" s="32"/>
      <c r="OX121" s="32"/>
      <c r="OY121" s="32"/>
      <c r="OZ121" s="32"/>
      <c r="PC121" s="32"/>
      <c r="PD121" s="32"/>
      <c r="PE121" s="32"/>
      <c r="PF121" s="32"/>
      <c r="PI121" s="32"/>
      <c r="PJ121" s="32"/>
      <c r="PK121" s="32"/>
      <c r="PL121" s="32"/>
      <c r="PO121" s="32"/>
      <c r="PP121" s="32"/>
      <c r="PQ121" s="32"/>
      <c r="PR121" s="32"/>
      <c r="PU121" s="32"/>
      <c r="PV121" s="32"/>
      <c r="PW121" s="32"/>
      <c r="QD121" s="31">
        <v>119</v>
      </c>
      <c r="QE121" s="36">
        <f t="shared" si="161"/>
        <v>238</v>
      </c>
      <c r="QJ121" s="31">
        <v>70</v>
      </c>
      <c r="QK121" s="36">
        <f t="shared" si="162"/>
        <v>1165.9199999999998</v>
      </c>
      <c r="QM121" s="5"/>
      <c r="QO121" s="5"/>
      <c r="SF121" s="31">
        <v>9.28125</v>
      </c>
      <c r="SG121" s="36">
        <f t="shared" si="163"/>
        <v>380.53125</v>
      </c>
      <c r="SR121" s="31">
        <v>77</v>
      </c>
      <c r="SS121" s="36">
        <f t="shared" si="164"/>
        <v>1155</v>
      </c>
    </row>
    <row r="122" spans="1:514" x14ac:dyDescent="0.55000000000000004">
      <c r="A122" s="31"/>
      <c r="B122" s="80">
        <v>184011</v>
      </c>
      <c r="C122" s="79">
        <f>COUNT(N122:SS122)/2</f>
        <v>24</v>
      </c>
      <c r="D122" s="78"/>
      <c r="E122" s="78">
        <f t="shared" si="95"/>
        <v>34340.309730649824</v>
      </c>
      <c r="F122" s="78">
        <f t="shared" si="184"/>
        <v>54.928606466327523</v>
      </c>
      <c r="G122" s="78">
        <f t="shared" si="165"/>
        <v>67.61872307596515</v>
      </c>
      <c r="H122" s="78"/>
      <c r="I122" s="78"/>
      <c r="J122" s="88"/>
      <c r="N122" s="31">
        <v>33.25</v>
      </c>
      <c r="O122" s="62">
        <f t="shared" si="166"/>
        <v>2161.25</v>
      </c>
      <c r="Z122" s="31">
        <v>84</v>
      </c>
      <c r="AA122" s="37">
        <f t="shared" si="159"/>
        <v>1680</v>
      </c>
      <c r="AL122" s="31">
        <v>53.5</v>
      </c>
      <c r="AM122" s="30">
        <f t="shared" si="167"/>
        <v>3514.7407306498221</v>
      </c>
      <c r="BP122" s="31">
        <v>100.25</v>
      </c>
      <c r="BQ122" s="30">
        <f t="shared" si="168"/>
        <v>2857.125</v>
      </c>
      <c r="DL122" s="31">
        <v>38</v>
      </c>
      <c r="DM122" s="30">
        <f t="shared" si="169"/>
        <v>570</v>
      </c>
      <c r="EV122" s="31">
        <v>106.875</v>
      </c>
      <c r="EW122" s="30">
        <f t="shared" si="170"/>
        <v>1816.875</v>
      </c>
      <c r="FB122" s="31">
        <v>80.75</v>
      </c>
      <c r="FC122" s="29">
        <f t="shared" si="160"/>
        <v>1211.25</v>
      </c>
      <c r="JC122" s="69"/>
      <c r="JD122" s="20"/>
      <c r="JE122" s="20"/>
      <c r="JF122" s="20">
        <v>69.625</v>
      </c>
      <c r="JG122" s="23">
        <f t="shared" si="171"/>
        <v>696.25</v>
      </c>
      <c r="JI122" s="69"/>
      <c r="JJ122" s="20"/>
      <c r="JK122" s="20"/>
      <c r="JL122" s="20">
        <v>109.5</v>
      </c>
      <c r="JM122" s="23">
        <f t="shared" si="172"/>
        <v>3285</v>
      </c>
      <c r="JO122" s="69"/>
      <c r="JP122" s="20"/>
      <c r="JQ122" s="20"/>
      <c r="JR122" s="20">
        <v>92.75</v>
      </c>
      <c r="JS122" s="23">
        <f t="shared" si="173"/>
        <v>1576.75</v>
      </c>
      <c r="JU122" s="69"/>
      <c r="JV122" s="20"/>
      <c r="JW122" s="20"/>
      <c r="JX122" s="20">
        <v>129.25</v>
      </c>
      <c r="JY122" s="23">
        <f t="shared" si="174"/>
        <v>2068</v>
      </c>
      <c r="KA122" s="69"/>
      <c r="KB122" s="20"/>
      <c r="KC122" s="20"/>
      <c r="KD122" s="20">
        <v>30.75</v>
      </c>
      <c r="KE122" s="23">
        <f t="shared" si="175"/>
        <v>399.75</v>
      </c>
      <c r="KG122" s="69"/>
      <c r="KH122" s="20"/>
      <c r="KI122" s="20"/>
      <c r="KJ122" s="20">
        <v>55</v>
      </c>
      <c r="KK122" s="23">
        <f t="shared" si="176"/>
        <v>1650</v>
      </c>
      <c r="KM122" s="69"/>
      <c r="KN122" s="20"/>
      <c r="KO122" s="20"/>
      <c r="KP122" s="20">
        <v>115</v>
      </c>
      <c r="KQ122" s="23">
        <f t="shared" si="177"/>
        <v>2070</v>
      </c>
      <c r="KS122" s="69"/>
      <c r="KT122" s="20"/>
      <c r="KU122" s="20"/>
      <c r="KV122" s="20">
        <v>89</v>
      </c>
      <c r="KW122" s="23">
        <f t="shared" si="178"/>
        <v>1780</v>
      </c>
      <c r="KY122" s="69"/>
      <c r="KZ122" s="20"/>
      <c r="LA122" s="20"/>
      <c r="LB122" s="20">
        <v>70.5</v>
      </c>
      <c r="LC122" s="23">
        <f t="shared" si="179"/>
        <v>1057.5</v>
      </c>
      <c r="LE122" s="69"/>
      <c r="LF122" s="20"/>
      <c r="LG122" s="20"/>
      <c r="LH122" s="20"/>
      <c r="LK122" s="27"/>
      <c r="LL122" s="27"/>
      <c r="LM122" s="27"/>
      <c r="LN122" s="27"/>
      <c r="LR122" s="27"/>
      <c r="LT122" s="17">
        <v>48</v>
      </c>
      <c r="LU122" s="30">
        <f t="shared" si="180"/>
        <v>192</v>
      </c>
      <c r="LW122" s="32"/>
      <c r="LX122" s="32"/>
      <c r="LY122" s="32"/>
      <c r="LZ122" s="32">
        <v>76</v>
      </c>
      <c r="MA122" s="36">
        <f t="shared" si="181"/>
        <v>1520</v>
      </c>
      <c r="MC122" s="32"/>
      <c r="MD122" s="32"/>
      <c r="ME122" s="32"/>
      <c r="MF122" s="32">
        <v>73</v>
      </c>
      <c r="MG122" s="36">
        <f t="shared" si="182"/>
        <v>292</v>
      </c>
      <c r="MI122" s="32"/>
      <c r="MJ122" s="32"/>
      <c r="MK122" s="32"/>
      <c r="ML122" s="32"/>
      <c r="MO122" s="32"/>
      <c r="MP122" s="32"/>
      <c r="MQ122" s="32"/>
      <c r="MR122" s="32">
        <v>118</v>
      </c>
      <c r="MS122" s="36">
        <f t="shared" si="183"/>
        <v>1180</v>
      </c>
      <c r="MU122" s="32"/>
      <c r="MV122" s="32"/>
      <c r="MW122" s="32"/>
      <c r="MX122" s="32"/>
      <c r="NA122" s="32"/>
      <c r="NB122" s="32"/>
      <c r="NC122" s="32"/>
      <c r="ND122" s="32"/>
      <c r="NG122" s="32"/>
      <c r="NH122" s="32"/>
      <c r="NI122" s="32"/>
      <c r="NJ122" s="32"/>
      <c r="NM122" s="32"/>
      <c r="NN122" s="32"/>
      <c r="NO122" s="32"/>
      <c r="NP122" s="32"/>
      <c r="NS122" s="32"/>
      <c r="NT122" s="32"/>
      <c r="NU122" s="32"/>
      <c r="NV122" s="32"/>
      <c r="NY122" s="32"/>
      <c r="NZ122" s="32"/>
      <c r="OA122" s="32"/>
      <c r="OB122" s="32"/>
      <c r="OE122" s="32"/>
      <c r="OF122" s="32"/>
      <c r="OG122" s="32"/>
      <c r="OH122" s="32"/>
      <c r="OK122" s="32"/>
      <c r="OL122" s="32"/>
      <c r="OM122" s="32"/>
      <c r="ON122" s="32"/>
      <c r="OQ122" s="32"/>
      <c r="OR122" s="32"/>
      <c r="OS122" s="32"/>
      <c r="OT122" s="32"/>
      <c r="OW122" s="32"/>
      <c r="OX122" s="32"/>
      <c r="OY122" s="32"/>
      <c r="OZ122" s="32"/>
      <c r="PC122" s="32"/>
      <c r="PD122" s="32"/>
      <c r="PE122" s="32"/>
      <c r="PF122" s="32"/>
      <c r="PI122" s="32"/>
      <c r="PJ122" s="32"/>
      <c r="PK122" s="32"/>
      <c r="PL122" s="32"/>
      <c r="PO122" s="32"/>
      <c r="PP122" s="32"/>
      <c r="PQ122" s="32"/>
      <c r="PR122" s="32"/>
      <c r="PU122" s="32"/>
      <c r="PV122" s="32"/>
      <c r="PW122" s="32"/>
      <c r="QD122" s="31">
        <v>119</v>
      </c>
      <c r="QE122" s="36">
        <f t="shared" si="161"/>
        <v>238</v>
      </c>
      <c r="QJ122" s="31">
        <v>67.75</v>
      </c>
      <c r="QK122" s="36">
        <f t="shared" si="162"/>
        <v>1128.444</v>
      </c>
      <c r="QM122" s="5"/>
      <c r="QO122" s="5"/>
      <c r="SF122" s="31">
        <v>9.375</v>
      </c>
      <c r="SG122" s="36">
        <f t="shared" si="163"/>
        <v>384.375</v>
      </c>
      <c r="SR122" s="31">
        <v>77</v>
      </c>
      <c r="SS122" s="36">
        <f t="shared" si="164"/>
        <v>1155</v>
      </c>
    </row>
    <row r="123" spans="1:514" x14ac:dyDescent="0.55000000000000004">
      <c r="A123" s="31"/>
      <c r="B123" s="80">
        <v>184012</v>
      </c>
      <c r="C123" s="77"/>
      <c r="D123" s="78">
        <f>SUM(M123,S123,Y123,AE123,AK123,AQ123,AW123,BC123,BI123,BO123,BU123,CA123,CG123,CM123,CS123,CY123,DE123,DK123,DQ123,DW123,EC123,EI123,EO123,EU123,FA123,FG123,FM123,FS123,FY123,GE123,GK123,GQ123,GW123,HC123,HI123,HO123,HU123,IA123,IG123,IM123,IS123,IY123,JE123,JK123,JQ123,JW123,KC123,KI123,KO123,KU123,LA123,LG123,LM123,LS123,LY123,ME123,MK123,MQ123,MW123,NC123,NI123,NO123,NU123,OA123,OG123,OM123,OS123,OY123,PE123,PK123,PQ123,PW123,QC123,QI123,QO123,QU123,RA123,RG123,RM123,RS123,RY123,SE123,SK123,SQ123)</f>
        <v>516.05208842336117</v>
      </c>
      <c r="E123" s="78">
        <f t="shared" si="95"/>
        <v>34335.420082744698</v>
      </c>
      <c r="F123" s="78">
        <f t="shared" si="184"/>
        <v>54.920785292096824</v>
      </c>
      <c r="G123" s="78">
        <f t="shared" si="165"/>
        <v>67.609094981453794</v>
      </c>
      <c r="H123" s="78"/>
      <c r="I123" s="78"/>
      <c r="J123" s="88">
        <f>SUM(P123,V123,AB123,AH123,AN123,AT123,AZ123,BF123,BL123,BR123,BX123,CD123,CJ123,CP123,CV123,DB123,DH123,DN123,DT123,DZ123,EF123,EL123,ER123,EX123,FD123,FJ123,FP123,FV123,GB123,GH123,GN123,GT123,GZ123,HF123,HL123,HR123,HX123,ID123,IJ123,IP123,IV123,JB123,JH123,JN123,JT123,JZ123,KF123,KL123,KR123,KX123,LD123,LJ123,LP123,LV123,MB123,MH123,MN123,MT123,MZ123,NF123,NL123,NR123,NX123,OD123,OJ123,OP123,OV123,PB123,PH123,PN123,PT123,PZ123,QF123,QL123,QR123,QX123,RD123,RJ123,RP123,RV123,SB123,SH123,SN123,ST123)</f>
        <v>466.85208842336118</v>
      </c>
      <c r="K123" s="31">
        <v>1.5</v>
      </c>
      <c r="L123" s="31">
        <v>1</v>
      </c>
      <c r="M123" s="31">
        <v>65</v>
      </c>
      <c r="N123" s="31">
        <v>34</v>
      </c>
      <c r="O123" s="62">
        <f t="shared" si="166"/>
        <v>2210</v>
      </c>
      <c r="P123" s="31">
        <f>M111</f>
        <v>65</v>
      </c>
      <c r="W123" s="31">
        <v>7</v>
      </c>
      <c r="X123" s="31">
        <v>1</v>
      </c>
      <c r="Y123" s="31">
        <v>20</v>
      </c>
      <c r="Z123" s="31">
        <v>95</v>
      </c>
      <c r="AA123" s="37">
        <f t="shared" si="159"/>
        <v>1900</v>
      </c>
      <c r="AB123" s="64">
        <f>Y111</f>
        <v>20</v>
      </c>
      <c r="AJ123" s="31">
        <v>1</v>
      </c>
      <c r="AK123" s="31">
        <v>65.696088423361161</v>
      </c>
      <c r="AL123" s="31">
        <v>49</v>
      </c>
      <c r="AM123" s="30">
        <f t="shared" si="167"/>
        <v>3219.1083327446968</v>
      </c>
      <c r="AN123" s="64">
        <f>AK111</f>
        <v>65.696088423361161</v>
      </c>
      <c r="BM123" s="31">
        <v>2</v>
      </c>
      <c r="BN123" s="31">
        <v>1</v>
      </c>
      <c r="BO123" s="31">
        <v>28.5</v>
      </c>
      <c r="BP123" s="31">
        <v>106.25</v>
      </c>
      <c r="BQ123" s="30">
        <f t="shared" si="168"/>
        <v>3028.125</v>
      </c>
      <c r="BR123" s="64">
        <f>BO111</f>
        <v>28.5</v>
      </c>
      <c r="DI123" s="31">
        <v>0</v>
      </c>
      <c r="DJ123" s="31">
        <v>1</v>
      </c>
      <c r="DK123" s="31">
        <v>15</v>
      </c>
      <c r="DL123" s="31">
        <v>37</v>
      </c>
      <c r="DM123" s="30">
        <f t="shared" si="169"/>
        <v>555</v>
      </c>
      <c r="DN123" s="64">
        <f>DK111</f>
        <v>15</v>
      </c>
      <c r="ES123" s="31">
        <v>6</v>
      </c>
      <c r="ET123" s="31">
        <v>1</v>
      </c>
      <c r="EU123" s="31">
        <v>17</v>
      </c>
      <c r="EV123" s="31">
        <v>105.5</v>
      </c>
      <c r="EW123" s="30">
        <f t="shared" si="170"/>
        <v>1793.5</v>
      </c>
      <c r="EX123" s="64">
        <f>EU111</f>
        <v>17</v>
      </c>
      <c r="EY123" s="31">
        <v>0</v>
      </c>
      <c r="EZ123" s="31">
        <v>1</v>
      </c>
      <c r="FA123" s="31">
        <v>15</v>
      </c>
      <c r="FB123" s="31">
        <v>81.75</v>
      </c>
      <c r="FC123" s="29">
        <f t="shared" si="160"/>
        <v>1226.25</v>
      </c>
      <c r="FD123" s="64">
        <f>FA111</f>
        <v>15</v>
      </c>
      <c r="HY123" s="31">
        <v>0</v>
      </c>
      <c r="HZ123" s="31">
        <v>1</v>
      </c>
      <c r="IA123" s="42">
        <v>8</v>
      </c>
      <c r="JC123" s="70">
        <v>7</v>
      </c>
      <c r="JD123" s="22">
        <v>1</v>
      </c>
      <c r="JE123" s="22">
        <v>10</v>
      </c>
      <c r="JF123" s="22">
        <v>69.25</v>
      </c>
      <c r="JG123" s="23">
        <f t="shared" si="171"/>
        <v>692.5</v>
      </c>
      <c r="JH123" s="72">
        <f>JE111</f>
        <v>10</v>
      </c>
      <c r="JI123" s="70">
        <v>6</v>
      </c>
      <c r="JJ123" s="22">
        <v>1</v>
      </c>
      <c r="JK123" s="22">
        <v>30</v>
      </c>
      <c r="JL123" s="22">
        <v>105.5</v>
      </c>
      <c r="JM123" s="23">
        <f t="shared" si="172"/>
        <v>3165</v>
      </c>
      <c r="JN123" s="72">
        <f>JK111</f>
        <v>30</v>
      </c>
      <c r="JO123" s="70">
        <v>7</v>
      </c>
      <c r="JP123" s="22">
        <v>1</v>
      </c>
      <c r="JQ123" s="22">
        <v>17</v>
      </c>
      <c r="JR123" s="22">
        <v>93</v>
      </c>
      <c r="JS123" s="23">
        <f t="shared" si="173"/>
        <v>1581</v>
      </c>
      <c r="JT123" s="72">
        <f>JQ111</f>
        <v>17</v>
      </c>
      <c r="JU123" s="70">
        <v>10</v>
      </c>
      <c r="JV123" s="22">
        <v>1</v>
      </c>
      <c r="JW123" s="22">
        <v>16</v>
      </c>
      <c r="JX123" s="22">
        <v>131.5</v>
      </c>
      <c r="JY123" s="23">
        <f t="shared" si="174"/>
        <v>2104</v>
      </c>
      <c r="JZ123" s="72">
        <f>JW111</f>
        <v>16</v>
      </c>
      <c r="KA123" s="70">
        <v>0</v>
      </c>
      <c r="KB123" s="22">
        <v>1</v>
      </c>
      <c r="KC123" s="22">
        <v>13</v>
      </c>
      <c r="KD123" s="22">
        <v>28.375</v>
      </c>
      <c r="KE123" s="23">
        <f t="shared" si="175"/>
        <v>368.875</v>
      </c>
      <c r="KF123" s="72">
        <f>KC111</f>
        <v>13</v>
      </c>
      <c r="KH123" s="22">
        <v>1</v>
      </c>
      <c r="KI123" s="22">
        <v>30</v>
      </c>
      <c r="KJ123" s="22">
        <v>56</v>
      </c>
      <c r="KK123" s="23">
        <f t="shared" si="176"/>
        <v>1680</v>
      </c>
      <c r="KL123" s="72">
        <f>KI111</f>
        <v>30</v>
      </c>
      <c r="KM123" s="70">
        <v>8</v>
      </c>
      <c r="KN123" s="22">
        <v>1</v>
      </c>
      <c r="KO123" s="22">
        <v>18</v>
      </c>
      <c r="KP123" s="22">
        <v>112.3125</v>
      </c>
      <c r="KQ123" s="23">
        <f t="shared" si="177"/>
        <v>2021.625</v>
      </c>
      <c r="KR123" s="72">
        <f>KO111</f>
        <v>18</v>
      </c>
      <c r="KS123" s="70">
        <v>0</v>
      </c>
      <c r="KT123" s="22">
        <v>1</v>
      </c>
      <c r="KU123" s="22">
        <v>20</v>
      </c>
      <c r="KV123" s="22">
        <v>87.75</v>
      </c>
      <c r="KW123" s="23">
        <f t="shared" si="178"/>
        <v>1755</v>
      </c>
      <c r="KX123" s="72">
        <f>KU111</f>
        <v>20</v>
      </c>
      <c r="KY123" s="70">
        <v>0</v>
      </c>
      <c r="KZ123" s="22">
        <v>1</v>
      </c>
      <c r="LA123" s="22">
        <v>15</v>
      </c>
      <c r="LB123" s="22">
        <v>70</v>
      </c>
      <c r="LC123" s="23">
        <f t="shared" si="179"/>
        <v>1050</v>
      </c>
      <c r="LD123" s="72">
        <f>LA111</f>
        <v>15</v>
      </c>
      <c r="LR123" s="29">
        <v>1</v>
      </c>
      <c r="LS123" s="29">
        <v>4</v>
      </c>
      <c r="LT123" s="17">
        <v>53.25</v>
      </c>
      <c r="LU123" s="30">
        <f t="shared" si="180"/>
        <v>213</v>
      </c>
      <c r="LV123" s="73">
        <f>LS111</f>
        <v>4</v>
      </c>
      <c r="LW123" s="31">
        <v>3</v>
      </c>
      <c r="LX123" s="31">
        <v>1</v>
      </c>
      <c r="LY123" s="31">
        <v>20</v>
      </c>
      <c r="LZ123" s="31">
        <v>76.25</v>
      </c>
      <c r="MA123" s="36">
        <f t="shared" si="181"/>
        <v>1525</v>
      </c>
      <c r="MB123" s="64">
        <f>LY111</f>
        <v>20</v>
      </c>
      <c r="MD123" s="31">
        <v>1</v>
      </c>
      <c r="ME123" s="31">
        <v>4</v>
      </c>
      <c r="MF123" s="31">
        <v>75</v>
      </c>
      <c r="MG123" s="36">
        <f t="shared" si="182"/>
        <v>300</v>
      </c>
      <c r="MH123" s="64">
        <f>ME111</f>
        <v>4</v>
      </c>
      <c r="MO123" s="31">
        <v>8</v>
      </c>
      <c r="MP123" s="31">
        <v>1</v>
      </c>
      <c r="MQ123" s="31">
        <v>10</v>
      </c>
      <c r="MR123" s="31">
        <v>123.5</v>
      </c>
      <c r="MS123" s="36">
        <f t="shared" si="183"/>
        <v>1235</v>
      </c>
      <c r="MT123" s="64">
        <f>MQ111</f>
        <v>10</v>
      </c>
      <c r="MV123" s="31">
        <v>1</v>
      </c>
      <c r="QA123" s="74">
        <v>11.5</v>
      </c>
      <c r="QB123" s="14">
        <v>1</v>
      </c>
      <c r="QC123" s="14">
        <v>2.2000000000000002</v>
      </c>
      <c r="QD123" s="31">
        <v>119</v>
      </c>
      <c r="QE123" s="36">
        <f t="shared" si="161"/>
        <v>238</v>
      </c>
      <c r="QF123" s="64">
        <f>QC111</f>
        <v>2</v>
      </c>
      <c r="QG123" s="31">
        <v>11</v>
      </c>
      <c r="QH123" s="31">
        <v>1</v>
      </c>
      <c r="QI123" s="31">
        <v>16.655999999999999</v>
      </c>
      <c r="QJ123" s="31">
        <v>65.5</v>
      </c>
      <c r="QK123" s="36">
        <f t="shared" si="162"/>
        <v>1090.9679999999998</v>
      </c>
      <c r="QL123" s="64">
        <f>QI111</f>
        <v>16.655999999999999</v>
      </c>
      <c r="QM123" s="5"/>
      <c r="QO123" s="5"/>
      <c r="SC123" s="31">
        <v>0</v>
      </c>
      <c r="SD123" s="31">
        <v>1</v>
      </c>
      <c r="SE123" s="31">
        <v>41</v>
      </c>
      <c r="SF123" s="31">
        <v>9.46875</v>
      </c>
      <c r="SG123" s="36">
        <f t="shared" si="163"/>
        <v>388.21875</v>
      </c>
      <c r="SO123" s="31">
        <v>4</v>
      </c>
      <c r="SP123" s="32">
        <v>1</v>
      </c>
      <c r="SQ123" s="32">
        <v>15</v>
      </c>
      <c r="SR123" s="31">
        <v>77</v>
      </c>
      <c r="SS123" s="36">
        <f t="shared" si="164"/>
        <v>1155</v>
      </c>
      <c r="ST123" s="64">
        <f>SQ111</f>
        <v>15</v>
      </c>
    </row>
    <row r="124" spans="1:514" x14ac:dyDescent="0.55000000000000004">
      <c r="A124" s="31"/>
      <c r="B124" s="80">
        <v>184101</v>
      </c>
      <c r="C124" s="77"/>
      <c r="D124" s="78"/>
      <c r="E124" s="78">
        <f t="shared" si="95"/>
        <v>32972.577416078027</v>
      </c>
      <c r="F124" s="78">
        <f>I124</f>
        <v>52.337491088450406</v>
      </c>
      <c r="G124" s="78">
        <f>E124/D$123</f>
        <v>63.893893961006185</v>
      </c>
      <c r="H124" s="78"/>
      <c r="I124" s="78">
        <f>F123*J124</f>
        <v>52.337491088450406</v>
      </c>
      <c r="J124" s="88">
        <f>SUM(P124,V124,AB124,AH124,AN124,AT124,AZ124,BF124,BL124,BR124,BX124,CD124,CJ124,CP124,CV124,DB124,DH124,DN124,DT124,DZ124,EF124,EL124,ER124,EX124,FD124,FJ124,FP124,FV124,GB124,GH124,GN124,GT124,GZ124,HF124,HL124,HR124,HX124,ID124,IJ124,IP124,IV124,JB124,JH124,JN124,JT124,JZ124,KF124,KL124,KR124,KX124,LD124,LJ124,LP124,LV124,MB124,MH124,MN124,MT124,MZ124,NF124,NL124,NR124,NX124,OD124,OJ124,OP124,OV124,PB124,PH124,PN124,PT124,PZ124,QF124,QL124,QR124,QX124,RD124,RJ124,RP124,RV124,SB124,SH124,SN124,ST124)/J123</f>
        <v>0.95296326900813344</v>
      </c>
      <c r="N124" s="31">
        <v>31</v>
      </c>
      <c r="O124" s="62">
        <f>M$123*N124</f>
        <v>2015</v>
      </c>
      <c r="P124" s="31">
        <f>N124/N123*P123</f>
        <v>59.264705882352942</v>
      </c>
      <c r="Z124" s="31">
        <v>85</v>
      </c>
      <c r="AA124" s="37">
        <f t="shared" ref="AA124:AA135" si="185">Y$123*Z124</f>
        <v>1700</v>
      </c>
      <c r="AB124" s="64">
        <f>Z124/Z123*AB123</f>
        <v>17.894736842105264</v>
      </c>
      <c r="AL124" s="31">
        <v>49</v>
      </c>
      <c r="AM124" s="30">
        <f>AK$123*AL124</f>
        <v>3219.1083327446968</v>
      </c>
      <c r="AN124" s="64">
        <f>AL124/AL123*AN123</f>
        <v>65.696088423361161</v>
      </c>
      <c r="BP124" s="31">
        <v>103.1875</v>
      </c>
      <c r="BQ124" s="30">
        <f>BO$123*BP124</f>
        <v>2940.84375</v>
      </c>
      <c r="BR124" s="64">
        <f>BP124/BP123*BR123</f>
        <v>27.678529411764707</v>
      </c>
      <c r="DL124" s="31">
        <v>29</v>
      </c>
      <c r="DM124" s="30">
        <f>DK$123*DL124</f>
        <v>435</v>
      </c>
      <c r="DN124" s="64">
        <f>DL124/DL123*DN123</f>
        <v>11.756756756756756</v>
      </c>
      <c r="EV124" s="31">
        <v>105.125</v>
      </c>
      <c r="EW124" s="30">
        <f>EU$123*EV124</f>
        <v>1787.125</v>
      </c>
      <c r="EX124" s="64">
        <f>EV124/EV123*EX123</f>
        <v>16.939573459715639</v>
      </c>
      <c r="FB124" s="31">
        <v>83.5</v>
      </c>
      <c r="FC124" s="29">
        <f t="shared" ref="FC124:FC135" si="186">FA$123*FB124</f>
        <v>1252.5</v>
      </c>
      <c r="FD124" s="64">
        <f>FB124/FB123*FD123</f>
        <v>15.321100917431194</v>
      </c>
      <c r="IB124" s="43">
        <v>57.5</v>
      </c>
      <c r="IC124" s="36">
        <f>IA$123*IB124</f>
        <v>460</v>
      </c>
      <c r="JC124" s="69"/>
      <c r="JD124" s="20"/>
      <c r="JE124" s="20"/>
      <c r="JF124" s="20">
        <v>66.75</v>
      </c>
      <c r="JG124" s="23">
        <f>JE$123*JF124</f>
        <v>667.5</v>
      </c>
      <c r="JH124" s="72">
        <f>JF124/JF123*JH123</f>
        <v>9.6389891696750905</v>
      </c>
      <c r="JI124" s="69"/>
      <c r="JJ124" s="20"/>
      <c r="JK124" s="20"/>
      <c r="JL124" s="20">
        <v>95</v>
      </c>
      <c r="JM124" s="23">
        <f>JK$123*JL124</f>
        <v>2850</v>
      </c>
      <c r="JN124" s="72">
        <f>JL124/JL123*JN123</f>
        <v>27.014218009478672</v>
      </c>
      <c r="JO124" s="69"/>
      <c r="JP124" s="20"/>
      <c r="JQ124" s="20"/>
      <c r="JR124" s="20">
        <v>93.166666666666671</v>
      </c>
      <c r="JS124" s="23">
        <f>JQ$123*JR124</f>
        <v>1583.8333333333335</v>
      </c>
      <c r="JT124" s="72">
        <f>JR124/JR123*JT123</f>
        <v>17.03046594982079</v>
      </c>
      <c r="JU124" s="69"/>
      <c r="JV124" s="20"/>
      <c r="JW124" s="20"/>
      <c r="JX124" s="20">
        <v>126.75</v>
      </c>
      <c r="JY124" s="23">
        <f>JW$123*JX124</f>
        <v>2028</v>
      </c>
      <c r="JZ124" s="72">
        <f>JX124/JX123*JZ123</f>
        <v>15.422053231939163</v>
      </c>
      <c r="KA124" s="69"/>
      <c r="KB124" s="20"/>
      <c r="KC124" s="20"/>
      <c r="KD124" s="20">
        <v>30</v>
      </c>
      <c r="KE124" s="23">
        <f>KC$171*KD124</f>
        <v>390</v>
      </c>
      <c r="KF124" s="72">
        <f>KD124/KD123*KF123</f>
        <v>13.744493392070485</v>
      </c>
      <c r="KG124" s="69"/>
      <c r="KH124" s="20"/>
      <c r="KI124" s="20"/>
      <c r="KJ124" s="20">
        <v>53</v>
      </c>
      <c r="KK124" s="23">
        <f>KI$123*KJ124</f>
        <v>1590</v>
      </c>
      <c r="KL124" s="72">
        <f>KJ124/KJ123*KL123</f>
        <v>28.392857142857142</v>
      </c>
      <c r="KM124" s="69"/>
      <c r="KN124" s="20"/>
      <c r="KO124" s="20"/>
      <c r="KP124" s="20">
        <v>113.04166666666667</v>
      </c>
      <c r="KQ124" s="23">
        <f>KO$123*KP124</f>
        <v>2034.75</v>
      </c>
      <c r="KR124" s="72">
        <f>KP124/KP123*KR123</f>
        <v>18.116861435726211</v>
      </c>
      <c r="KS124" s="69"/>
      <c r="KT124" s="20"/>
      <c r="KU124" s="20"/>
      <c r="KV124" s="20">
        <v>83</v>
      </c>
      <c r="KW124" s="23">
        <f>KU$123*KV124</f>
        <v>1660</v>
      </c>
      <c r="KX124" s="72">
        <f>KV124/KV123*KX123</f>
        <v>18.917378917378919</v>
      </c>
      <c r="KY124" s="69"/>
      <c r="KZ124" s="20"/>
      <c r="LA124" s="20"/>
      <c r="LB124" s="20">
        <v>69</v>
      </c>
      <c r="LC124" s="23">
        <f>LA$123*LB124</f>
        <v>1035</v>
      </c>
      <c r="LD124" s="72">
        <f>LB124/LB123*LD123</f>
        <v>14.785714285714286</v>
      </c>
      <c r="LE124" s="69"/>
      <c r="LF124" s="20"/>
      <c r="LG124" s="20"/>
      <c r="LH124" s="20"/>
      <c r="LK124" s="27"/>
      <c r="LL124" s="27"/>
      <c r="LM124" s="27"/>
      <c r="LN124" s="27"/>
      <c r="LR124" s="27"/>
      <c r="LT124" s="17">
        <v>49.875</v>
      </c>
      <c r="LU124" s="30">
        <f>LS$123*LT124</f>
        <v>199.5</v>
      </c>
      <c r="LV124" s="73">
        <f>LT124/LT123*LV123</f>
        <v>3.7464788732394365</v>
      </c>
      <c r="LW124" s="32"/>
      <c r="LX124" s="32"/>
      <c r="LY124" s="32"/>
      <c r="LZ124" s="32">
        <v>74.6875</v>
      </c>
      <c r="MA124" s="36">
        <f>LY$123*LZ124</f>
        <v>1493.75</v>
      </c>
      <c r="MB124" s="64">
        <f>LZ124/LZ123*MB123</f>
        <v>19.590163934426229</v>
      </c>
      <c r="MC124" s="32"/>
      <c r="MD124" s="32"/>
      <c r="ME124" s="32"/>
      <c r="MF124" s="32">
        <v>75</v>
      </c>
      <c r="MG124" s="36">
        <f>ME$123*MF124</f>
        <v>300</v>
      </c>
      <c r="MH124" s="64">
        <f>MF124/MF123*MH123</f>
        <v>4</v>
      </c>
      <c r="MI124" s="32"/>
      <c r="MJ124" s="32"/>
      <c r="MK124" s="32"/>
      <c r="ML124" s="32"/>
      <c r="MO124" s="32"/>
      <c r="MP124" s="32"/>
      <c r="MQ124" s="32"/>
      <c r="MR124" s="32">
        <v>128</v>
      </c>
      <c r="MS124" s="36">
        <f>MQ$123*MR124</f>
        <v>1280</v>
      </c>
      <c r="MT124" s="64">
        <f>MR124/MR123*MT123</f>
        <v>10.364372469635628</v>
      </c>
      <c r="MU124" s="32"/>
      <c r="MV124" s="32"/>
      <c r="MW124" s="32"/>
      <c r="MX124" s="32"/>
      <c r="NA124" s="32"/>
      <c r="NB124" s="32"/>
      <c r="NC124" s="32"/>
      <c r="ND124" s="32"/>
      <c r="NG124" s="32"/>
      <c r="NH124" s="32"/>
      <c r="NI124" s="32"/>
      <c r="NJ124" s="32"/>
      <c r="NM124" s="32"/>
      <c r="NN124" s="32"/>
      <c r="NO124" s="32"/>
      <c r="NP124" s="32"/>
      <c r="NS124" s="32"/>
      <c r="NT124" s="32"/>
      <c r="NU124" s="32"/>
      <c r="NV124" s="32"/>
      <c r="NY124" s="32"/>
      <c r="NZ124" s="32"/>
      <c r="OA124" s="32"/>
      <c r="OB124" s="32"/>
      <c r="OE124" s="32"/>
      <c r="OF124" s="32"/>
      <c r="OG124" s="32"/>
      <c r="OH124" s="32"/>
      <c r="OK124" s="32"/>
      <c r="OL124" s="32"/>
      <c r="OM124" s="32"/>
      <c r="ON124" s="32"/>
      <c r="OQ124" s="32"/>
      <c r="OR124" s="32"/>
      <c r="OS124" s="32"/>
      <c r="OT124" s="32"/>
      <c r="OW124" s="32"/>
      <c r="OX124" s="32"/>
      <c r="OY124" s="32"/>
      <c r="OZ124" s="32"/>
      <c r="PC124" s="32"/>
      <c r="PD124" s="32"/>
      <c r="PE124" s="32"/>
      <c r="PF124" s="32"/>
      <c r="PI124" s="32"/>
      <c r="PJ124" s="32"/>
      <c r="PK124" s="32"/>
      <c r="PL124" s="32"/>
      <c r="PO124" s="32"/>
      <c r="PP124" s="32"/>
      <c r="PQ124" s="32"/>
      <c r="PR124" s="32"/>
      <c r="PU124" s="32"/>
      <c r="PV124" s="32"/>
      <c r="PW124" s="32"/>
      <c r="QD124" s="31">
        <v>119</v>
      </c>
      <c r="QE124" s="36">
        <f t="shared" ref="QE124:QE135" si="187">QC$123*QD124</f>
        <v>261.8</v>
      </c>
      <c r="QF124" s="64">
        <f>QD124/QD123*QF123</f>
        <v>2</v>
      </c>
      <c r="QJ124" s="31">
        <v>63.25</v>
      </c>
      <c r="QK124" s="36">
        <f t="shared" ref="QK124:QK135" si="188">QI$123*QJ124</f>
        <v>1053.492</v>
      </c>
      <c r="QL124" s="64">
        <f>QJ124/QJ123*QL123</f>
        <v>16.083847328244275</v>
      </c>
      <c r="QM124" s="5"/>
      <c r="QO124" s="5"/>
      <c r="SR124" s="31">
        <v>59</v>
      </c>
      <c r="SS124" s="36">
        <f t="shared" ref="SS124:SS135" si="189">SQ$123*SR124</f>
        <v>885</v>
      </c>
      <c r="ST124" s="64">
        <f>SR124/SR123*ST123</f>
        <v>11.493506493506494</v>
      </c>
    </row>
    <row r="125" spans="1:514" x14ac:dyDescent="0.55000000000000004">
      <c r="A125" s="31"/>
      <c r="B125" s="80">
        <v>184102</v>
      </c>
      <c r="C125" s="77"/>
      <c r="D125" s="78"/>
      <c r="E125" s="78">
        <f t="shared" si="95"/>
        <v>31388.585344817639</v>
      </c>
      <c r="F125" s="78">
        <f>F124*G125/G124</f>
        <v>49.823214759134942</v>
      </c>
      <c r="G125" s="78">
        <f t="shared" ref="G125:G135" si="190">E125/D$123</f>
        <v>60.824451734544532</v>
      </c>
      <c r="H125" s="78"/>
      <c r="I125" s="78"/>
      <c r="J125" s="88"/>
      <c r="N125" s="31">
        <v>37.75</v>
      </c>
      <c r="O125" s="62">
        <f t="shared" ref="O125:O135" si="191">M$123*N125</f>
        <v>2453.75</v>
      </c>
      <c r="Z125" s="31">
        <v>88</v>
      </c>
      <c r="AA125" s="37">
        <f t="shared" si="185"/>
        <v>1760</v>
      </c>
      <c r="AL125" s="31">
        <v>35</v>
      </c>
      <c r="AM125" s="30">
        <f t="shared" ref="AM125:AM135" si="192">AK$123*AL125</f>
        <v>2299.3630948176406</v>
      </c>
      <c r="BP125" s="31">
        <v>101.8125</v>
      </c>
      <c r="BQ125" s="30">
        <f t="shared" ref="BQ125:BQ135" si="193">BO$123*BP125</f>
        <v>2901.65625</v>
      </c>
      <c r="DL125" s="31">
        <v>28</v>
      </c>
      <c r="DM125" s="30">
        <f t="shared" ref="DM125:DM135" si="194">DK$123*DL125</f>
        <v>420</v>
      </c>
      <c r="EV125" s="31">
        <v>106.25</v>
      </c>
      <c r="EW125" s="30">
        <f t="shared" ref="EW125:EW135" si="195">EU$123*EV125</f>
        <v>1806.25</v>
      </c>
      <c r="FB125" s="31">
        <v>83.5</v>
      </c>
      <c r="FC125" s="29">
        <f t="shared" si="186"/>
        <v>1252.5</v>
      </c>
      <c r="IB125" s="43">
        <v>57.5</v>
      </c>
      <c r="IC125" s="36">
        <f t="shared" ref="IC125:IC135" si="196">IA$123*IB125</f>
        <v>460</v>
      </c>
      <c r="JC125" s="69"/>
      <c r="JD125" s="20"/>
      <c r="JE125" s="20"/>
      <c r="JF125" s="20">
        <v>55</v>
      </c>
      <c r="JG125" s="23">
        <f t="shared" ref="JG125:JG135" si="197">JE$123*JF125</f>
        <v>550</v>
      </c>
      <c r="JI125" s="69"/>
      <c r="JJ125" s="20"/>
      <c r="JK125" s="20"/>
      <c r="JL125" s="20">
        <v>87.5</v>
      </c>
      <c r="JM125" s="23">
        <f t="shared" ref="JM125:JM135" si="198">JK$123*JL125</f>
        <v>2625</v>
      </c>
      <c r="JO125" s="69"/>
      <c r="JP125" s="20"/>
      <c r="JQ125" s="20"/>
      <c r="JR125" s="20">
        <v>94</v>
      </c>
      <c r="JS125" s="23">
        <f t="shared" ref="JS125:JS135" si="199">JQ$123*JR125</f>
        <v>1598</v>
      </c>
      <c r="JU125" s="69"/>
      <c r="JV125" s="20"/>
      <c r="JW125" s="20"/>
      <c r="JX125" s="20">
        <v>126</v>
      </c>
      <c r="JY125" s="23">
        <f t="shared" ref="JY125:JY135" si="200">JW$123*JX125</f>
        <v>2016</v>
      </c>
      <c r="KA125" s="69"/>
      <c r="KB125" s="20"/>
      <c r="KC125" s="20"/>
      <c r="KD125" s="20">
        <v>33.625</v>
      </c>
      <c r="KE125" s="23">
        <f t="shared" ref="KE125:KE135" si="201">KC$171*KD125</f>
        <v>437.125</v>
      </c>
      <c r="KG125" s="69"/>
      <c r="KH125" s="20"/>
      <c r="KI125" s="20"/>
      <c r="KJ125" s="20">
        <v>52</v>
      </c>
      <c r="KK125" s="23">
        <f t="shared" ref="KK125:KK135" si="202">KI$123*KJ125</f>
        <v>1560</v>
      </c>
      <c r="KM125" s="69"/>
      <c r="KN125" s="20"/>
      <c r="KO125" s="20"/>
      <c r="KP125" s="20">
        <v>113.77083333333334</v>
      </c>
      <c r="KQ125" s="23">
        <f t="shared" ref="KQ125:KQ135" si="203">KO$123*KP125</f>
        <v>2047.8750000000002</v>
      </c>
      <c r="KS125" s="69"/>
      <c r="KT125" s="20"/>
      <c r="KU125" s="20"/>
      <c r="KV125" s="20">
        <v>66</v>
      </c>
      <c r="KW125" s="23">
        <f t="shared" ref="KW125:KW135" si="204">KU$123*KV125</f>
        <v>1320</v>
      </c>
      <c r="KY125" s="69"/>
      <c r="KZ125" s="20"/>
      <c r="LA125" s="20"/>
      <c r="LB125" s="20">
        <v>65.75</v>
      </c>
      <c r="LC125" s="23">
        <f t="shared" ref="LC125:LC135" si="205">LA$123*LB125</f>
        <v>986.25</v>
      </c>
      <c r="LE125" s="69"/>
      <c r="LF125" s="20"/>
      <c r="LG125" s="20"/>
      <c r="LH125" s="20"/>
      <c r="LK125" s="27"/>
      <c r="LL125" s="27"/>
      <c r="LM125" s="27"/>
      <c r="LN125" s="27"/>
      <c r="LR125" s="27"/>
      <c r="LT125" s="17">
        <v>47</v>
      </c>
      <c r="LU125" s="30">
        <f t="shared" ref="LU125:LU135" si="206">LS$123*LT125</f>
        <v>188</v>
      </c>
      <c r="LW125" s="32"/>
      <c r="LX125" s="32"/>
      <c r="LY125" s="32"/>
      <c r="LZ125" s="32">
        <v>69</v>
      </c>
      <c r="MA125" s="36">
        <f t="shared" ref="MA125:MA135" si="207">LY$123*LZ125</f>
        <v>1380</v>
      </c>
      <c r="MC125" s="32"/>
      <c r="MD125" s="32"/>
      <c r="ME125" s="32"/>
      <c r="MF125" s="32">
        <v>72.5</v>
      </c>
      <c r="MG125" s="36">
        <f t="shared" ref="MG125:MG135" si="208">ME$123*MF125</f>
        <v>290</v>
      </c>
      <c r="MI125" s="32"/>
      <c r="MJ125" s="32"/>
      <c r="MK125" s="32"/>
      <c r="ML125" s="32"/>
      <c r="MO125" s="32"/>
      <c r="MP125" s="32"/>
      <c r="MQ125" s="32"/>
      <c r="MR125" s="32">
        <v>128.5</v>
      </c>
      <c r="MS125" s="36">
        <f t="shared" ref="MS125:MS135" si="209">MQ$123*MR125</f>
        <v>1285</v>
      </c>
      <c r="MU125" s="32"/>
      <c r="MV125" s="32"/>
      <c r="MW125" s="32"/>
      <c r="MX125" s="32"/>
      <c r="NA125" s="32"/>
      <c r="NB125" s="32"/>
      <c r="NC125" s="32"/>
      <c r="ND125" s="32"/>
      <c r="NG125" s="32"/>
      <c r="NH125" s="32"/>
      <c r="NI125" s="32"/>
      <c r="NJ125" s="32"/>
      <c r="NM125" s="32"/>
      <c r="NN125" s="32"/>
      <c r="NO125" s="32"/>
      <c r="NP125" s="32"/>
      <c r="NS125" s="32"/>
      <c r="NT125" s="32"/>
      <c r="NU125" s="32"/>
      <c r="NV125" s="32"/>
      <c r="NY125" s="32"/>
      <c r="NZ125" s="32"/>
      <c r="OA125" s="32"/>
      <c r="OB125" s="32"/>
      <c r="OE125" s="32"/>
      <c r="OF125" s="32"/>
      <c r="OG125" s="32"/>
      <c r="OH125" s="32"/>
      <c r="OK125" s="32"/>
      <c r="OL125" s="32"/>
      <c r="OM125" s="32"/>
      <c r="ON125" s="32"/>
      <c r="OQ125" s="32"/>
      <c r="OR125" s="32"/>
      <c r="OS125" s="32"/>
      <c r="OT125" s="32"/>
      <c r="OW125" s="32"/>
      <c r="OX125" s="32"/>
      <c r="OY125" s="32"/>
      <c r="OZ125" s="32"/>
      <c r="PC125" s="32"/>
      <c r="PD125" s="32"/>
      <c r="PE125" s="32"/>
      <c r="PF125" s="32"/>
      <c r="PI125" s="32"/>
      <c r="PJ125" s="32"/>
      <c r="PK125" s="32"/>
      <c r="PL125" s="32"/>
      <c r="PO125" s="32"/>
      <c r="PP125" s="32"/>
      <c r="PQ125" s="32"/>
      <c r="PR125" s="32"/>
      <c r="PU125" s="32"/>
      <c r="PV125" s="32"/>
      <c r="PW125" s="32"/>
      <c r="QD125" s="31">
        <v>119</v>
      </c>
      <c r="QE125" s="36">
        <f t="shared" si="187"/>
        <v>261.8</v>
      </c>
      <c r="QJ125" s="31">
        <v>61</v>
      </c>
      <c r="QK125" s="36">
        <f t="shared" si="188"/>
        <v>1016.016</v>
      </c>
      <c r="QM125" s="5"/>
      <c r="QO125" s="5"/>
      <c r="SR125" s="31">
        <v>41</v>
      </c>
      <c r="SS125" s="36">
        <f t="shared" si="189"/>
        <v>615</v>
      </c>
    </row>
    <row r="126" spans="1:514" x14ac:dyDescent="0.55000000000000004">
      <c r="A126" s="31"/>
      <c r="B126" s="80">
        <v>184103</v>
      </c>
      <c r="C126" s="77"/>
      <c r="D126" s="78"/>
      <c r="E126" s="78">
        <f t="shared" si="95"/>
        <v>31391.303860087723</v>
      </c>
      <c r="F126" s="78">
        <f t="shared" ref="F126:F135" si="210">F125*G126/G125</f>
        <v>49.827529868230798</v>
      </c>
      <c r="G126" s="78">
        <f t="shared" si="190"/>
        <v>60.829719643213188</v>
      </c>
      <c r="H126" s="78"/>
      <c r="I126" s="78"/>
      <c r="J126" s="88"/>
      <c r="N126" s="31">
        <v>36</v>
      </c>
      <c r="O126" s="62">
        <f t="shared" si="191"/>
        <v>2340</v>
      </c>
      <c r="Z126" s="31">
        <v>94</v>
      </c>
      <c r="AA126" s="37">
        <f t="shared" si="185"/>
        <v>1880</v>
      </c>
      <c r="AL126" s="31">
        <v>38</v>
      </c>
      <c r="AM126" s="30">
        <f t="shared" si="192"/>
        <v>2496.451360087724</v>
      </c>
      <c r="BP126" s="31">
        <v>99</v>
      </c>
      <c r="BQ126" s="30">
        <f t="shared" si="193"/>
        <v>2821.5</v>
      </c>
      <c r="DL126" s="31">
        <v>29</v>
      </c>
      <c r="DM126" s="30">
        <f t="shared" si="194"/>
        <v>435</v>
      </c>
      <c r="EV126" s="31">
        <v>105.3125</v>
      </c>
      <c r="EW126" s="30">
        <f t="shared" si="195"/>
        <v>1790.3125</v>
      </c>
      <c r="FB126" s="31">
        <v>78.25</v>
      </c>
      <c r="FC126" s="29">
        <f t="shared" si="186"/>
        <v>1173.75</v>
      </c>
      <c r="IB126" s="31">
        <v>57.5</v>
      </c>
      <c r="IC126" s="36">
        <f t="shared" si="196"/>
        <v>460</v>
      </c>
      <c r="JC126" s="69"/>
      <c r="JD126" s="20"/>
      <c r="JE126" s="20"/>
      <c r="JF126" s="20">
        <v>56.62</v>
      </c>
      <c r="JG126" s="23">
        <f t="shared" si="197"/>
        <v>566.19999999999993</v>
      </c>
      <c r="JI126" s="69"/>
      <c r="JJ126" s="20"/>
      <c r="JK126" s="20"/>
      <c r="JL126" s="20">
        <v>87.5</v>
      </c>
      <c r="JM126" s="23">
        <f t="shared" si="198"/>
        <v>2625</v>
      </c>
      <c r="JO126" s="69"/>
      <c r="JP126" s="20"/>
      <c r="JQ126" s="20"/>
      <c r="JR126" s="20">
        <v>95</v>
      </c>
      <c r="JS126" s="23">
        <f t="shared" si="199"/>
        <v>1615</v>
      </c>
      <c r="JU126" s="69"/>
      <c r="JV126" s="20"/>
      <c r="JW126" s="20"/>
      <c r="JX126" s="20">
        <v>127</v>
      </c>
      <c r="JY126" s="23">
        <f t="shared" si="200"/>
        <v>2032</v>
      </c>
      <c r="KA126" s="69"/>
      <c r="KB126" s="20"/>
      <c r="KC126" s="20"/>
      <c r="KD126" s="20">
        <v>27.25</v>
      </c>
      <c r="KE126" s="23">
        <f t="shared" si="201"/>
        <v>354.25</v>
      </c>
      <c r="KG126" s="69"/>
      <c r="KH126" s="20"/>
      <c r="KI126" s="20"/>
      <c r="KJ126" s="20">
        <v>53</v>
      </c>
      <c r="KK126" s="23">
        <f t="shared" si="202"/>
        <v>1590</v>
      </c>
      <c r="KM126" s="69"/>
      <c r="KN126" s="20"/>
      <c r="KO126" s="20"/>
      <c r="KP126" s="20">
        <v>114.5</v>
      </c>
      <c r="KQ126" s="23">
        <f t="shared" si="203"/>
        <v>2061</v>
      </c>
      <c r="KS126" s="69"/>
      <c r="KT126" s="20"/>
      <c r="KU126" s="20"/>
      <c r="KV126" s="20">
        <v>67.75</v>
      </c>
      <c r="KW126" s="23">
        <f t="shared" si="204"/>
        <v>1355</v>
      </c>
      <c r="KY126" s="69"/>
      <c r="KZ126" s="20"/>
      <c r="LA126" s="20"/>
      <c r="LB126" s="20">
        <v>62.5</v>
      </c>
      <c r="LC126" s="23">
        <f t="shared" si="205"/>
        <v>937.5</v>
      </c>
      <c r="LE126" s="69"/>
      <c r="LF126" s="20"/>
      <c r="LG126" s="20"/>
      <c r="LH126" s="20"/>
      <c r="LK126" s="27"/>
      <c r="LL126" s="27"/>
      <c r="LM126" s="27"/>
      <c r="LN126" s="27"/>
      <c r="LR126" s="27"/>
      <c r="LT126" s="17">
        <v>46.25</v>
      </c>
      <c r="LU126" s="30">
        <f t="shared" si="206"/>
        <v>185</v>
      </c>
      <c r="LW126" s="32"/>
      <c r="LX126" s="32"/>
      <c r="LY126" s="32"/>
      <c r="LZ126" s="32">
        <v>69.5</v>
      </c>
      <c r="MA126" s="36">
        <f t="shared" si="207"/>
        <v>1390</v>
      </c>
      <c r="MC126" s="32"/>
      <c r="MD126" s="32"/>
      <c r="ME126" s="32"/>
      <c r="MF126" s="32">
        <v>77</v>
      </c>
      <c r="MG126" s="36">
        <f t="shared" si="208"/>
        <v>308</v>
      </c>
      <c r="MI126" s="32"/>
      <c r="MJ126" s="32"/>
      <c r="MK126" s="32"/>
      <c r="ML126" s="32"/>
      <c r="MO126" s="32"/>
      <c r="MP126" s="32"/>
      <c r="MQ126" s="32"/>
      <c r="MR126" s="32">
        <v>128.125</v>
      </c>
      <c r="MS126" s="36">
        <f t="shared" si="209"/>
        <v>1281.25</v>
      </c>
      <c r="MU126" s="32"/>
      <c r="MV126" s="32"/>
      <c r="MW126" s="32"/>
      <c r="MX126" s="32"/>
      <c r="NA126" s="32"/>
      <c r="NB126" s="32"/>
      <c r="NC126" s="32"/>
      <c r="ND126" s="32"/>
      <c r="NG126" s="32"/>
      <c r="NH126" s="32"/>
      <c r="NI126" s="32"/>
      <c r="NJ126" s="32"/>
      <c r="NM126" s="32"/>
      <c r="NN126" s="32"/>
      <c r="NO126" s="32"/>
      <c r="NP126" s="32"/>
      <c r="NS126" s="32"/>
      <c r="NT126" s="32"/>
      <c r="NU126" s="32"/>
      <c r="NV126" s="32"/>
      <c r="NY126" s="32"/>
      <c r="NZ126" s="32"/>
      <c r="OA126" s="32"/>
      <c r="OB126" s="32"/>
      <c r="OE126" s="32"/>
      <c r="OF126" s="32"/>
      <c r="OG126" s="32"/>
      <c r="OH126" s="32"/>
      <c r="OK126" s="32"/>
      <c r="OL126" s="32"/>
      <c r="OM126" s="32"/>
      <c r="ON126" s="32"/>
      <c r="OQ126" s="32"/>
      <c r="OR126" s="32"/>
      <c r="OS126" s="32"/>
      <c r="OT126" s="32"/>
      <c r="OW126" s="32"/>
      <c r="OX126" s="32"/>
      <c r="OY126" s="32"/>
      <c r="OZ126" s="32"/>
      <c r="PC126" s="32"/>
      <c r="PD126" s="32"/>
      <c r="PE126" s="32"/>
      <c r="PF126" s="32"/>
      <c r="PI126" s="32"/>
      <c r="PJ126" s="32"/>
      <c r="PK126" s="32"/>
      <c r="PL126" s="32"/>
      <c r="PO126" s="32"/>
      <c r="PP126" s="32"/>
      <c r="PQ126" s="32"/>
      <c r="PR126" s="32"/>
      <c r="PU126" s="32"/>
      <c r="PV126" s="32"/>
      <c r="PW126" s="32"/>
      <c r="QD126" s="31">
        <v>119</v>
      </c>
      <c r="QE126" s="36">
        <f t="shared" si="187"/>
        <v>261.8</v>
      </c>
      <c r="QJ126" s="31">
        <v>58.75</v>
      </c>
      <c r="QK126" s="36">
        <f t="shared" si="188"/>
        <v>978.54</v>
      </c>
      <c r="QM126" s="5"/>
      <c r="QO126" s="5"/>
      <c r="SR126" s="31">
        <v>39.5</v>
      </c>
      <c r="SS126" s="36">
        <f t="shared" si="189"/>
        <v>592.5</v>
      </c>
    </row>
    <row r="127" spans="1:514" x14ac:dyDescent="0.55000000000000004">
      <c r="A127" s="31"/>
      <c r="B127" s="80">
        <v>184104</v>
      </c>
      <c r="C127" s="77"/>
      <c r="D127" s="78"/>
      <c r="E127" s="78">
        <f t="shared" si="95"/>
        <v>31934.190360087723</v>
      </c>
      <c r="F127" s="78">
        <f t="shared" si="210"/>
        <v>50.689255568264649</v>
      </c>
      <c r="G127" s="78">
        <f t="shared" si="190"/>
        <v>61.881719067648469</v>
      </c>
      <c r="H127" s="78"/>
      <c r="I127" s="78"/>
      <c r="J127" s="88"/>
      <c r="N127" s="31">
        <v>31.5</v>
      </c>
      <c r="O127" s="62">
        <f t="shared" si="191"/>
        <v>2047.5</v>
      </c>
      <c r="Z127" s="31">
        <v>102</v>
      </c>
      <c r="AA127" s="37">
        <f t="shared" si="185"/>
        <v>2040</v>
      </c>
      <c r="AL127" s="31">
        <v>38</v>
      </c>
      <c r="AM127" s="30">
        <f t="shared" si="192"/>
        <v>2496.451360087724</v>
      </c>
      <c r="BP127" s="31">
        <v>102</v>
      </c>
      <c r="BQ127" s="30">
        <f t="shared" si="193"/>
        <v>2907</v>
      </c>
      <c r="DL127" s="31">
        <v>30</v>
      </c>
      <c r="DM127" s="30">
        <f t="shared" si="194"/>
        <v>450</v>
      </c>
      <c r="EV127" s="31">
        <v>105.875</v>
      </c>
      <c r="EW127" s="30">
        <f t="shared" si="195"/>
        <v>1799.875</v>
      </c>
      <c r="FB127" s="31">
        <v>85.625</v>
      </c>
      <c r="FC127" s="29">
        <f t="shared" si="186"/>
        <v>1284.375</v>
      </c>
      <c r="IB127" s="31">
        <v>58</v>
      </c>
      <c r="IC127" s="36">
        <f t="shared" si="196"/>
        <v>464</v>
      </c>
      <c r="JC127" s="69"/>
      <c r="JD127" s="20"/>
      <c r="JE127" s="20"/>
      <c r="JF127" s="20">
        <v>66.5</v>
      </c>
      <c r="JG127" s="23">
        <f t="shared" si="197"/>
        <v>665</v>
      </c>
      <c r="JI127" s="69"/>
      <c r="JJ127" s="20"/>
      <c r="JK127" s="20"/>
      <c r="JL127" s="20">
        <v>87.5</v>
      </c>
      <c r="JM127" s="23">
        <f t="shared" si="198"/>
        <v>2625</v>
      </c>
      <c r="JO127" s="69"/>
      <c r="JP127" s="20"/>
      <c r="JQ127" s="20"/>
      <c r="JR127" s="20">
        <v>96</v>
      </c>
      <c r="JS127" s="23">
        <f t="shared" si="199"/>
        <v>1632</v>
      </c>
      <c r="JU127" s="69"/>
      <c r="JV127" s="20"/>
      <c r="JW127" s="20"/>
      <c r="JX127" s="20">
        <v>133</v>
      </c>
      <c r="JY127" s="23">
        <f t="shared" si="200"/>
        <v>2128</v>
      </c>
      <c r="KA127" s="69"/>
      <c r="KB127" s="20"/>
      <c r="KC127" s="20"/>
      <c r="KD127" s="20">
        <v>29.375</v>
      </c>
      <c r="KE127" s="23">
        <f t="shared" si="201"/>
        <v>381.875</v>
      </c>
      <c r="KG127" s="69"/>
      <c r="KH127" s="20"/>
      <c r="KI127" s="20"/>
      <c r="KJ127" s="20">
        <v>52.5</v>
      </c>
      <c r="KK127" s="23">
        <f t="shared" si="202"/>
        <v>1575</v>
      </c>
      <c r="KM127" s="69"/>
      <c r="KN127" s="20"/>
      <c r="KO127" s="20"/>
      <c r="KP127" s="20">
        <v>117</v>
      </c>
      <c r="KQ127" s="23">
        <f t="shared" si="203"/>
        <v>2106</v>
      </c>
      <c r="KS127" s="69"/>
      <c r="KT127" s="20"/>
      <c r="KU127" s="20"/>
      <c r="KV127" s="20">
        <v>75</v>
      </c>
      <c r="KW127" s="23">
        <f t="shared" si="204"/>
        <v>1500</v>
      </c>
      <c r="KY127" s="69"/>
      <c r="KZ127" s="20"/>
      <c r="LA127" s="20"/>
      <c r="LB127" s="20">
        <v>58.5</v>
      </c>
      <c r="LC127" s="23">
        <f t="shared" si="205"/>
        <v>877.5</v>
      </c>
      <c r="LE127" s="69"/>
      <c r="LF127" s="20"/>
      <c r="LG127" s="20"/>
      <c r="LH127" s="20"/>
      <c r="LK127" s="27"/>
      <c r="LL127" s="27"/>
      <c r="LM127" s="27"/>
      <c r="LN127" s="27"/>
      <c r="LR127" s="27"/>
      <c r="LT127" s="17">
        <v>51.25</v>
      </c>
      <c r="LU127" s="30">
        <f t="shared" si="206"/>
        <v>205</v>
      </c>
      <c r="LW127" s="32"/>
      <c r="LX127" s="32"/>
      <c r="LY127" s="32"/>
      <c r="LZ127" s="32">
        <v>75</v>
      </c>
      <c r="MA127" s="36">
        <f t="shared" si="207"/>
        <v>1500</v>
      </c>
      <c r="MC127" s="32"/>
      <c r="MD127" s="32"/>
      <c r="ME127" s="32"/>
      <c r="MF127" s="32">
        <v>77</v>
      </c>
      <c r="MG127" s="36">
        <f t="shared" si="208"/>
        <v>308</v>
      </c>
      <c r="MI127" s="32"/>
      <c r="MJ127" s="32"/>
      <c r="MK127" s="32"/>
      <c r="ML127" s="32"/>
      <c r="MO127" s="32"/>
      <c r="MP127" s="32"/>
      <c r="MQ127" s="32"/>
      <c r="MR127" s="32">
        <v>130</v>
      </c>
      <c r="MS127" s="36">
        <f t="shared" si="209"/>
        <v>1300</v>
      </c>
      <c r="MU127" s="32"/>
      <c r="MV127" s="32"/>
      <c r="MW127" s="32"/>
      <c r="MX127" s="32"/>
      <c r="NA127" s="32"/>
      <c r="NB127" s="32"/>
      <c r="NC127" s="32"/>
      <c r="ND127" s="32"/>
      <c r="NG127" s="32"/>
      <c r="NH127" s="32"/>
      <c r="NI127" s="32"/>
      <c r="NJ127" s="32"/>
      <c r="NM127" s="32"/>
      <c r="NN127" s="32"/>
      <c r="NO127" s="32"/>
      <c r="NP127" s="32"/>
      <c r="NS127" s="32"/>
      <c r="NT127" s="32"/>
      <c r="NU127" s="32"/>
      <c r="NV127" s="32"/>
      <c r="NY127" s="32"/>
      <c r="NZ127" s="32"/>
      <c r="OA127" s="32"/>
      <c r="OB127" s="32"/>
      <c r="OE127" s="32"/>
      <c r="OF127" s="32"/>
      <c r="OG127" s="32"/>
      <c r="OH127" s="32"/>
      <c r="OK127" s="32"/>
      <c r="OL127" s="32"/>
      <c r="OM127" s="32"/>
      <c r="ON127" s="32"/>
      <c r="OQ127" s="32"/>
      <c r="OR127" s="32"/>
      <c r="OS127" s="32"/>
      <c r="OT127" s="32"/>
      <c r="OW127" s="32"/>
      <c r="OX127" s="32"/>
      <c r="OY127" s="32"/>
      <c r="OZ127" s="32"/>
      <c r="PC127" s="32"/>
      <c r="PD127" s="32"/>
      <c r="PE127" s="32"/>
      <c r="PF127" s="32"/>
      <c r="PI127" s="32"/>
      <c r="PJ127" s="32"/>
      <c r="PK127" s="32"/>
      <c r="PL127" s="32"/>
      <c r="PO127" s="32"/>
      <c r="PP127" s="32"/>
      <c r="PQ127" s="32"/>
      <c r="PR127" s="32"/>
      <c r="PU127" s="32"/>
      <c r="PV127" s="32"/>
      <c r="PW127" s="32"/>
      <c r="QD127" s="31">
        <v>119</v>
      </c>
      <c r="QE127" s="36">
        <f t="shared" si="187"/>
        <v>261.8</v>
      </c>
      <c r="QJ127" s="31">
        <v>56.5</v>
      </c>
      <c r="QK127" s="36">
        <f t="shared" si="188"/>
        <v>941.06399999999996</v>
      </c>
      <c r="QM127" s="5"/>
      <c r="QO127" s="5"/>
      <c r="SR127" s="31">
        <v>39.5</v>
      </c>
      <c r="SS127" s="36">
        <f t="shared" si="189"/>
        <v>592.5</v>
      </c>
    </row>
    <row r="128" spans="1:514" x14ac:dyDescent="0.55000000000000004">
      <c r="A128" s="31"/>
      <c r="B128" s="80">
        <v>184105</v>
      </c>
      <c r="C128" s="77"/>
      <c r="D128" s="78"/>
      <c r="E128" s="78">
        <f t="shared" si="95"/>
        <v>32389.927625357806</v>
      </c>
      <c r="F128" s="78">
        <f t="shared" si="210"/>
        <v>51.412648973601449</v>
      </c>
      <c r="G128" s="78">
        <f t="shared" si="190"/>
        <v>62.76484167386144</v>
      </c>
      <c r="H128" s="78"/>
      <c r="I128" s="78"/>
      <c r="J128" s="88"/>
      <c r="N128" s="31">
        <v>31.5</v>
      </c>
      <c r="O128" s="62">
        <f t="shared" si="191"/>
        <v>2047.5</v>
      </c>
      <c r="Z128" s="31">
        <v>106</v>
      </c>
      <c r="AA128" s="37">
        <f t="shared" si="185"/>
        <v>2120</v>
      </c>
      <c r="AL128" s="31">
        <v>41</v>
      </c>
      <c r="AM128" s="30">
        <f t="shared" si="192"/>
        <v>2693.5396253578074</v>
      </c>
      <c r="BP128" s="31">
        <v>102.75</v>
      </c>
      <c r="BQ128" s="30">
        <f t="shared" si="193"/>
        <v>2928.375</v>
      </c>
      <c r="DL128" s="31">
        <v>26</v>
      </c>
      <c r="DM128" s="30">
        <f t="shared" si="194"/>
        <v>390</v>
      </c>
      <c r="EV128" s="31">
        <v>108.375</v>
      </c>
      <c r="EW128" s="30">
        <f t="shared" si="195"/>
        <v>1842.375</v>
      </c>
      <c r="FB128" s="31">
        <v>79.375</v>
      </c>
      <c r="FC128" s="29">
        <f t="shared" si="186"/>
        <v>1190.625</v>
      </c>
      <c r="IB128" s="31">
        <v>58</v>
      </c>
      <c r="IC128" s="36">
        <f t="shared" si="196"/>
        <v>464</v>
      </c>
      <c r="JC128" s="69"/>
      <c r="JD128" s="20"/>
      <c r="JE128" s="20"/>
      <c r="JF128" s="20">
        <v>71.5</v>
      </c>
      <c r="JG128" s="23">
        <f t="shared" si="197"/>
        <v>715</v>
      </c>
      <c r="JI128" s="69"/>
      <c r="JJ128" s="20"/>
      <c r="JK128" s="20"/>
      <c r="JL128" s="20">
        <v>88.5</v>
      </c>
      <c r="JM128" s="23">
        <f t="shared" si="198"/>
        <v>2655</v>
      </c>
      <c r="JO128" s="69"/>
      <c r="JP128" s="20"/>
      <c r="JQ128" s="20"/>
      <c r="JR128" s="20">
        <v>95</v>
      </c>
      <c r="JS128" s="23">
        <f t="shared" si="199"/>
        <v>1615</v>
      </c>
      <c r="JU128" s="69"/>
      <c r="JV128" s="20"/>
      <c r="JW128" s="20"/>
      <c r="JX128" s="20">
        <v>132.5</v>
      </c>
      <c r="JY128" s="23">
        <f t="shared" si="200"/>
        <v>2120</v>
      </c>
      <c r="KA128" s="69"/>
      <c r="KB128" s="20"/>
      <c r="KC128" s="20"/>
      <c r="KD128" s="20">
        <v>31</v>
      </c>
      <c r="KE128" s="23">
        <f t="shared" si="201"/>
        <v>403</v>
      </c>
      <c r="KG128" s="69"/>
      <c r="KH128" s="20"/>
      <c r="KI128" s="20"/>
      <c r="KJ128" s="20">
        <v>53</v>
      </c>
      <c r="KK128" s="23">
        <f t="shared" si="202"/>
        <v>1590</v>
      </c>
      <c r="KM128" s="69"/>
      <c r="KN128" s="20"/>
      <c r="KO128" s="20"/>
      <c r="KP128" s="20">
        <v>118.0625</v>
      </c>
      <c r="KQ128" s="23">
        <f t="shared" si="203"/>
        <v>2125.125</v>
      </c>
      <c r="KS128" s="69"/>
      <c r="KT128" s="20"/>
      <c r="KU128" s="20"/>
      <c r="KV128" s="20">
        <v>75.5</v>
      </c>
      <c r="KW128" s="23">
        <f t="shared" si="204"/>
        <v>1510</v>
      </c>
      <c r="KY128" s="69"/>
      <c r="KZ128" s="20"/>
      <c r="LA128" s="20"/>
      <c r="LB128" s="20">
        <v>56.75</v>
      </c>
      <c r="LC128" s="23">
        <f t="shared" si="205"/>
        <v>851.25</v>
      </c>
      <c r="LE128" s="69"/>
      <c r="LF128" s="20"/>
      <c r="LG128" s="20"/>
      <c r="LH128" s="20"/>
      <c r="LK128" s="27"/>
      <c r="LL128" s="27"/>
      <c r="LM128" s="27"/>
      <c r="LN128" s="27"/>
      <c r="LR128" s="27"/>
      <c r="LT128" s="17">
        <v>51.75</v>
      </c>
      <c r="LU128" s="30">
        <f t="shared" si="206"/>
        <v>207</v>
      </c>
      <c r="LW128" s="32"/>
      <c r="LX128" s="32"/>
      <c r="LY128" s="32"/>
      <c r="LZ128" s="32">
        <v>82.125</v>
      </c>
      <c r="MA128" s="36">
        <f t="shared" si="207"/>
        <v>1642.5</v>
      </c>
      <c r="MC128" s="32"/>
      <c r="MD128" s="32"/>
      <c r="ME128" s="32"/>
      <c r="MF128" s="32">
        <v>83</v>
      </c>
      <c r="MG128" s="36">
        <f t="shared" si="208"/>
        <v>332</v>
      </c>
      <c r="MI128" s="32"/>
      <c r="MJ128" s="32"/>
      <c r="MK128" s="32"/>
      <c r="ML128" s="32"/>
      <c r="MO128" s="32"/>
      <c r="MP128" s="32"/>
      <c r="MQ128" s="32"/>
      <c r="MR128" s="32">
        <v>134.5</v>
      </c>
      <c r="MS128" s="36">
        <f t="shared" si="209"/>
        <v>1345</v>
      </c>
      <c r="MU128" s="32"/>
      <c r="MV128" s="32"/>
      <c r="MW128" s="32"/>
      <c r="MX128" s="32"/>
      <c r="NA128" s="32"/>
      <c r="NB128" s="32"/>
      <c r="NC128" s="32"/>
      <c r="ND128" s="32"/>
      <c r="NG128" s="32"/>
      <c r="NH128" s="32"/>
      <c r="NI128" s="32"/>
      <c r="NJ128" s="32"/>
      <c r="NM128" s="32"/>
      <c r="NN128" s="32"/>
      <c r="NO128" s="32"/>
      <c r="NP128" s="32"/>
      <c r="NS128" s="32"/>
      <c r="NT128" s="32"/>
      <c r="NU128" s="32"/>
      <c r="NV128" s="32"/>
      <c r="NY128" s="32"/>
      <c r="NZ128" s="32"/>
      <c r="OA128" s="32"/>
      <c r="OB128" s="32"/>
      <c r="OE128" s="32"/>
      <c r="OF128" s="32"/>
      <c r="OG128" s="32"/>
      <c r="OH128" s="32"/>
      <c r="OK128" s="32"/>
      <c r="OL128" s="32"/>
      <c r="OM128" s="32"/>
      <c r="ON128" s="32"/>
      <c r="OQ128" s="32"/>
      <c r="OR128" s="32"/>
      <c r="OS128" s="32"/>
      <c r="OT128" s="32"/>
      <c r="OW128" s="32"/>
      <c r="OX128" s="32"/>
      <c r="OY128" s="32"/>
      <c r="OZ128" s="32"/>
      <c r="PC128" s="32"/>
      <c r="PD128" s="32"/>
      <c r="PE128" s="32"/>
      <c r="PF128" s="32"/>
      <c r="PI128" s="32"/>
      <c r="PJ128" s="32"/>
      <c r="PK128" s="32"/>
      <c r="PL128" s="32"/>
      <c r="PO128" s="32"/>
      <c r="PP128" s="32"/>
      <c r="PQ128" s="32"/>
      <c r="PR128" s="32"/>
      <c r="PU128" s="32"/>
      <c r="PV128" s="32"/>
      <c r="PW128" s="32"/>
      <c r="QD128" s="31">
        <v>119</v>
      </c>
      <c r="QE128" s="36">
        <f t="shared" si="187"/>
        <v>261.8</v>
      </c>
      <c r="QJ128" s="31">
        <v>54.25</v>
      </c>
      <c r="QK128" s="36">
        <f t="shared" si="188"/>
        <v>903.58799999999997</v>
      </c>
      <c r="QM128" s="5"/>
      <c r="QO128" s="5"/>
      <c r="SR128" s="31">
        <v>39.5</v>
      </c>
      <c r="SS128" s="36">
        <f t="shared" si="189"/>
        <v>592.5</v>
      </c>
    </row>
    <row r="129" spans="1:514" x14ac:dyDescent="0.55000000000000004">
      <c r="A129" s="31"/>
      <c r="B129" s="80">
        <v>184106</v>
      </c>
      <c r="C129" s="77"/>
      <c r="D129" s="78"/>
      <c r="E129" s="78">
        <f t="shared" si="95"/>
        <v>32090.029750357808</v>
      </c>
      <c r="F129" s="78">
        <f t="shared" si="210"/>
        <v>50.936619994665634</v>
      </c>
      <c r="G129" s="78">
        <f t="shared" si="190"/>
        <v>62.18370290564863</v>
      </c>
      <c r="H129" s="78"/>
      <c r="I129" s="78"/>
      <c r="J129" s="88"/>
      <c r="N129" s="31">
        <v>32</v>
      </c>
      <c r="O129" s="62">
        <f t="shared" si="191"/>
        <v>2080</v>
      </c>
      <c r="Z129" s="31">
        <v>108</v>
      </c>
      <c r="AA129" s="37">
        <f t="shared" si="185"/>
        <v>2160</v>
      </c>
      <c r="AL129" s="31">
        <v>41</v>
      </c>
      <c r="AM129" s="30">
        <f t="shared" si="192"/>
        <v>2693.5396253578074</v>
      </c>
      <c r="BP129" s="31">
        <v>103.03125</v>
      </c>
      <c r="BQ129" s="30">
        <f t="shared" si="193"/>
        <v>2936.390625</v>
      </c>
      <c r="DL129" s="31">
        <v>25</v>
      </c>
      <c r="DM129" s="30">
        <f t="shared" si="194"/>
        <v>375</v>
      </c>
      <c r="EV129" s="31">
        <v>104.375</v>
      </c>
      <c r="EW129" s="30">
        <f t="shared" si="195"/>
        <v>1774.375</v>
      </c>
      <c r="FB129" s="31">
        <v>80.90625</v>
      </c>
      <c r="FC129" s="29">
        <f t="shared" si="186"/>
        <v>1213.59375</v>
      </c>
      <c r="IB129" s="31">
        <v>56.75</v>
      </c>
      <c r="IC129" s="36">
        <f t="shared" si="196"/>
        <v>454</v>
      </c>
      <c r="JC129" s="69"/>
      <c r="JD129" s="20"/>
      <c r="JE129" s="20"/>
      <c r="JF129" s="20">
        <v>67.75</v>
      </c>
      <c r="JG129" s="23">
        <f t="shared" si="197"/>
        <v>677.5</v>
      </c>
      <c r="JI129" s="69"/>
      <c r="JJ129" s="20"/>
      <c r="JK129" s="20"/>
      <c r="JL129" s="20">
        <v>87.5</v>
      </c>
      <c r="JM129" s="23">
        <f t="shared" si="198"/>
        <v>2625</v>
      </c>
      <c r="JO129" s="69"/>
      <c r="JP129" s="20"/>
      <c r="JQ129" s="20"/>
      <c r="JR129" s="20">
        <v>93</v>
      </c>
      <c r="JS129" s="23">
        <f t="shared" si="199"/>
        <v>1581</v>
      </c>
      <c r="JU129" s="69"/>
      <c r="JV129" s="20"/>
      <c r="JW129" s="20"/>
      <c r="JX129" s="20">
        <v>137.5</v>
      </c>
      <c r="JY129" s="23">
        <f t="shared" si="200"/>
        <v>2200</v>
      </c>
      <c r="KA129" s="69"/>
      <c r="KB129" s="20"/>
      <c r="KC129" s="20"/>
      <c r="KD129" s="20">
        <v>31.5</v>
      </c>
      <c r="KE129" s="23">
        <f t="shared" si="201"/>
        <v>409.5</v>
      </c>
      <c r="KG129" s="69"/>
      <c r="KH129" s="20"/>
      <c r="KI129" s="20"/>
      <c r="KJ129" s="20">
        <v>53</v>
      </c>
      <c r="KK129" s="23">
        <f t="shared" si="202"/>
        <v>1590</v>
      </c>
      <c r="KM129" s="69"/>
      <c r="KN129" s="20"/>
      <c r="KO129" s="20"/>
      <c r="KP129" s="20">
        <v>119.046875</v>
      </c>
      <c r="KQ129" s="23">
        <f t="shared" si="203"/>
        <v>2142.84375</v>
      </c>
      <c r="KS129" s="69"/>
      <c r="KT129" s="20"/>
      <c r="KU129" s="20"/>
      <c r="KV129" s="20">
        <v>75.5</v>
      </c>
      <c r="KW129" s="23">
        <f t="shared" si="204"/>
        <v>1510</v>
      </c>
      <c r="KY129" s="69"/>
      <c r="KZ129" s="20"/>
      <c r="LA129" s="20"/>
      <c r="LB129" s="20">
        <v>55</v>
      </c>
      <c r="LC129" s="23">
        <f t="shared" si="205"/>
        <v>825</v>
      </c>
      <c r="LE129" s="69"/>
      <c r="LF129" s="20"/>
      <c r="LG129" s="20"/>
      <c r="LH129" s="20"/>
      <c r="LK129" s="27"/>
      <c r="LL129" s="27"/>
      <c r="LM129" s="27"/>
      <c r="LN129" s="27"/>
      <c r="LR129" s="27"/>
      <c r="LT129" s="17">
        <v>51.875</v>
      </c>
      <c r="LU129" s="30">
        <f t="shared" si="206"/>
        <v>207.5</v>
      </c>
      <c r="LW129" s="32"/>
      <c r="LX129" s="32"/>
      <c r="LY129" s="32"/>
      <c r="LZ129" s="32">
        <v>80.25</v>
      </c>
      <c r="MA129" s="36">
        <f t="shared" si="207"/>
        <v>1605</v>
      </c>
      <c r="MC129" s="32"/>
      <c r="MD129" s="32"/>
      <c r="ME129" s="32"/>
      <c r="MF129" s="32">
        <v>82.5</v>
      </c>
      <c r="MG129" s="36">
        <f t="shared" si="208"/>
        <v>330</v>
      </c>
      <c r="MI129" s="32"/>
      <c r="MJ129" s="32"/>
      <c r="MK129" s="32"/>
      <c r="ML129" s="32"/>
      <c r="MO129" s="32"/>
      <c r="MP129" s="32"/>
      <c r="MQ129" s="32"/>
      <c r="MR129" s="32">
        <v>113.5</v>
      </c>
      <c r="MS129" s="36">
        <f t="shared" si="209"/>
        <v>1135</v>
      </c>
      <c r="MU129" s="32"/>
      <c r="MV129" s="32"/>
      <c r="MW129" s="32"/>
      <c r="MX129" s="32"/>
      <c r="NA129" s="32"/>
      <c r="NB129" s="32"/>
      <c r="NC129" s="32"/>
      <c r="ND129" s="32"/>
      <c r="NG129" s="32"/>
      <c r="NH129" s="32"/>
      <c r="NI129" s="32"/>
      <c r="NJ129" s="32"/>
      <c r="NM129" s="32"/>
      <c r="NN129" s="32"/>
      <c r="NO129" s="32"/>
      <c r="NP129" s="32"/>
      <c r="NS129" s="32"/>
      <c r="NT129" s="32"/>
      <c r="NU129" s="32"/>
      <c r="NV129" s="32"/>
      <c r="NY129" s="32"/>
      <c r="NZ129" s="32"/>
      <c r="OA129" s="32"/>
      <c r="OB129" s="32"/>
      <c r="OE129" s="32"/>
      <c r="OF129" s="32"/>
      <c r="OG129" s="32"/>
      <c r="OH129" s="32"/>
      <c r="OK129" s="32"/>
      <c r="OL129" s="32"/>
      <c r="OM129" s="32"/>
      <c r="ON129" s="32"/>
      <c r="OQ129" s="32"/>
      <c r="OR129" s="32"/>
      <c r="OS129" s="32"/>
      <c r="OT129" s="32"/>
      <c r="OW129" s="32"/>
      <c r="OX129" s="32"/>
      <c r="OY129" s="32"/>
      <c r="OZ129" s="32"/>
      <c r="PC129" s="32"/>
      <c r="PD129" s="32"/>
      <c r="PE129" s="32"/>
      <c r="PF129" s="32"/>
      <c r="PI129" s="32"/>
      <c r="PJ129" s="32"/>
      <c r="PK129" s="32"/>
      <c r="PL129" s="32"/>
      <c r="PO129" s="32"/>
      <c r="PP129" s="32"/>
      <c r="PQ129" s="32"/>
      <c r="PR129" s="32"/>
      <c r="PU129" s="32"/>
      <c r="PV129" s="32"/>
      <c r="PW129" s="32"/>
      <c r="QD129" s="31">
        <v>119</v>
      </c>
      <c r="QE129" s="36">
        <f t="shared" si="187"/>
        <v>261.8</v>
      </c>
      <c r="QJ129" s="31">
        <v>52</v>
      </c>
      <c r="QK129" s="36">
        <f t="shared" si="188"/>
        <v>866.11199999999997</v>
      </c>
      <c r="QM129" s="5"/>
      <c r="QO129" s="5"/>
      <c r="SR129" s="31">
        <v>39.5</v>
      </c>
      <c r="SS129" s="36">
        <f t="shared" si="189"/>
        <v>592.5</v>
      </c>
    </row>
    <row r="130" spans="1:514" x14ac:dyDescent="0.55000000000000004">
      <c r="A130" s="31"/>
      <c r="B130" s="80">
        <v>184107</v>
      </c>
      <c r="C130" s="77"/>
      <c r="D130" s="78"/>
      <c r="E130" s="78">
        <f t="shared" si="95"/>
        <v>32789.479069073182</v>
      </c>
      <c r="F130" s="78">
        <f t="shared" si="210"/>
        <v>52.046858421681605</v>
      </c>
      <c r="G130" s="78">
        <f t="shared" si="190"/>
        <v>63.539088019683007</v>
      </c>
      <c r="H130" s="78"/>
      <c r="I130" s="78"/>
      <c r="J130" s="88"/>
      <c r="N130" s="31">
        <v>34</v>
      </c>
      <c r="O130" s="62">
        <f t="shared" si="191"/>
        <v>2210</v>
      </c>
      <c r="Z130" s="31">
        <v>108</v>
      </c>
      <c r="AA130" s="37">
        <f t="shared" si="185"/>
        <v>2160</v>
      </c>
      <c r="AL130" s="31">
        <v>54.5</v>
      </c>
      <c r="AM130" s="30">
        <f t="shared" si="192"/>
        <v>3580.4368190731834</v>
      </c>
      <c r="BP130" s="31">
        <v>103.3125</v>
      </c>
      <c r="BQ130" s="30">
        <f t="shared" si="193"/>
        <v>2944.40625</v>
      </c>
      <c r="DL130" s="31">
        <v>21</v>
      </c>
      <c r="DM130" s="30">
        <f t="shared" si="194"/>
        <v>315</v>
      </c>
      <c r="EV130" s="31">
        <v>105.22499999999999</v>
      </c>
      <c r="EW130" s="30">
        <f t="shared" si="195"/>
        <v>1788.8249999999998</v>
      </c>
      <c r="FB130" s="31">
        <v>82.4375</v>
      </c>
      <c r="FC130" s="29">
        <f t="shared" si="186"/>
        <v>1236.5625</v>
      </c>
      <c r="IB130" s="31">
        <v>56</v>
      </c>
      <c r="IC130" s="36">
        <f t="shared" si="196"/>
        <v>448</v>
      </c>
      <c r="JC130" s="69"/>
      <c r="JD130" s="20"/>
      <c r="JE130" s="20"/>
      <c r="JF130" s="20">
        <v>66.75</v>
      </c>
      <c r="JG130" s="23">
        <f t="shared" si="197"/>
        <v>667.5</v>
      </c>
      <c r="JI130" s="69"/>
      <c r="JJ130" s="20"/>
      <c r="JK130" s="20"/>
      <c r="JL130" s="20">
        <v>84.5</v>
      </c>
      <c r="JM130" s="23">
        <f t="shared" si="198"/>
        <v>2535</v>
      </c>
      <c r="JO130" s="69"/>
      <c r="JP130" s="20"/>
      <c r="JQ130" s="20"/>
      <c r="JR130" s="20">
        <v>93</v>
      </c>
      <c r="JS130" s="23">
        <f t="shared" si="199"/>
        <v>1581</v>
      </c>
      <c r="JU130" s="69"/>
      <c r="JV130" s="20"/>
      <c r="JW130" s="20"/>
      <c r="JX130" s="20">
        <v>133</v>
      </c>
      <c r="JY130" s="23">
        <f t="shared" si="200"/>
        <v>2128</v>
      </c>
      <c r="KA130" s="69"/>
      <c r="KB130" s="20"/>
      <c r="KC130" s="20"/>
      <c r="KD130" s="20">
        <v>34</v>
      </c>
      <c r="KE130" s="23">
        <f t="shared" si="201"/>
        <v>442</v>
      </c>
      <c r="KG130" s="69"/>
      <c r="KH130" s="20"/>
      <c r="KI130" s="20"/>
      <c r="KJ130" s="20">
        <v>53</v>
      </c>
      <c r="KK130" s="23">
        <f t="shared" si="202"/>
        <v>1590</v>
      </c>
      <c r="KM130" s="69"/>
      <c r="KN130" s="20"/>
      <c r="KO130" s="20"/>
      <c r="KP130" s="20">
        <v>120.03125</v>
      </c>
      <c r="KQ130" s="23">
        <f t="shared" si="203"/>
        <v>2160.5625</v>
      </c>
      <c r="KS130" s="69"/>
      <c r="KT130" s="20"/>
      <c r="KU130" s="20"/>
      <c r="KV130" s="20">
        <v>74</v>
      </c>
      <c r="KW130" s="23">
        <f t="shared" si="204"/>
        <v>1480</v>
      </c>
      <c r="KY130" s="69"/>
      <c r="KZ130" s="20"/>
      <c r="LA130" s="20"/>
      <c r="LB130" s="20">
        <v>50</v>
      </c>
      <c r="LC130" s="23">
        <f t="shared" si="205"/>
        <v>750</v>
      </c>
      <c r="LE130" s="69"/>
      <c r="LF130" s="20"/>
      <c r="LG130" s="20"/>
      <c r="LH130" s="20"/>
      <c r="LK130" s="27"/>
      <c r="LL130" s="27"/>
      <c r="LM130" s="27"/>
      <c r="LN130" s="27"/>
      <c r="LR130" s="27"/>
      <c r="LT130" s="17">
        <v>51.75</v>
      </c>
      <c r="LU130" s="30">
        <f t="shared" si="206"/>
        <v>207</v>
      </c>
      <c r="LW130" s="32"/>
      <c r="LX130" s="32"/>
      <c r="LY130" s="32"/>
      <c r="LZ130" s="32">
        <v>78.75</v>
      </c>
      <c r="MA130" s="36">
        <f t="shared" si="207"/>
        <v>1575</v>
      </c>
      <c r="MC130" s="32"/>
      <c r="MD130" s="32"/>
      <c r="ME130" s="32"/>
      <c r="MF130" s="32">
        <v>100</v>
      </c>
      <c r="MG130" s="36">
        <f t="shared" si="208"/>
        <v>400</v>
      </c>
      <c r="MI130" s="32"/>
      <c r="MJ130" s="32"/>
      <c r="MK130" s="32"/>
      <c r="ML130" s="32"/>
      <c r="MO130" s="32"/>
      <c r="MP130" s="32"/>
      <c r="MQ130" s="32"/>
      <c r="MR130" s="32">
        <v>116</v>
      </c>
      <c r="MS130" s="36">
        <f t="shared" si="209"/>
        <v>1160</v>
      </c>
      <c r="MU130" s="32"/>
      <c r="MV130" s="32"/>
      <c r="MW130" s="32"/>
      <c r="MX130" s="32"/>
      <c r="NA130" s="32"/>
      <c r="NB130" s="32"/>
      <c r="NC130" s="32"/>
      <c r="ND130" s="32"/>
      <c r="NG130" s="32"/>
      <c r="NH130" s="32"/>
      <c r="NI130" s="32"/>
      <c r="NJ130" s="32"/>
      <c r="NM130" s="32"/>
      <c r="NN130" s="32"/>
      <c r="NO130" s="32"/>
      <c r="NP130" s="32"/>
      <c r="NS130" s="32"/>
      <c r="NT130" s="32"/>
      <c r="NU130" s="32"/>
      <c r="NV130" s="32"/>
      <c r="NY130" s="32"/>
      <c r="NZ130" s="32"/>
      <c r="OA130" s="32"/>
      <c r="OB130" s="32"/>
      <c r="OE130" s="32"/>
      <c r="OF130" s="32"/>
      <c r="OG130" s="32"/>
      <c r="OH130" s="32"/>
      <c r="OK130" s="32"/>
      <c r="OL130" s="32"/>
      <c r="OM130" s="32"/>
      <c r="ON130" s="32"/>
      <c r="OQ130" s="32"/>
      <c r="OR130" s="32"/>
      <c r="OS130" s="32"/>
      <c r="OT130" s="32"/>
      <c r="OW130" s="32"/>
      <c r="OX130" s="32"/>
      <c r="OY130" s="32"/>
      <c r="OZ130" s="32"/>
      <c r="PC130" s="32"/>
      <c r="PD130" s="32"/>
      <c r="PE130" s="32"/>
      <c r="PF130" s="32"/>
      <c r="PI130" s="32"/>
      <c r="PJ130" s="32"/>
      <c r="PK130" s="32"/>
      <c r="PL130" s="32"/>
      <c r="PO130" s="32"/>
      <c r="PP130" s="32"/>
      <c r="PQ130" s="32"/>
      <c r="PR130" s="32"/>
      <c r="PU130" s="32"/>
      <c r="PV130" s="32"/>
      <c r="PW130" s="32"/>
      <c r="QD130" s="31">
        <v>119</v>
      </c>
      <c r="QE130" s="36">
        <f t="shared" si="187"/>
        <v>261.8</v>
      </c>
      <c r="QJ130" s="31">
        <v>49.75</v>
      </c>
      <c r="QK130" s="36">
        <f t="shared" si="188"/>
        <v>828.63599999999997</v>
      </c>
      <c r="QM130" s="5"/>
      <c r="QO130" s="5"/>
      <c r="SR130" s="31">
        <v>33</v>
      </c>
      <c r="SS130" s="36">
        <f t="shared" si="189"/>
        <v>495</v>
      </c>
    </row>
    <row r="131" spans="1:514" x14ac:dyDescent="0.55000000000000004">
      <c r="A131" s="31"/>
      <c r="B131" s="80">
        <v>184108</v>
      </c>
      <c r="C131" s="77"/>
      <c r="D131" s="78"/>
      <c r="E131" s="78">
        <f t="shared" si="95"/>
        <v>32213.264017226458</v>
      </c>
      <c r="F131" s="78">
        <f t="shared" si="210"/>
        <v>51.132230191061289</v>
      </c>
      <c r="G131" s="78">
        <f t="shared" si="190"/>
        <v>62.422504897992376</v>
      </c>
      <c r="H131" s="78"/>
      <c r="I131" s="78"/>
      <c r="J131" s="88"/>
      <c r="N131" s="31">
        <v>33.75</v>
      </c>
      <c r="O131" s="62">
        <f t="shared" si="191"/>
        <v>2193.75</v>
      </c>
      <c r="Z131" s="31">
        <v>105</v>
      </c>
      <c r="AA131" s="37">
        <f t="shared" si="185"/>
        <v>2100</v>
      </c>
      <c r="AL131" s="31">
        <v>52.5</v>
      </c>
      <c r="AM131" s="30">
        <f t="shared" si="192"/>
        <v>3449.0446422264608</v>
      </c>
      <c r="BP131" s="31">
        <v>103.59375</v>
      </c>
      <c r="BQ131" s="30">
        <f t="shared" si="193"/>
        <v>2952.421875</v>
      </c>
      <c r="DL131" s="31">
        <v>17</v>
      </c>
      <c r="DM131" s="30">
        <f t="shared" si="194"/>
        <v>255</v>
      </c>
      <c r="EV131" s="31">
        <v>106.07499999999999</v>
      </c>
      <c r="EW131" s="30">
        <f t="shared" si="195"/>
        <v>1803.2749999999999</v>
      </c>
      <c r="FB131" s="31">
        <v>83.96875</v>
      </c>
      <c r="FC131" s="29">
        <f t="shared" si="186"/>
        <v>1259.53125</v>
      </c>
      <c r="IB131" s="31">
        <v>56</v>
      </c>
      <c r="IC131" s="36">
        <f t="shared" si="196"/>
        <v>448</v>
      </c>
      <c r="JC131" s="69"/>
      <c r="JD131" s="20"/>
      <c r="JE131" s="20"/>
      <c r="JF131" s="20">
        <v>57.75</v>
      </c>
      <c r="JG131" s="23">
        <f t="shared" si="197"/>
        <v>577.5</v>
      </c>
      <c r="JI131" s="69"/>
      <c r="JJ131" s="20"/>
      <c r="JK131" s="20"/>
      <c r="JL131" s="20">
        <v>81.5</v>
      </c>
      <c r="JM131" s="23">
        <f t="shared" si="198"/>
        <v>2445</v>
      </c>
      <c r="JO131" s="69"/>
      <c r="JP131" s="20"/>
      <c r="JQ131" s="20"/>
      <c r="JR131" s="20">
        <v>96</v>
      </c>
      <c r="JS131" s="23">
        <f t="shared" si="199"/>
        <v>1632</v>
      </c>
      <c r="JU131" s="69"/>
      <c r="JV131" s="20"/>
      <c r="JW131" s="20"/>
      <c r="JX131" s="20">
        <v>135.75</v>
      </c>
      <c r="JY131" s="23">
        <f t="shared" si="200"/>
        <v>2172</v>
      </c>
      <c r="KA131" s="69"/>
      <c r="KB131" s="20"/>
      <c r="KC131" s="20"/>
      <c r="KD131" s="20">
        <v>34.5</v>
      </c>
      <c r="KE131" s="23">
        <f t="shared" si="201"/>
        <v>448.5</v>
      </c>
      <c r="KG131" s="69"/>
      <c r="KH131" s="20"/>
      <c r="KI131" s="20"/>
      <c r="KJ131" s="20">
        <v>53</v>
      </c>
      <c r="KK131" s="23">
        <f t="shared" si="202"/>
        <v>1590</v>
      </c>
      <c r="KM131" s="69"/>
      <c r="KN131" s="20"/>
      <c r="KO131" s="20"/>
      <c r="KP131" s="20">
        <v>121.015625</v>
      </c>
      <c r="KQ131" s="23">
        <f t="shared" si="203"/>
        <v>2178.28125</v>
      </c>
      <c r="KS131" s="69"/>
      <c r="KT131" s="20"/>
      <c r="KU131" s="20"/>
      <c r="KV131" s="20">
        <v>69.5</v>
      </c>
      <c r="KW131" s="23">
        <f t="shared" si="204"/>
        <v>1390</v>
      </c>
      <c r="KY131" s="69"/>
      <c r="KZ131" s="20"/>
      <c r="LA131" s="20"/>
      <c r="LB131" s="20">
        <v>43.75</v>
      </c>
      <c r="LC131" s="23">
        <f t="shared" si="205"/>
        <v>656.25</v>
      </c>
      <c r="LE131" s="69"/>
      <c r="LF131" s="20"/>
      <c r="LG131" s="20"/>
      <c r="LH131" s="20"/>
      <c r="LK131" s="27"/>
      <c r="LL131" s="27"/>
      <c r="LM131" s="27"/>
      <c r="LN131" s="27"/>
      <c r="LR131" s="27"/>
      <c r="LT131" s="17">
        <v>50.25</v>
      </c>
      <c r="LU131" s="30">
        <f t="shared" si="206"/>
        <v>201</v>
      </c>
      <c r="LW131" s="32"/>
      <c r="LX131" s="32"/>
      <c r="LY131" s="32"/>
      <c r="LZ131" s="32">
        <v>77.125</v>
      </c>
      <c r="MA131" s="36">
        <f t="shared" si="207"/>
        <v>1542.5</v>
      </c>
      <c r="MC131" s="32"/>
      <c r="MD131" s="32"/>
      <c r="ME131" s="32"/>
      <c r="MF131" s="32">
        <v>88</v>
      </c>
      <c r="MG131" s="36">
        <f t="shared" si="208"/>
        <v>352</v>
      </c>
      <c r="MI131" s="32"/>
      <c r="MJ131" s="32"/>
      <c r="MK131" s="32"/>
      <c r="ML131" s="32"/>
      <c r="MO131" s="32"/>
      <c r="MP131" s="32"/>
      <c r="MQ131" s="32"/>
      <c r="MR131" s="32">
        <v>120</v>
      </c>
      <c r="MS131" s="36">
        <f t="shared" si="209"/>
        <v>1200</v>
      </c>
      <c r="MU131" s="32"/>
      <c r="MV131" s="32"/>
      <c r="MW131" s="32"/>
      <c r="MX131" s="32"/>
      <c r="NA131" s="32"/>
      <c r="NB131" s="32"/>
      <c r="NC131" s="32"/>
      <c r="ND131" s="32"/>
      <c r="NG131" s="32"/>
      <c r="NH131" s="32"/>
      <c r="NI131" s="32"/>
      <c r="NJ131" s="32"/>
      <c r="NM131" s="32"/>
      <c r="NN131" s="32"/>
      <c r="NO131" s="32"/>
      <c r="NP131" s="32"/>
      <c r="NS131" s="32"/>
      <c r="NT131" s="32"/>
      <c r="NU131" s="32"/>
      <c r="NV131" s="32"/>
      <c r="NY131" s="32"/>
      <c r="NZ131" s="32"/>
      <c r="OA131" s="32"/>
      <c r="OB131" s="32"/>
      <c r="OE131" s="32"/>
      <c r="OF131" s="32"/>
      <c r="OG131" s="32"/>
      <c r="OH131" s="32"/>
      <c r="OK131" s="32"/>
      <c r="OL131" s="32"/>
      <c r="OM131" s="32"/>
      <c r="ON131" s="32"/>
      <c r="OQ131" s="32"/>
      <c r="OR131" s="32"/>
      <c r="OS131" s="32"/>
      <c r="OT131" s="32"/>
      <c r="OW131" s="32"/>
      <c r="OX131" s="32"/>
      <c r="OY131" s="32"/>
      <c r="OZ131" s="32"/>
      <c r="PC131" s="32"/>
      <c r="PD131" s="32"/>
      <c r="PE131" s="32"/>
      <c r="PF131" s="32"/>
      <c r="PI131" s="32"/>
      <c r="PJ131" s="32"/>
      <c r="PK131" s="32"/>
      <c r="PL131" s="32"/>
      <c r="PO131" s="32"/>
      <c r="PP131" s="32"/>
      <c r="PQ131" s="32"/>
      <c r="PR131" s="32"/>
      <c r="PU131" s="32"/>
      <c r="PV131" s="32"/>
      <c r="PW131" s="32"/>
      <c r="QD131" s="31">
        <v>119</v>
      </c>
      <c r="QE131" s="36">
        <f t="shared" si="187"/>
        <v>261.8</v>
      </c>
      <c r="QJ131" s="31">
        <v>47.5</v>
      </c>
      <c r="QK131" s="36">
        <f t="shared" si="188"/>
        <v>791.16</v>
      </c>
      <c r="QM131" s="5"/>
      <c r="QO131" s="5"/>
      <c r="SR131" s="31">
        <v>31</v>
      </c>
      <c r="SS131" s="36">
        <f t="shared" si="189"/>
        <v>465</v>
      </c>
    </row>
    <row r="132" spans="1:514" x14ac:dyDescent="0.55000000000000004">
      <c r="A132" s="31"/>
      <c r="B132" s="80">
        <v>184109</v>
      </c>
      <c r="C132" s="77"/>
      <c r="D132" s="78"/>
      <c r="E132" s="78">
        <f t="shared" si="95"/>
        <v>32133.293876956377</v>
      </c>
      <c r="F132" s="78">
        <f t="shared" si="210"/>
        <v>51.005293298900511</v>
      </c>
      <c r="G132" s="78">
        <f t="shared" si="190"/>
        <v>62.267539649204402</v>
      </c>
      <c r="H132" s="78"/>
      <c r="I132" s="78"/>
      <c r="J132" s="88"/>
      <c r="N132" s="31">
        <v>35</v>
      </c>
      <c r="O132" s="62">
        <f t="shared" si="191"/>
        <v>2275</v>
      </c>
      <c r="Z132" s="31">
        <v>107</v>
      </c>
      <c r="AA132" s="37">
        <f t="shared" si="185"/>
        <v>2140</v>
      </c>
      <c r="AL132" s="31">
        <v>49.5</v>
      </c>
      <c r="AM132" s="30">
        <f t="shared" si="192"/>
        <v>3251.9563769563774</v>
      </c>
      <c r="BP132" s="31">
        <v>103.875</v>
      </c>
      <c r="BQ132" s="30">
        <f t="shared" si="193"/>
        <v>2960.4375</v>
      </c>
      <c r="DL132" s="31">
        <v>16</v>
      </c>
      <c r="DM132" s="30">
        <f t="shared" si="194"/>
        <v>240</v>
      </c>
      <c r="EV132" s="31">
        <v>106.92499999999998</v>
      </c>
      <c r="EW132" s="30">
        <f t="shared" si="195"/>
        <v>1817.7249999999997</v>
      </c>
      <c r="FB132" s="31">
        <v>85.5</v>
      </c>
      <c r="FC132" s="29">
        <f t="shared" si="186"/>
        <v>1282.5</v>
      </c>
      <c r="IB132" s="31">
        <v>56</v>
      </c>
      <c r="IC132" s="36">
        <f t="shared" si="196"/>
        <v>448</v>
      </c>
      <c r="JC132" s="69"/>
      <c r="JD132" s="20"/>
      <c r="JE132" s="20"/>
      <c r="JF132" s="20">
        <v>60.25</v>
      </c>
      <c r="JG132" s="23">
        <f t="shared" si="197"/>
        <v>602.5</v>
      </c>
      <c r="JI132" s="69"/>
      <c r="JJ132" s="20"/>
      <c r="JK132" s="20"/>
      <c r="JL132" s="20">
        <v>90</v>
      </c>
      <c r="JM132" s="23">
        <f t="shared" si="198"/>
        <v>2700</v>
      </c>
      <c r="JO132" s="69"/>
      <c r="JP132" s="20"/>
      <c r="JQ132" s="20"/>
      <c r="JR132" s="20">
        <v>95</v>
      </c>
      <c r="JS132" s="23">
        <f t="shared" si="199"/>
        <v>1615</v>
      </c>
      <c r="JU132" s="69"/>
      <c r="JV132" s="20"/>
      <c r="JW132" s="20"/>
      <c r="JX132" s="20">
        <v>135</v>
      </c>
      <c r="JY132" s="23">
        <f t="shared" si="200"/>
        <v>2160</v>
      </c>
      <c r="KA132" s="69"/>
      <c r="KB132" s="20"/>
      <c r="KC132" s="20"/>
      <c r="KD132" s="20">
        <v>28.75</v>
      </c>
      <c r="KE132" s="23">
        <f t="shared" si="201"/>
        <v>373.75</v>
      </c>
      <c r="KG132" s="69"/>
      <c r="KH132" s="20"/>
      <c r="KI132" s="20"/>
      <c r="KJ132" s="20">
        <v>52</v>
      </c>
      <c r="KK132" s="23">
        <f t="shared" si="202"/>
        <v>1560</v>
      </c>
      <c r="KM132" s="69"/>
      <c r="KN132" s="20"/>
      <c r="KO132" s="20"/>
      <c r="KP132" s="20">
        <v>122</v>
      </c>
      <c r="KQ132" s="23">
        <f t="shared" si="203"/>
        <v>2196</v>
      </c>
      <c r="KS132" s="69"/>
      <c r="KT132" s="20"/>
      <c r="KU132" s="20"/>
      <c r="KV132" s="20">
        <v>65</v>
      </c>
      <c r="KW132" s="23">
        <f t="shared" si="204"/>
        <v>1300</v>
      </c>
      <c r="KY132" s="69"/>
      <c r="KZ132" s="20"/>
      <c r="LA132" s="20"/>
      <c r="LB132" s="20">
        <v>37.5</v>
      </c>
      <c r="LC132" s="23">
        <f t="shared" si="205"/>
        <v>562.5</v>
      </c>
      <c r="LE132" s="69"/>
      <c r="LF132" s="20"/>
      <c r="LG132" s="20"/>
      <c r="LH132" s="20"/>
      <c r="LK132" s="27"/>
      <c r="LL132" s="27"/>
      <c r="LM132" s="27"/>
      <c r="LN132" s="27"/>
      <c r="LR132" s="27"/>
      <c r="LT132" s="17">
        <v>50.625</v>
      </c>
      <c r="LU132" s="30">
        <f t="shared" si="206"/>
        <v>202.5</v>
      </c>
      <c r="LW132" s="32"/>
      <c r="LX132" s="32"/>
      <c r="LY132" s="32"/>
      <c r="LZ132" s="32">
        <v>78.25</v>
      </c>
      <c r="MA132" s="36">
        <f t="shared" si="207"/>
        <v>1565</v>
      </c>
      <c r="MC132" s="32"/>
      <c r="MD132" s="32"/>
      <c r="ME132" s="32"/>
      <c r="MF132" s="32">
        <v>94</v>
      </c>
      <c r="MG132" s="36">
        <f t="shared" si="208"/>
        <v>376</v>
      </c>
      <c r="MI132" s="32"/>
      <c r="MJ132" s="32"/>
      <c r="MK132" s="32"/>
      <c r="ML132" s="32"/>
      <c r="MO132" s="32"/>
      <c r="MP132" s="32"/>
      <c r="MQ132" s="32"/>
      <c r="MR132" s="32">
        <v>120.75</v>
      </c>
      <c r="MS132" s="36">
        <f t="shared" si="209"/>
        <v>1207.5</v>
      </c>
      <c r="MU132" s="32"/>
      <c r="MV132" s="32"/>
      <c r="MW132" s="32"/>
      <c r="MX132" s="32"/>
      <c r="NA132" s="32"/>
      <c r="NB132" s="32"/>
      <c r="NC132" s="32"/>
      <c r="ND132" s="32"/>
      <c r="NG132" s="32"/>
      <c r="NH132" s="32"/>
      <c r="NI132" s="32"/>
      <c r="NJ132" s="32"/>
      <c r="NM132" s="32"/>
      <c r="NN132" s="32"/>
      <c r="NO132" s="32"/>
      <c r="NP132" s="32"/>
      <c r="NS132" s="32"/>
      <c r="NT132" s="32"/>
      <c r="NU132" s="32"/>
      <c r="NV132" s="32"/>
      <c r="NY132" s="32"/>
      <c r="NZ132" s="32"/>
      <c r="OA132" s="32"/>
      <c r="OB132" s="32"/>
      <c r="OE132" s="32"/>
      <c r="OF132" s="32"/>
      <c r="OG132" s="32"/>
      <c r="OH132" s="32"/>
      <c r="OK132" s="32"/>
      <c r="OL132" s="32"/>
      <c r="OM132" s="32"/>
      <c r="ON132" s="32"/>
      <c r="OQ132" s="32"/>
      <c r="OR132" s="32"/>
      <c r="OS132" s="32"/>
      <c r="OT132" s="32"/>
      <c r="OW132" s="32"/>
      <c r="OX132" s="32"/>
      <c r="OY132" s="32"/>
      <c r="OZ132" s="32"/>
      <c r="PC132" s="32"/>
      <c r="PD132" s="32"/>
      <c r="PE132" s="32"/>
      <c r="PF132" s="32"/>
      <c r="PI132" s="32"/>
      <c r="PJ132" s="32"/>
      <c r="PK132" s="32"/>
      <c r="PL132" s="32"/>
      <c r="PO132" s="32"/>
      <c r="PP132" s="32"/>
      <c r="PQ132" s="32"/>
      <c r="PR132" s="32"/>
      <c r="PU132" s="32"/>
      <c r="PV132" s="32"/>
      <c r="PW132" s="32"/>
      <c r="QD132" s="31">
        <v>130</v>
      </c>
      <c r="QE132" s="36">
        <f t="shared" si="187"/>
        <v>286</v>
      </c>
      <c r="QJ132" s="31">
        <v>50</v>
      </c>
      <c r="QK132" s="36">
        <f t="shared" si="188"/>
        <v>832.8</v>
      </c>
      <c r="QM132" s="5"/>
      <c r="QO132" s="5"/>
      <c r="SR132" s="31">
        <v>22</v>
      </c>
      <c r="SS132" s="36">
        <f t="shared" si="189"/>
        <v>330</v>
      </c>
    </row>
    <row r="133" spans="1:514" x14ac:dyDescent="0.55000000000000004">
      <c r="A133" s="31"/>
      <c r="B133" s="80">
        <v>184110</v>
      </c>
      <c r="C133" s="77"/>
      <c r="D133" s="78"/>
      <c r="E133" s="78">
        <f t="shared" ref="E133:E196" si="211">SUM(O133,U133,AA133,AG133,AM133,AS133,AY133,BE133,BK133,BQ133,BW133,CC133,CI133,CO133,CU133,DA133,DG133,DM133,DS133,DY133,EE133,EK133,EQ133,EW133,FC133,FI133,FO133,FU133,GA133,GG133,GM133,GS133,GY133,HE133,HK133,HQ133,HW133,IC133,II133,IO133,IU133,JA133,JG133,JM133,JS133,JY133,KE133,KK133,KQ133,KW133,LC133,LI133,LO133,LT133,MA133,MG133,MM133,MS133,MY133,NE133,NK133,NQ133,NW133,OC133,OI133,OO133,OU133,PA133,PG133,PM133,PS133,PY133,QE133,QK133,QQ133,QW133,RC133,RI133,RO133,RU133,SA133,SG133,SM133,SS133)</f>
        <v>31175.404559839571</v>
      </c>
      <c r="F133" s="78">
        <f t="shared" si="210"/>
        <v>49.48483213004215</v>
      </c>
      <c r="G133" s="78">
        <f t="shared" si="190"/>
        <v>60.41135237934305</v>
      </c>
      <c r="H133" s="78"/>
      <c r="I133" s="78"/>
      <c r="J133" s="88"/>
      <c r="N133" s="31">
        <v>30</v>
      </c>
      <c r="O133" s="62">
        <f t="shared" si="191"/>
        <v>1950</v>
      </c>
      <c r="Z133" s="31">
        <v>105</v>
      </c>
      <c r="AA133" s="37">
        <f t="shared" si="185"/>
        <v>2100</v>
      </c>
      <c r="AL133" s="31">
        <v>44.5</v>
      </c>
      <c r="AM133" s="30">
        <f t="shared" si="192"/>
        <v>2923.4759348395714</v>
      </c>
      <c r="BP133" s="31">
        <v>99.84375</v>
      </c>
      <c r="BQ133" s="30">
        <f t="shared" si="193"/>
        <v>2845.546875</v>
      </c>
      <c r="DL133" s="31">
        <v>17</v>
      </c>
      <c r="DM133" s="30">
        <f t="shared" si="194"/>
        <v>255</v>
      </c>
      <c r="EV133" s="31">
        <v>107.77499999999998</v>
      </c>
      <c r="EW133" s="30">
        <f t="shared" si="195"/>
        <v>1832.1749999999997</v>
      </c>
      <c r="FB133" s="31">
        <v>74.15625</v>
      </c>
      <c r="FC133" s="29">
        <f t="shared" si="186"/>
        <v>1112.34375</v>
      </c>
      <c r="IB133" s="31">
        <v>56</v>
      </c>
      <c r="IC133" s="36">
        <f t="shared" si="196"/>
        <v>448</v>
      </c>
      <c r="JC133" s="69"/>
      <c r="JD133" s="20"/>
      <c r="JE133" s="20"/>
      <c r="JF133" s="20">
        <v>63.25</v>
      </c>
      <c r="JG133" s="23">
        <f t="shared" si="197"/>
        <v>632.5</v>
      </c>
      <c r="JI133" s="69"/>
      <c r="JJ133" s="20"/>
      <c r="JK133" s="20"/>
      <c r="JL133" s="20">
        <v>82.666666666666671</v>
      </c>
      <c r="JM133" s="23">
        <f t="shared" si="198"/>
        <v>2480</v>
      </c>
      <c r="JO133" s="69"/>
      <c r="JP133" s="20"/>
      <c r="JQ133" s="20"/>
      <c r="JR133" s="20">
        <v>95.25</v>
      </c>
      <c r="JS133" s="23">
        <f t="shared" si="199"/>
        <v>1619.25</v>
      </c>
      <c r="JU133" s="69"/>
      <c r="JV133" s="20"/>
      <c r="JW133" s="20"/>
      <c r="JX133" s="20">
        <v>134.5</v>
      </c>
      <c r="JY133" s="23">
        <f t="shared" si="200"/>
        <v>2152</v>
      </c>
      <c r="KA133" s="69"/>
      <c r="KB133" s="20"/>
      <c r="KC133" s="20"/>
      <c r="KD133" s="20">
        <v>27.125</v>
      </c>
      <c r="KE133" s="23">
        <f t="shared" si="201"/>
        <v>352.625</v>
      </c>
      <c r="KG133" s="69"/>
      <c r="KH133" s="20"/>
      <c r="KI133" s="20"/>
      <c r="KJ133" s="20">
        <v>52</v>
      </c>
      <c r="KK133" s="23">
        <f t="shared" si="202"/>
        <v>1560</v>
      </c>
      <c r="KM133" s="69"/>
      <c r="KN133" s="20"/>
      <c r="KO133" s="20"/>
      <c r="KP133" s="20">
        <v>120.125</v>
      </c>
      <c r="KQ133" s="23">
        <f t="shared" si="203"/>
        <v>2162.25</v>
      </c>
      <c r="KS133" s="69"/>
      <c r="KT133" s="20"/>
      <c r="KU133" s="20"/>
      <c r="KV133" s="20">
        <v>64</v>
      </c>
      <c r="KW133" s="23">
        <f t="shared" si="204"/>
        <v>1280</v>
      </c>
      <c r="KY133" s="69"/>
      <c r="KZ133" s="20"/>
      <c r="LA133" s="20"/>
      <c r="LB133" s="20">
        <v>43</v>
      </c>
      <c r="LC133" s="23">
        <f t="shared" si="205"/>
        <v>645</v>
      </c>
      <c r="LE133" s="69"/>
      <c r="LF133" s="20"/>
      <c r="LG133" s="20"/>
      <c r="LH133" s="20"/>
      <c r="LK133" s="27"/>
      <c r="LL133" s="27"/>
      <c r="LM133" s="27"/>
      <c r="LN133" s="27"/>
      <c r="LR133" s="27"/>
      <c r="LT133" s="17">
        <v>52.25</v>
      </c>
      <c r="LU133" s="30">
        <f t="shared" si="206"/>
        <v>209</v>
      </c>
      <c r="LW133" s="32"/>
      <c r="LX133" s="32"/>
      <c r="LY133" s="32"/>
      <c r="LZ133" s="32">
        <v>83.125</v>
      </c>
      <c r="MA133" s="36">
        <f t="shared" si="207"/>
        <v>1662.5</v>
      </c>
      <c r="MC133" s="32"/>
      <c r="MD133" s="32"/>
      <c r="ME133" s="32"/>
      <c r="MF133" s="32">
        <v>83</v>
      </c>
      <c r="MG133" s="36">
        <f t="shared" si="208"/>
        <v>332</v>
      </c>
      <c r="MI133" s="32"/>
      <c r="MJ133" s="32"/>
      <c r="MK133" s="32"/>
      <c r="ML133" s="32"/>
      <c r="MO133" s="32"/>
      <c r="MP133" s="32"/>
      <c r="MQ133" s="32"/>
      <c r="MR133" s="32">
        <v>119.5</v>
      </c>
      <c r="MS133" s="36">
        <f t="shared" si="209"/>
        <v>1195</v>
      </c>
      <c r="MU133" s="32"/>
      <c r="MV133" s="32"/>
      <c r="MW133" s="32"/>
      <c r="MX133" s="32"/>
      <c r="NA133" s="32"/>
      <c r="NB133" s="32"/>
      <c r="NC133" s="32"/>
      <c r="ND133" s="32"/>
      <c r="NG133" s="32"/>
      <c r="NH133" s="32"/>
      <c r="NI133" s="32"/>
      <c r="NJ133" s="32"/>
      <c r="NM133" s="32"/>
      <c r="NN133" s="32"/>
      <c r="NO133" s="32"/>
      <c r="NP133" s="32"/>
      <c r="NS133" s="32"/>
      <c r="NT133" s="32"/>
      <c r="NU133" s="32"/>
      <c r="NV133" s="32"/>
      <c r="NY133" s="32"/>
      <c r="NZ133" s="32"/>
      <c r="OA133" s="32"/>
      <c r="OB133" s="32"/>
      <c r="OE133" s="32"/>
      <c r="OF133" s="32"/>
      <c r="OG133" s="32"/>
      <c r="OH133" s="32"/>
      <c r="OK133" s="32"/>
      <c r="OL133" s="32"/>
      <c r="OM133" s="32"/>
      <c r="ON133" s="32"/>
      <c r="OQ133" s="32"/>
      <c r="OR133" s="32"/>
      <c r="OS133" s="32"/>
      <c r="OT133" s="32"/>
      <c r="OW133" s="32"/>
      <c r="OX133" s="32"/>
      <c r="OY133" s="32"/>
      <c r="OZ133" s="32"/>
      <c r="PC133" s="32"/>
      <c r="PD133" s="32"/>
      <c r="PE133" s="32"/>
      <c r="PF133" s="32"/>
      <c r="PI133" s="32"/>
      <c r="PJ133" s="32"/>
      <c r="PK133" s="32"/>
      <c r="PL133" s="32"/>
      <c r="PO133" s="32"/>
      <c r="PP133" s="32"/>
      <c r="PQ133" s="32"/>
      <c r="PR133" s="32"/>
      <c r="PU133" s="32"/>
      <c r="PV133" s="32"/>
      <c r="PW133" s="32"/>
      <c r="QD133" s="31">
        <v>145</v>
      </c>
      <c r="QE133" s="36">
        <f t="shared" si="187"/>
        <v>319</v>
      </c>
      <c r="QJ133" s="31">
        <v>48</v>
      </c>
      <c r="QK133" s="36">
        <f t="shared" si="188"/>
        <v>799.48799999999994</v>
      </c>
      <c r="QM133" s="5"/>
      <c r="QO133" s="5"/>
      <c r="SR133" s="31">
        <v>31</v>
      </c>
      <c r="SS133" s="36">
        <f t="shared" si="189"/>
        <v>465</v>
      </c>
    </row>
    <row r="134" spans="1:514" x14ac:dyDescent="0.55000000000000004">
      <c r="A134" s="31"/>
      <c r="B134" s="80">
        <v>184111</v>
      </c>
      <c r="C134" s="79">
        <f>COUNT(N134:SS134)/2</f>
        <v>24</v>
      </c>
      <c r="D134" s="78"/>
      <c r="E134" s="78">
        <f t="shared" si="211"/>
        <v>30260.698569073185</v>
      </c>
      <c r="F134" s="78">
        <f t="shared" si="210"/>
        <v>48.032916010893274</v>
      </c>
      <c r="G134" s="78">
        <f t="shared" si="190"/>
        <v>58.63884527921487</v>
      </c>
      <c r="H134" s="78"/>
      <c r="I134" s="78"/>
      <c r="J134" s="88"/>
      <c r="N134" s="31">
        <v>27.5</v>
      </c>
      <c r="O134" s="62">
        <f t="shared" si="191"/>
        <v>1787.5</v>
      </c>
      <c r="Z134" s="31">
        <v>98</v>
      </c>
      <c r="AA134" s="37">
        <f t="shared" si="185"/>
        <v>1960</v>
      </c>
      <c r="AL134" s="31">
        <v>54.5</v>
      </c>
      <c r="AM134" s="30">
        <f t="shared" si="192"/>
        <v>3580.4368190731834</v>
      </c>
      <c r="BP134" s="31">
        <v>95.8125</v>
      </c>
      <c r="BQ134" s="30">
        <f t="shared" si="193"/>
        <v>2730.65625</v>
      </c>
      <c r="DL134" s="31">
        <v>11</v>
      </c>
      <c r="DM134" s="30">
        <f t="shared" si="194"/>
        <v>165</v>
      </c>
      <c r="EV134" s="31">
        <v>108.625</v>
      </c>
      <c r="EW134" s="30">
        <f t="shared" si="195"/>
        <v>1846.625</v>
      </c>
      <c r="FB134" s="31">
        <v>62.8125</v>
      </c>
      <c r="FC134" s="29">
        <f t="shared" si="186"/>
        <v>942.1875</v>
      </c>
      <c r="IB134" s="31">
        <v>56</v>
      </c>
      <c r="IC134" s="36">
        <f t="shared" si="196"/>
        <v>448</v>
      </c>
      <c r="JC134" s="69"/>
      <c r="JD134" s="20"/>
      <c r="JE134" s="20"/>
      <c r="JF134" s="20">
        <v>59.5</v>
      </c>
      <c r="JG134" s="23">
        <f t="shared" si="197"/>
        <v>595</v>
      </c>
      <c r="JI134" s="69"/>
      <c r="JJ134" s="20"/>
      <c r="JK134" s="20"/>
      <c r="JL134" s="20">
        <v>77.5</v>
      </c>
      <c r="JM134" s="23">
        <f t="shared" si="198"/>
        <v>2325</v>
      </c>
      <c r="JO134" s="69"/>
      <c r="JP134" s="20"/>
      <c r="JQ134" s="20"/>
      <c r="JR134" s="20">
        <v>89.25</v>
      </c>
      <c r="JS134" s="23">
        <f t="shared" si="199"/>
        <v>1517.25</v>
      </c>
      <c r="JU134" s="69"/>
      <c r="JV134" s="20"/>
      <c r="JW134" s="20"/>
      <c r="JX134" s="20">
        <v>132.5</v>
      </c>
      <c r="JY134" s="23">
        <f t="shared" si="200"/>
        <v>2120</v>
      </c>
      <c r="KA134" s="69"/>
      <c r="KB134" s="20"/>
      <c r="KC134" s="20"/>
      <c r="KD134" s="20">
        <v>20.625</v>
      </c>
      <c r="KE134" s="23">
        <f t="shared" si="201"/>
        <v>268.125</v>
      </c>
      <c r="KG134" s="69"/>
      <c r="KH134" s="20"/>
      <c r="KI134" s="20"/>
      <c r="KJ134" s="20">
        <v>52</v>
      </c>
      <c r="KK134" s="23">
        <f t="shared" si="202"/>
        <v>1560</v>
      </c>
      <c r="KM134" s="69"/>
      <c r="KN134" s="20"/>
      <c r="KO134" s="20"/>
      <c r="KP134" s="20">
        <v>118.25</v>
      </c>
      <c r="KQ134" s="23">
        <f t="shared" si="203"/>
        <v>2128.5</v>
      </c>
      <c r="KS134" s="69"/>
      <c r="KT134" s="20"/>
      <c r="KU134" s="20"/>
      <c r="KV134" s="20">
        <v>57</v>
      </c>
      <c r="KW134" s="23">
        <f t="shared" si="204"/>
        <v>1140</v>
      </c>
      <c r="KY134" s="69"/>
      <c r="KZ134" s="20"/>
      <c r="LA134" s="20"/>
      <c r="LB134" s="20">
        <v>39.75</v>
      </c>
      <c r="LC134" s="23">
        <f t="shared" si="205"/>
        <v>596.25</v>
      </c>
      <c r="LE134" s="69"/>
      <c r="LF134" s="20"/>
      <c r="LG134" s="20"/>
      <c r="LH134" s="20"/>
      <c r="LK134" s="27"/>
      <c r="LL134" s="27"/>
      <c r="LM134" s="27"/>
      <c r="LN134" s="27"/>
      <c r="LR134" s="27"/>
      <c r="LT134" s="17">
        <v>53.25</v>
      </c>
      <c r="LU134" s="30">
        <f t="shared" si="206"/>
        <v>213</v>
      </c>
      <c r="LW134" s="32"/>
      <c r="LX134" s="32"/>
      <c r="LY134" s="32"/>
      <c r="LZ134" s="32">
        <v>76.625</v>
      </c>
      <c r="MA134" s="36">
        <f t="shared" si="207"/>
        <v>1532.5</v>
      </c>
      <c r="MC134" s="32"/>
      <c r="MD134" s="32"/>
      <c r="ME134" s="32"/>
      <c r="MF134" s="32">
        <v>84.5</v>
      </c>
      <c r="MG134" s="36">
        <f t="shared" si="208"/>
        <v>338</v>
      </c>
      <c r="MI134" s="32"/>
      <c r="MJ134" s="32"/>
      <c r="MK134" s="32"/>
      <c r="ML134" s="32"/>
      <c r="MO134" s="32"/>
      <c r="MP134" s="32"/>
      <c r="MQ134" s="32"/>
      <c r="MR134" s="32">
        <v>112.375</v>
      </c>
      <c r="MS134" s="36">
        <f t="shared" si="209"/>
        <v>1123.75</v>
      </c>
      <c r="MU134" s="32"/>
      <c r="MV134" s="32"/>
      <c r="MW134" s="32"/>
      <c r="MX134" s="32"/>
      <c r="NA134" s="32"/>
      <c r="NB134" s="32"/>
      <c r="NC134" s="32"/>
      <c r="ND134" s="32"/>
      <c r="NG134" s="32"/>
      <c r="NH134" s="32"/>
      <c r="NI134" s="32"/>
      <c r="NJ134" s="32"/>
      <c r="NM134" s="32"/>
      <c r="NN134" s="32"/>
      <c r="NO134" s="32"/>
      <c r="NP134" s="32"/>
      <c r="NS134" s="32"/>
      <c r="NT134" s="32"/>
      <c r="NU134" s="32"/>
      <c r="NV134" s="32"/>
      <c r="NY134" s="32"/>
      <c r="NZ134" s="32"/>
      <c r="OA134" s="32"/>
      <c r="OB134" s="32"/>
      <c r="OE134" s="32"/>
      <c r="OF134" s="32"/>
      <c r="OG134" s="32"/>
      <c r="OH134" s="32"/>
      <c r="OK134" s="32"/>
      <c r="OL134" s="32"/>
      <c r="OM134" s="32"/>
      <c r="ON134" s="32"/>
      <c r="OQ134" s="32"/>
      <c r="OR134" s="32"/>
      <c r="OS134" s="32"/>
      <c r="OT134" s="32"/>
      <c r="OW134" s="32"/>
      <c r="OX134" s="32"/>
      <c r="OY134" s="32"/>
      <c r="OZ134" s="32"/>
      <c r="PC134" s="32"/>
      <c r="PD134" s="32"/>
      <c r="PE134" s="32"/>
      <c r="PF134" s="32"/>
      <c r="PI134" s="32"/>
      <c r="PJ134" s="32"/>
      <c r="PK134" s="32"/>
      <c r="PL134" s="32"/>
      <c r="PO134" s="32"/>
      <c r="PP134" s="32"/>
      <c r="PQ134" s="32"/>
      <c r="PR134" s="32"/>
      <c r="PU134" s="32"/>
      <c r="PV134" s="32"/>
      <c r="PW134" s="32"/>
      <c r="QD134" s="31">
        <v>145</v>
      </c>
      <c r="QE134" s="36">
        <f t="shared" si="187"/>
        <v>319</v>
      </c>
      <c r="QJ134" s="31">
        <v>46.75</v>
      </c>
      <c r="QK134" s="36">
        <f t="shared" si="188"/>
        <v>778.66799999999989</v>
      </c>
      <c r="QM134" s="5"/>
      <c r="QO134" s="5"/>
      <c r="SR134" s="31">
        <v>27</v>
      </c>
      <c r="SS134" s="36">
        <f t="shared" si="189"/>
        <v>405</v>
      </c>
    </row>
    <row r="135" spans="1:514" x14ac:dyDescent="0.55000000000000004">
      <c r="A135" s="31"/>
      <c r="B135" s="80">
        <v>184112</v>
      </c>
      <c r="C135" s="77"/>
      <c r="D135" s="78">
        <f>SUM(M135,S135,Y135,AE135,AK135,AQ135,AW135,BC135,BI135,BO135,BU135,CA135,CG135,CM135,CS135,CY135,DE135,DK135,DQ135,DW135,EC135,EI135,EO135,EU135,FA135,FG135,FM135,FS135,FY135,GE135,GK135,GQ135,GW135,HC135,HI135,HO135,HU135,IA135,IG135,IM135,IS135,IY135,JE135,JK135,JQ135,JW135,KC135,KI135,KO135,KU135,LA135,LG135,LM135,LS135,LY135,ME135,MK135,MQ135,MW135,NC135,NI135,NO135,NU135,OA135,OG135,OM135,OS135,OY135,PE135,PK135,PQ135,PW135,QC135,QI135,QO135,QU135,RA135,RG135,RM135,RS135,RY135,SE135,SK135,SQ135)</f>
        <v>491.4520884233612</v>
      </c>
      <c r="E135" s="78">
        <f t="shared" si="211"/>
        <v>29315.940326708223</v>
      </c>
      <c r="F135" s="78">
        <f t="shared" si="210"/>
        <v>46.533297844361783</v>
      </c>
      <c r="G135" s="78">
        <f t="shared" si="190"/>
        <v>56.80810326002959</v>
      </c>
      <c r="H135" s="78"/>
      <c r="I135" s="78"/>
      <c r="J135" s="88">
        <f>SUM(P135,V135,AB135,AH135,AN135,AT135,AZ135,BF135,BL135,BR135,BX135,CD135,CJ135,CP135,CV135,DB135,DH135,DN135,DT135,DZ135,EF135,EL135,ER135,EX135,FD135,FJ135,FP135,FV135,GB135,GH135,GN135,GT135,GZ135,HF135,HL135,HR135,HX135,ID135,IJ135,IP135,IV135,JB135,JH135,JN135,JT135,JZ135,KF135,KL135,KR135,KX135,LD135,LJ135,LP135,LV135,MB135,MH135,MN135,MT135,MZ135,NF135,NL135,NR135,NX135,OD135,OJ135,OP135,OV135,PB135,PH135,PN135,PT135,PZ135,QF135,QL135,QR135,QX135,RD135,RJ135,RP135,RV135,SB135,SH135,SN135,ST135)</f>
        <v>475.05208842336117</v>
      </c>
      <c r="K135" s="31">
        <v>2</v>
      </c>
      <c r="L135" s="31">
        <v>1</v>
      </c>
      <c r="M135" s="31">
        <v>65</v>
      </c>
      <c r="N135" s="31">
        <v>30</v>
      </c>
      <c r="O135" s="62">
        <f t="shared" si="191"/>
        <v>1950</v>
      </c>
      <c r="P135" s="31">
        <f>M123</f>
        <v>65</v>
      </c>
      <c r="W135" s="31">
        <v>8.5</v>
      </c>
      <c r="X135" s="31">
        <v>1</v>
      </c>
      <c r="Y135" s="31">
        <v>20</v>
      </c>
      <c r="Z135" s="31">
        <v>94</v>
      </c>
      <c r="AA135" s="37">
        <f t="shared" si="185"/>
        <v>1880</v>
      </c>
      <c r="AB135" s="64">
        <f>Y123</f>
        <v>20</v>
      </c>
      <c r="AJ135" s="31">
        <v>1</v>
      </c>
      <c r="AK135" s="31">
        <v>65.696088423361161</v>
      </c>
      <c r="AL135" s="31">
        <v>56</v>
      </c>
      <c r="AM135" s="30">
        <f t="shared" si="192"/>
        <v>3678.9809517082249</v>
      </c>
      <c r="AN135" s="64">
        <f>AK123</f>
        <v>65.696088423361161</v>
      </c>
      <c r="BM135" s="31">
        <v>6</v>
      </c>
      <c r="BN135" s="31">
        <v>1</v>
      </c>
      <c r="BO135" s="31">
        <v>28.5</v>
      </c>
      <c r="BP135" s="31">
        <v>91.78125</v>
      </c>
      <c r="BQ135" s="30">
        <f t="shared" si="193"/>
        <v>2615.765625</v>
      </c>
      <c r="BR135" s="64">
        <f>BO123</f>
        <v>28.5</v>
      </c>
      <c r="DI135" s="31">
        <v>0</v>
      </c>
      <c r="DJ135" s="31">
        <v>1</v>
      </c>
      <c r="DK135" s="31">
        <v>15</v>
      </c>
      <c r="DL135" s="31">
        <v>8</v>
      </c>
      <c r="DM135" s="30">
        <f t="shared" si="194"/>
        <v>120</v>
      </c>
      <c r="DN135" s="64">
        <f>DK123</f>
        <v>15</v>
      </c>
      <c r="ES135" s="31">
        <v>6</v>
      </c>
      <c r="ET135" s="31">
        <v>1</v>
      </c>
      <c r="EU135" s="31">
        <v>19</v>
      </c>
      <c r="EV135" s="31">
        <v>108.8125</v>
      </c>
      <c r="EW135" s="30">
        <f t="shared" si="195"/>
        <v>1849.8125</v>
      </c>
      <c r="EX135" s="64">
        <f>EU123</f>
        <v>17</v>
      </c>
      <c r="EY135" s="31">
        <v>0</v>
      </c>
      <c r="EZ135" s="31">
        <v>1</v>
      </c>
      <c r="FA135" s="31">
        <v>15</v>
      </c>
      <c r="FB135" s="31">
        <v>51.46875</v>
      </c>
      <c r="FC135" s="29">
        <f t="shared" si="186"/>
        <v>772.03125</v>
      </c>
      <c r="FD135" s="64">
        <f>FA123</f>
        <v>15</v>
      </c>
      <c r="HY135" s="31">
        <v>5</v>
      </c>
      <c r="HZ135" s="31">
        <v>1</v>
      </c>
      <c r="IA135" s="31">
        <v>8</v>
      </c>
      <c r="IB135" s="31">
        <v>56</v>
      </c>
      <c r="IC135" s="36">
        <f t="shared" si="196"/>
        <v>448</v>
      </c>
      <c r="ID135" s="64">
        <f>IA123</f>
        <v>8</v>
      </c>
      <c r="JC135" s="70">
        <v>6</v>
      </c>
      <c r="JD135" s="22">
        <v>1</v>
      </c>
      <c r="JE135" s="22">
        <v>10</v>
      </c>
      <c r="JF135" s="22">
        <v>63.875</v>
      </c>
      <c r="JG135" s="23">
        <f t="shared" si="197"/>
        <v>638.75</v>
      </c>
      <c r="JH135" s="72">
        <f>JE123</f>
        <v>10</v>
      </c>
      <c r="JI135" s="70">
        <v>6</v>
      </c>
      <c r="JJ135" s="22">
        <v>1</v>
      </c>
      <c r="JK135" s="22">
        <v>30</v>
      </c>
      <c r="JL135" s="22">
        <v>75</v>
      </c>
      <c r="JM135" s="23">
        <f t="shared" si="198"/>
        <v>2250</v>
      </c>
      <c r="JN135" s="72">
        <f>JK123</f>
        <v>30</v>
      </c>
      <c r="JO135" s="70">
        <v>6</v>
      </c>
      <c r="JP135" s="22">
        <v>1</v>
      </c>
      <c r="JQ135" s="22">
        <v>17</v>
      </c>
      <c r="JR135" s="22">
        <v>87.5</v>
      </c>
      <c r="JS135" s="23">
        <f t="shared" si="199"/>
        <v>1487.5</v>
      </c>
      <c r="JT135" s="72">
        <f>JQ123</f>
        <v>17</v>
      </c>
      <c r="JU135" s="70">
        <v>10</v>
      </c>
      <c r="JV135" s="22">
        <v>1</v>
      </c>
      <c r="JW135" s="22">
        <v>16</v>
      </c>
      <c r="JX135" s="22">
        <v>130</v>
      </c>
      <c r="JY135" s="23">
        <f t="shared" si="200"/>
        <v>2080</v>
      </c>
      <c r="JZ135" s="72">
        <f>JW123</f>
        <v>16</v>
      </c>
      <c r="KA135" s="70">
        <v>0</v>
      </c>
      <c r="KB135" s="22">
        <v>1</v>
      </c>
      <c r="KC135" s="22">
        <v>13</v>
      </c>
      <c r="KD135" s="22">
        <v>16.25</v>
      </c>
      <c r="KE135" s="23">
        <f t="shared" si="201"/>
        <v>211.25</v>
      </c>
      <c r="KF135" s="72">
        <f>KC123</f>
        <v>13</v>
      </c>
      <c r="KH135" s="22">
        <v>1</v>
      </c>
      <c r="KI135" s="22">
        <v>30</v>
      </c>
      <c r="KJ135" s="22">
        <v>51.875</v>
      </c>
      <c r="KK135" s="23">
        <f t="shared" si="202"/>
        <v>1556.25</v>
      </c>
      <c r="KL135" s="72">
        <f>KI123</f>
        <v>30</v>
      </c>
      <c r="KM135" s="70">
        <v>8</v>
      </c>
      <c r="KN135" s="22">
        <v>1</v>
      </c>
      <c r="KO135" s="22">
        <v>18</v>
      </c>
      <c r="KP135" s="22">
        <v>116.375</v>
      </c>
      <c r="KQ135" s="23">
        <f t="shared" si="203"/>
        <v>2094.75</v>
      </c>
      <c r="KR135" s="72">
        <f>KO123</f>
        <v>18</v>
      </c>
      <c r="KS135" s="70">
        <v>3</v>
      </c>
      <c r="KT135" s="22">
        <v>1</v>
      </c>
      <c r="KU135" s="22">
        <v>21</v>
      </c>
      <c r="KV135" s="22">
        <v>47</v>
      </c>
      <c r="KW135" s="23">
        <f t="shared" si="204"/>
        <v>940</v>
      </c>
      <c r="KX135" s="72">
        <f>KU123</f>
        <v>20</v>
      </c>
      <c r="KY135" s="70">
        <v>0</v>
      </c>
      <c r="KZ135" s="22">
        <v>1</v>
      </c>
      <c r="LA135" s="22">
        <v>15</v>
      </c>
      <c r="LB135" s="22">
        <v>36.5</v>
      </c>
      <c r="LC135" s="23">
        <f t="shared" si="205"/>
        <v>547.5</v>
      </c>
      <c r="LD135" s="72">
        <f>LA123</f>
        <v>15</v>
      </c>
      <c r="LQ135" s="29">
        <v>0</v>
      </c>
      <c r="LR135" s="29">
        <v>1</v>
      </c>
      <c r="LS135" s="29">
        <v>4</v>
      </c>
      <c r="LT135" s="17">
        <v>53.75</v>
      </c>
      <c r="LU135" s="30">
        <f t="shared" si="206"/>
        <v>215</v>
      </c>
      <c r="LV135" s="73">
        <f>LS123</f>
        <v>4</v>
      </c>
      <c r="LW135" s="31">
        <v>3</v>
      </c>
      <c r="LX135" s="31">
        <v>1</v>
      </c>
      <c r="LY135" s="31">
        <v>20</v>
      </c>
      <c r="LZ135" s="31">
        <v>72.5</v>
      </c>
      <c r="MA135" s="36">
        <f t="shared" si="207"/>
        <v>1450</v>
      </c>
      <c r="MB135" s="64">
        <f>LY123</f>
        <v>20</v>
      </c>
      <c r="MC135" s="31">
        <v>4</v>
      </c>
      <c r="MD135" s="31">
        <v>1</v>
      </c>
      <c r="ME135" s="31">
        <v>4</v>
      </c>
      <c r="MF135" s="31">
        <v>82</v>
      </c>
      <c r="MG135" s="36">
        <f t="shared" si="208"/>
        <v>328</v>
      </c>
      <c r="MH135" s="64">
        <f>ME123</f>
        <v>4</v>
      </c>
      <c r="MO135" s="31">
        <v>8</v>
      </c>
      <c r="MP135" s="31">
        <v>1</v>
      </c>
      <c r="MQ135" s="31">
        <v>10</v>
      </c>
      <c r="MR135" s="31">
        <v>106</v>
      </c>
      <c r="MS135" s="36">
        <f t="shared" si="209"/>
        <v>1060</v>
      </c>
      <c r="MT135" s="64">
        <f>MQ123</f>
        <v>10</v>
      </c>
      <c r="MV135" s="31">
        <v>1</v>
      </c>
      <c r="MW135" s="31">
        <v>13.1</v>
      </c>
      <c r="QA135" s="74">
        <v>15</v>
      </c>
      <c r="QB135" s="14">
        <v>1</v>
      </c>
      <c r="QC135" s="14">
        <v>2.5</v>
      </c>
      <c r="QD135" s="31">
        <v>145</v>
      </c>
      <c r="QE135" s="36">
        <f t="shared" si="187"/>
        <v>319</v>
      </c>
      <c r="QF135" s="64">
        <f>QC123</f>
        <v>2.2000000000000002</v>
      </c>
      <c r="QG135" s="31">
        <v>6</v>
      </c>
      <c r="QH135" s="31">
        <v>1</v>
      </c>
      <c r="QI135" s="31">
        <v>16.655999999999999</v>
      </c>
      <c r="QJ135" s="31">
        <v>37.5</v>
      </c>
      <c r="QK135" s="36">
        <f t="shared" si="188"/>
        <v>624.59999999999991</v>
      </c>
      <c r="QL135" s="64">
        <f>QI123</f>
        <v>16.655999999999999</v>
      </c>
      <c r="QM135" s="5"/>
      <c r="QO135" s="5"/>
      <c r="SO135" s="31">
        <v>0</v>
      </c>
      <c r="SP135" s="32">
        <v>1</v>
      </c>
      <c r="SQ135" s="32">
        <v>15</v>
      </c>
      <c r="SR135" s="31">
        <v>24</v>
      </c>
      <c r="SS135" s="36">
        <f t="shared" si="189"/>
        <v>360</v>
      </c>
      <c r="ST135" s="64">
        <f>SQ123</f>
        <v>15</v>
      </c>
    </row>
    <row r="136" spans="1:514" x14ac:dyDescent="0.55000000000000004">
      <c r="A136" s="31"/>
      <c r="B136" s="80">
        <v>184201</v>
      </c>
      <c r="C136" s="77"/>
      <c r="D136" s="78"/>
      <c r="E136" s="78">
        <f t="shared" si="211"/>
        <v>29758.774128554949</v>
      </c>
      <c r="F136" s="78">
        <f>I136</f>
        <v>44.209486972052346</v>
      </c>
      <c r="G136" s="78">
        <f>E136/D$135</f>
        <v>60.552747316680978</v>
      </c>
      <c r="H136" s="78"/>
      <c r="I136" s="78">
        <f>F135*J136</f>
        <v>44.209486972052346</v>
      </c>
      <c r="J136" s="88">
        <f>SUM(P136,V136,AB136,AH136,AN136,AT136,AZ136,BF136,BL136,BR136,BX136,CD136,CJ136,CP136,CV136,DB136,DH136,DN136,DT136,DZ136,EF136,EL136,ER136,EX136,FD136,FJ136,FP136,FV136,GB136,GH136,GN136,GT136,GZ136,HF136,HL136,HR136,HX136,ID136,IJ136,IP136,IV136,JB136,JH136,JN136,JT136,JZ136,KF136,KL136,KR136,KX136,LD136,LJ136,LP136,LV136,MB136,MH136,MN136,MT136,MZ136,NF136,NL136,NR136,NX136,OD136,OJ136,OP136,OV136,PB136,PH136,PN136,PT136,PZ136,QF136,QL136,QR136,QX136,RD136,RJ136,RP136,RV136,SB136,SH136,SN136,ST136)/J135</f>
        <v>0.95006133285283578</v>
      </c>
      <c r="N136" s="31">
        <v>27.5</v>
      </c>
      <c r="O136" s="62">
        <f>M$135*N136</f>
        <v>1787.5</v>
      </c>
      <c r="P136" s="31">
        <f>N136/N135*P135</f>
        <v>59.583333333333329</v>
      </c>
      <c r="Z136" s="31">
        <v>87</v>
      </c>
      <c r="AA136" s="37">
        <f t="shared" ref="AA136:AA147" si="212">Y$135*Z136</f>
        <v>1740</v>
      </c>
      <c r="AB136" s="64">
        <f>Z136/Z135*AB135</f>
        <v>18.51063829787234</v>
      </c>
      <c r="AL136" s="31">
        <v>58</v>
      </c>
      <c r="AM136" s="30">
        <f>AK$135*AL136</f>
        <v>3810.3731285549475</v>
      </c>
      <c r="AN136" s="64">
        <f>AL136/AL135*AN135</f>
        <v>68.042377295624064</v>
      </c>
      <c r="BP136" s="31">
        <v>87.75</v>
      </c>
      <c r="BQ136" s="30">
        <f>BO$135*BP136</f>
        <v>2500.875</v>
      </c>
      <c r="BR136" s="64">
        <f>BP136/BP135*BR135</f>
        <v>27.248212461695609</v>
      </c>
      <c r="DL136" s="31">
        <v>8</v>
      </c>
      <c r="DM136" s="30">
        <f>DK$135*DL136</f>
        <v>120</v>
      </c>
      <c r="DN136" s="64">
        <f>DL136/DL135*DN135</f>
        <v>15</v>
      </c>
      <c r="EV136" s="31">
        <v>109</v>
      </c>
      <c r="EW136" s="30">
        <f>EU$135*EV136</f>
        <v>2071</v>
      </c>
      <c r="EX136" s="64">
        <f>EV136/EV135*EX135</f>
        <v>17.029293509477313</v>
      </c>
      <c r="FB136" s="31">
        <v>40.125</v>
      </c>
      <c r="FC136" s="29">
        <f t="shared" ref="FC136:FC147" si="213">FA$135*FB136</f>
        <v>601.875</v>
      </c>
      <c r="FD136" s="64">
        <f>FB136/FB135*FD135</f>
        <v>11.693989071038253</v>
      </c>
      <c r="IB136" s="31">
        <v>56</v>
      </c>
      <c r="IC136" s="36">
        <f>IA$135*IB136</f>
        <v>448</v>
      </c>
      <c r="ID136" s="64">
        <f>IB136/IB135*ID135</f>
        <v>8</v>
      </c>
      <c r="JC136" s="69"/>
      <c r="JD136" s="20"/>
      <c r="JE136" s="20"/>
      <c r="JF136" s="20">
        <v>57.625</v>
      </c>
      <c r="JG136" s="23">
        <f>JE$135*JF136</f>
        <v>576.25</v>
      </c>
      <c r="JH136" s="72">
        <f>JF136/JF135*JH135</f>
        <v>9.0215264187866921</v>
      </c>
      <c r="JI136" s="69"/>
      <c r="JJ136" s="20"/>
      <c r="JK136" s="20"/>
      <c r="JL136" s="20">
        <v>75</v>
      </c>
      <c r="JM136" s="23">
        <f>JK$135*JL136</f>
        <v>2250</v>
      </c>
      <c r="JN136" s="72">
        <f>JL136/JL135*JN135</f>
        <v>30</v>
      </c>
      <c r="JO136" s="69"/>
      <c r="JP136" s="20"/>
      <c r="JQ136" s="20"/>
      <c r="JR136" s="20">
        <v>86</v>
      </c>
      <c r="JS136" s="23">
        <f>JQ$135*JR136</f>
        <v>1462</v>
      </c>
      <c r="JT136" s="72">
        <f>JR136/JR135*JT135</f>
        <v>16.708571428571428</v>
      </c>
      <c r="JU136" s="69"/>
      <c r="JV136" s="20"/>
      <c r="JW136" s="20"/>
      <c r="JX136" s="20">
        <v>129.5</v>
      </c>
      <c r="JY136" s="23">
        <f>JW$135*JX136</f>
        <v>2072</v>
      </c>
      <c r="JZ136" s="72">
        <f>JX136/JX135*JZ135</f>
        <v>15.938461538461539</v>
      </c>
      <c r="KA136" s="69"/>
      <c r="KB136" s="20"/>
      <c r="KC136" s="20"/>
      <c r="KD136" s="20">
        <v>17.75</v>
      </c>
      <c r="KE136" s="23">
        <f>KC$159*KD136</f>
        <v>230.75</v>
      </c>
      <c r="KF136" s="72">
        <f>KD136/KD135*KF135</f>
        <v>14.2</v>
      </c>
      <c r="KG136" s="69"/>
      <c r="KH136" s="20"/>
      <c r="KI136" s="20"/>
      <c r="KJ136" s="20">
        <v>55</v>
      </c>
      <c r="KK136" s="23">
        <f>KI$135*KJ136</f>
        <v>1650</v>
      </c>
      <c r="KL136" s="72">
        <f>KJ136/KJ135*KL135</f>
        <v>31.807228915662652</v>
      </c>
      <c r="KM136" s="69"/>
      <c r="KN136" s="20"/>
      <c r="KO136" s="20"/>
      <c r="KP136" s="20">
        <v>114.5</v>
      </c>
      <c r="KQ136" s="23">
        <f>KO$135*KP136</f>
        <v>2061</v>
      </c>
      <c r="KR136" s="72">
        <f>KP136/KP135*KR135</f>
        <v>17.709989258861441</v>
      </c>
      <c r="KS136" s="69"/>
      <c r="KT136" s="20"/>
      <c r="KU136" s="20"/>
      <c r="KV136" s="20">
        <v>35</v>
      </c>
      <c r="KW136" s="23">
        <f>KU$135*KV136</f>
        <v>735</v>
      </c>
      <c r="KX136" s="72">
        <f>KV136/KV135*KX135</f>
        <v>14.893617021276595</v>
      </c>
      <c r="KY136" s="69"/>
      <c r="KZ136" s="20"/>
      <c r="LA136" s="20"/>
      <c r="LB136" s="20">
        <v>20</v>
      </c>
      <c r="LC136" s="23">
        <f>LA$135*LB136</f>
        <v>300</v>
      </c>
      <c r="LD136" s="72">
        <f>LB136/LB135*LD135</f>
        <v>8.2191780821917799</v>
      </c>
      <c r="LE136" s="69"/>
      <c r="LF136" s="20"/>
      <c r="LG136" s="20"/>
      <c r="LH136" s="20"/>
      <c r="LK136" s="27"/>
      <c r="LL136" s="27"/>
      <c r="LM136" s="27"/>
      <c r="LN136" s="27"/>
      <c r="LR136" s="27"/>
      <c r="LT136" s="17">
        <v>48.375</v>
      </c>
      <c r="LU136" s="30">
        <f>LS$135*LT136</f>
        <v>193.5</v>
      </c>
      <c r="LV136" s="73">
        <f>LT136/LT135*LV135</f>
        <v>3.6</v>
      </c>
      <c r="LW136" s="32"/>
      <c r="LX136" s="32"/>
      <c r="LY136" s="32"/>
      <c r="LZ136" s="32">
        <v>64.5</v>
      </c>
      <c r="MA136" s="36">
        <f>LY$135*LZ136</f>
        <v>1290</v>
      </c>
      <c r="MB136" s="64">
        <f>LZ136/LZ135*MB135</f>
        <v>17.793103448275861</v>
      </c>
      <c r="MC136" s="32"/>
      <c r="MD136" s="32"/>
      <c r="ME136" s="32"/>
      <c r="MF136" s="32">
        <v>84</v>
      </c>
      <c r="MG136" s="36">
        <f>ME$135*MF136</f>
        <v>336</v>
      </c>
      <c r="MH136" s="64">
        <f>MF136/MF135*MH135</f>
        <v>4.0975609756097562</v>
      </c>
      <c r="MI136" s="32"/>
      <c r="MJ136" s="32"/>
      <c r="MK136" s="32"/>
      <c r="ML136" s="32"/>
      <c r="MO136" s="32"/>
      <c r="MP136" s="32"/>
      <c r="MQ136" s="32"/>
      <c r="MR136" s="32">
        <v>108</v>
      </c>
      <c r="MS136" s="36">
        <f>MQ$135*MR136</f>
        <v>1080</v>
      </c>
      <c r="MT136" s="64">
        <f>MR136/MR135*MT135</f>
        <v>10.188679245283019</v>
      </c>
      <c r="MU136" s="32"/>
      <c r="MV136" s="32"/>
      <c r="MW136" s="32"/>
      <c r="MX136" s="32">
        <v>97</v>
      </c>
      <c r="MY136" s="36">
        <f>MW$135*MX136</f>
        <v>1270.7</v>
      </c>
      <c r="NA136" s="32"/>
      <c r="NB136" s="32"/>
      <c r="NC136" s="32"/>
      <c r="ND136" s="32"/>
      <c r="NG136" s="32"/>
      <c r="NH136" s="32"/>
      <c r="NI136" s="32"/>
      <c r="NJ136" s="32"/>
      <c r="NM136" s="32"/>
      <c r="NN136" s="32"/>
      <c r="NO136" s="32"/>
      <c r="NP136" s="32"/>
      <c r="NS136" s="32"/>
      <c r="NT136" s="32"/>
      <c r="NU136" s="32"/>
      <c r="NV136" s="32"/>
      <c r="NY136" s="32"/>
      <c r="NZ136" s="32"/>
      <c r="OA136" s="32"/>
      <c r="OB136" s="32"/>
      <c r="OE136" s="32"/>
      <c r="OF136" s="32"/>
      <c r="OG136" s="32"/>
      <c r="OH136" s="32"/>
      <c r="OK136" s="32"/>
      <c r="OL136" s="32"/>
      <c r="OM136" s="32"/>
      <c r="ON136" s="32"/>
      <c r="OQ136" s="32"/>
      <c r="OR136" s="32"/>
      <c r="OS136" s="32"/>
      <c r="OT136" s="32"/>
      <c r="OW136" s="32"/>
      <c r="OX136" s="32"/>
      <c r="OY136" s="32"/>
      <c r="OZ136" s="32"/>
      <c r="PC136" s="32"/>
      <c r="PD136" s="32"/>
      <c r="PE136" s="32"/>
      <c r="PF136" s="32"/>
      <c r="PI136" s="32"/>
      <c r="PJ136" s="32"/>
      <c r="PK136" s="32"/>
      <c r="PL136" s="32"/>
      <c r="PO136" s="32"/>
      <c r="PP136" s="32"/>
      <c r="PQ136" s="32"/>
      <c r="PR136" s="32"/>
      <c r="PU136" s="32"/>
      <c r="PV136" s="32"/>
      <c r="PW136" s="32"/>
      <c r="QD136" s="31">
        <v>145</v>
      </c>
      <c r="QE136" s="36">
        <f t="shared" ref="QE136:QE147" si="214">QC$135*QD136</f>
        <v>362.5</v>
      </c>
      <c r="QF136" s="64">
        <f>QD136/QD135*QF135</f>
        <v>2.2000000000000002</v>
      </c>
      <c r="QJ136" s="31">
        <v>39.75</v>
      </c>
      <c r="QK136" s="36">
        <f t="shared" ref="QK136:QK147" si="215">QI$135*QJ136</f>
        <v>662.07599999999991</v>
      </c>
      <c r="QL136" s="64">
        <f>QJ136/QJ135*QL135</f>
        <v>17.655359999999998</v>
      </c>
      <c r="QM136" s="5"/>
      <c r="QO136" s="5"/>
      <c r="SR136" s="31">
        <v>19.5</v>
      </c>
      <c r="SS136" s="36">
        <f t="shared" ref="SS136:SS147" si="216">SQ$135*SR136</f>
        <v>292.5</v>
      </c>
      <c r="ST136" s="64">
        <f>SR136/SR135*ST135</f>
        <v>12.1875</v>
      </c>
    </row>
    <row r="137" spans="1:514" x14ac:dyDescent="0.55000000000000004">
      <c r="A137" s="31"/>
      <c r="B137" s="80">
        <v>184202</v>
      </c>
      <c r="C137" s="77"/>
      <c r="D137" s="78"/>
      <c r="E137" s="78">
        <f t="shared" si="211"/>
        <v>27883.775639029322</v>
      </c>
      <c r="F137" s="78">
        <f>F136*G137/G136</f>
        <v>41.423998533005339</v>
      </c>
      <c r="G137" s="78">
        <f t="shared" ref="G137:G147" si="217">E137/D$135</f>
        <v>56.737525988512751</v>
      </c>
      <c r="H137" s="78"/>
      <c r="I137" s="78"/>
      <c r="J137" s="88"/>
      <c r="N137" s="31">
        <v>23.75</v>
      </c>
      <c r="O137" s="62">
        <f t="shared" ref="O137:O147" si="218">M$135*N137</f>
        <v>1543.75</v>
      </c>
      <c r="Z137" s="31">
        <v>90</v>
      </c>
      <c r="AA137" s="37">
        <f t="shared" si="212"/>
        <v>1800</v>
      </c>
      <c r="AL137" s="31">
        <v>35.5</v>
      </c>
      <c r="AM137" s="30">
        <f t="shared" ref="AM137:AM147" si="219">AK$135*AL137</f>
        <v>2332.2111390293212</v>
      </c>
      <c r="BP137" s="31">
        <v>94.375</v>
      </c>
      <c r="BQ137" s="30">
        <f t="shared" ref="BQ137:BQ147" si="220">BO$135*BP137</f>
        <v>2689.6875</v>
      </c>
      <c r="DL137" s="31">
        <v>8</v>
      </c>
      <c r="DM137" s="30">
        <f t="shared" ref="DM137:DM147" si="221">DK$135*DL137</f>
        <v>120</v>
      </c>
      <c r="EV137" s="31">
        <v>111.375</v>
      </c>
      <c r="EW137" s="30">
        <f t="shared" ref="EW137:EW147" si="222">EU$135*EV137</f>
        <v>2116.125</v>
      </c>
      <c r="FB137" s="31">
        <v>60.3125</v>
      </c>
      <c r="FC137" s="29">
        <f t="shared" si="213"/>
        <v>904.6875</v>
      </c>
      <c r="IB137" s="31">
        <v>50</v>
      </c>
      <c r="IC137" s="36">
        <f t="shared" ref="IC137:IC147" si="223">IA$135*IB137</f>
        <v>400</v>
      </c>
      <c r="JC137" s="69"/>
      <c r="JD137" s="20"/>
      <c r="JE137" s="20"/>
      <c r="JF137" s="20">
        <v>45.625</v>
      </c>
      <c r="JG137" s="23">
        <f t="shared" ref="JG137:JG147" si="224">JE$135*JF137</f>
        <v>456.25</v>
      </c>
      <c r="JI137" s="69"/>
      <c r="JJ137" s="20"/>
      <c r="JK137" s="20"/>
      <c r="JL137" s="20">
        <v>70.5</v>
      </c>
      <c r="JM137" s="23">
        <f t="shared" ref="JM137:JM147" si="225">JK$135*JL137</f>
        <v>2115</v>
      </c>
      <c r="JO137" s="69"/>
      <c r="JP137" s="20"/>
      <c r="JQ137" s="20"/>
      <c r="JR137" s="20">
        <v>83</v>
      </c>
      <c r="JS137" s="23">
        <f t="shared" ref="JS137:JS147" si="226">JQ$135*JR137</f>
        <v>1411</v>
      </c>
      <c r="JU137" s="69"/>
      <c r="JV137" s="20"/>
      <c r="JW137" s="20"/>
      <c r="JX137" s="20">
        <v>122</v>
      </c>
      <c r="JY137" s="23">
        <f t="shared" ref="JY137:JY147" si="227">JW$135*JX137</f>
        <v>1952</v>
      </c>
      <c r="KA137" s="69"/>
      <c r="KB137" s="20"/>
      <c r="KC137" s="20"/>
      <c r="KD137" s="20">
        <v>10</v>
      </c>
      <c r="KE137" s="23">
        <f t="shared" ref="KE137:KE147" si="228">KC$159*KD137</f>
        <v>130</v>
      </c>
      <c r="KG137" s="69"/>
      <c r="KH137" s="20"/>
      <c r="KI137" s="20"/>
      <c r="KJ137" s="20">
        <v>54.625</v>
      </c>
      <c r="KK137" s="23">
        <f t="shared" ref="KK137:KK147" si="229">KI$135*KJ137</f>
        <v>1638.75</v>
      </c>
      <c r="KM137" s="69"/>
      <c r="KN137" s="20"/>
      <c r="KO137" s="20"/>
      <c r="KP137" s="20">
        <v>116.75</v>
      </c>
      <c r="KQ137" s="23">
        <f t="shared" ref="KQ137:KQ147" si="230">KO$135*KP137</f>
        <v>2101.5</v>
      </c>
      <c r="KS137" s="69"/>
      <c r="KT137" s="20"/>
      <c r="KU137" s="20"/>
      <c r="KV137" s="20">
        <v>28</v>
      </c>
      <c r="KW137" s="23">
        <f t="shared" ref="KW137:KW147" si="231">KU$135*KV137</f>
        <v>588</v>
      </c>
      <c r="KY137" s="69"/>
      <c r="KZ137" s="20"/>
      <c r="LA137" s="20"/>
      <c r="LB137" s="20">
        <v>24.5</v>
      </c>
      <c r="LC137" s="23">
        <f t="shared" ref="LC137:LC147" si="232">LA$135*LB137</f>
        <v>367.5</v>
      </c>
      <c r="LE137" s="69"/>
      <c r="LF137" s="20"/>
      <c r="LG137" s="20"/>
      <c r="LH137" s="20"/>
      <c r="LK137" s="27"/>
      <c r="LL137" s="27"/>
      <c r="LM137" s="27"/>
      <c r="LN137" s="27"/>
      <c r="LR137" s="27"/>
      <c r="LT137" s="17">
        <v>45.75</v>
      </c>
      <c r="LU137" s="30">
        <f t="shared" ref="LU137:LU147" si="233">LS$135*LT137</f>
        <v>183</v>
      </c>
      <c r="LW137" s="32"/>
      <c r="LX137" s="32"/>
      <c r="LY137" s="32"/>
      <c r="LZ137" s="32">
        <v>60.5</v>
      </c>
      <c r="MA137" s="36">
        <f t="shared" ref="MA137:MA147" si="234">LY$135*LZ137</f>
        <v>1210</v>
      </c>
      <c r="MC137" s="32"/>
      <c r="MD137" s="32"/>
      <c r="ME137" s="32"/>
      <c r="MF137" s="32">
        <v>83</v>
      </c>
      <c r="MG137" s="36">
        <f t="shared" ref="MG137:MG147" si="235">ME$135*MF137</f>
        <v>332</v>
      </c>
      <c r="MI137" s="32"/>
      <c r="MJ137" s="32"/>
      <c r="MK137" s="32"/>
      <c r="ML137" s="32"/>
      <c r="MO137" s="32"/>
      <c r="MP137" s="32"/>
      <c r="MQ137" s="32"/>
      <c r="MR137" s="32">
        <v>108</v>
      </c>
      <c r="MS137" s="36">
        <f t="shared" ref="MS137:MS147" si="236">MQ$135*MR137</f>
        <v>1080</v>
      </c>
      <c r="MU137" s="32"/>
      <c r="MV137" s="32"/>
      <c r="MW137" s="32"/>
      <c r="MX137" s="32">
        <v>96.375</v>
      </c>
      <c r="MY137" s="36">
        <f t="shared" ref="MY137:MY147" si="237">MW$135*MX137</f>
        <v>1262.5125</v>
      </c>
      <c r="NA137" s="32"/>
      <c r="NB137" s="32"/>
      <c r="NC137" s="32"/>
      <c r="ND137" s="32"/>
      <c r="NG137" s="32"/>
      <c r="NH137" s="32"/>
      <c r="NI137" s="32"/>
      <c r="NJ137" s="32"/>
      <c r="NM137" s="32"/>
      <c r="NN137" s="32"/>
      <c r="NO137" s="32"/>
      <c r="NP137" s="32"/>
      <c r="NS137" s="32"/>
      <c r="NT137" s="32"/>
      <c r="NU137" s="32"/>
      <c r="NV137" s="32"/>
      <c r="NY137" s="32"/>
      <c r="NZ137" s="32"/>
      <c r="OA137" s="32"/>
      <c r="OB137" s="32"/>
      <c r="OE137" s="32"/>
      <c r="OF137" s="32"/>
      <c r="OG137" s="32"/>
      <c r="OH137" s="32"/>
      <c r="OK137" s="32"/>
      <c r="OL137" s="32"/>
      <c r="OM137" s="32"/>
      <c r="ON137" s="32"/>
      <c r="OQ137" s="32"/>
      <c r="OR137" s="32"/>
      <c r="OS137" s="32"/>
      <c r="OT137" s="32"/>
      <c r="OW137" s="32"/>
      <c r="OX137" s="32"/>
      <c r="OY137" s="32"/>
      <c r="OZ137" s="32"/>
      <c r="PC137" s="32"/>
      <c r="PD137" s="32"/>
      <c r="PE137" s="32"/>
      <c r="PF137" s="32"/>
      <c r="PI137" s="32"/>
      <c r="PJ137" s="32"/>
      <c r="PK137" s="32"/>
      <c r="PL137" s="32"/>
      <c r="PO137" s="32"/>
      <c r="PP137" s="32"/>
      <c r="PQ137" s="32"/>
      <c r="PR137" s="32"/>
      <c r="PU137" s="32"/>
      <c r="PV137" s="32"/>
      <c r="PW137" s="32"/>
      <c r="QD137" s="31">
        <v>145</v>
      </c>
      <c r="QE137" s="36">
        <f t="shared" si="214"/>
        <v>362.5</v>
      </c>
      <c r="QJ137" s="31">
        <v>42</v>
      </c>
      <c r="QK137" s="36">
        <f t="shared" si="215"/>
        <v>699.55199999999991</v>
      </c>
      <c r="QM137" s="5"/>
      <c r="QO137" s="5"/>
      <c r="SR137" s="31">
        <v>15</v>
      </c>
      <c r="SS137" s="36">
        <f t="shared" si="216"/>
        <v>225</v>
      </c>
    </row>
    <row r="138" spans="1:514" x14ac:dyDescent="0.55000000000000004">
      <c r="A138" s="31"/>
      <c r="B138" s="80">
        <v>184203</v>
      </c>
      <c r="C138" s="77"/>
      <c r="D138" s="78"/>
      <c r="E138" s="78">
        <f t="shared" si="211"/>
        <v>27973.105440076761</v>
      </c>
      <c r="F138" s="78">
        <f t="shared" ref="F138:F147" si="238">F137*G138/G137</f>
        <v>41.55670644155569</v>
      </c>
      <c r="G138" s="78">
        <f t="shared" si="217"/>
        <v>56.919293048113659</v>
      </c>
      <c r="H138" s="78"/>
      <c r="I138" s="78"/>
      <c r="J138" s="88"/>
      <c r="N138" s="31">
        <v>20</v>
      </c>
      <c r="O138" s="62">
        <f t="shared" si="218"/>
        <v>1300</v>
      </c>
      <c r="Z138" s="31">
        <v>95</v>
      </c>
      <c r="AA138" s="37">
        <f t="shared" si="212"/>
        <v>1900</v>
      </c>
      <c r="AL138" s="31">
        <v>33.25</v>
      </c>
      <c r="AM138" s="30">
        <f t="shared" si="219"/>
        <v>2184.3949400767588</v>
      </c>
      <c r="BP138" s="31">
        <v>101</v>
      </c>
      <c r="BQ138" s="30">
        <f t="shared" si="220"/>
        <v>2878.5</v>
      </c>
      <c r="DL138" s="31">
        <v>10</v>
      </c>
      <c r="DM138" s="30">
        <f t="shared" si="221"/>
        <v>150</v>
      </c>
      <c r="EV138" s="31">
        <v>113.75</v>
      </c>
      <c r="EW138" s="30">
        <f t="shared" si="222"/>
        <v>2161.25</v>
      </c>
      <c r="FB138" s="31">
        <v>80.5</v>
      </c>
      <c r="FC138" s="29">
        <f t="shared" si="213"/>
        <v>1207.5</v>
      </c>
      <c r="IB138" s="31">
        <v>55</v>
      </c>
      <c r="IC138" s="36">
        <f t="shared" si="223"/>
        <v>440</v>
      </c>
      <c r="JC138" s="69"/>
      <c r="JD138" s="20"/>
      <c r="JE138" s="20"/>
      <c r="JF138" s="20">
        <v>48</v>
      </c>
      <c r="JG138" s="23">
        <f t="shared" si="224"/>
        <v>480</v>
      </c>
      <c r="JI138" s="69"/>
      <c r="JJ138" s="20"/>
      <c r="JK138" s="20"/>
      <c r="JL138" s="20">
        <v>70</v>
      </c>
      <c r="JM138" s="23">
        <f t="shared" si="225"/>
        <v>2100</v>
      </c>
      <c r="JO138" s="69"/>
      <c r="JP138" s="20"/>
      <c r="JQ138" s="20"/>
      <c r="JR138" s="20">
        <v>83.5</v>
      </c>
      <c r="JS138" s="23">
        <f t="shared" si="226"/>
        <v>1419.5</v>
      </c>
      <c r="JU138" s="69"/>
      <c r="JV138" s="20"/>
      <c r="JW138" s="20"/>
      <c r="JX138" s="20">
        <v>125.5</v>
      </c>
      <c r="JY138" s="23">
        <f t="shared" si="227"/>
        <v>2008</v>
      </c>
      <c r="KA138" s="69"/>
      <c r="KB138" s="20"/>
      <c r="KC138" s="20"/>
      <c r="KD138" s="20">
        <v>12.25</v>
      </c>
      <c r="KE138" s="23">
        <f t="shared" si="228"/>
        <v>159.25</v>
      </c>
      <c r="KG138" s="69"/>
      <c r="KH138" s="20"/>
      <c r="KI138" s="20"/>
      <c r="KJ138" s="20">
        <v>50</v>
      </c>
      <c r="KK138" s="23">
        <f t="shared" si="229"/>
        <v>1500</v>
      </c>
      <c r="KM138" s="69"/>
      <c r="KN138" s="20"/>
      <c r="KO138" s="20"/>
      <c r="KP138" s="20">
        <v>119</v>
      </c>
      <c r="KQ138" s="23">
        <f t="shared" si="230"/>
        <v>2142</v>
      </c>
      <c r="KS138" s="69"/>
      <c r="KT138" s="20"/>
      <c r="KU138" s="20"/>
      <c r="KV138" s="20">
        <v>25</v>
      </c>
      <c r="KW138" s="23">
        <f t="shared" si="231"/>
        <v>525</v>
      </c>
      <c r="KY138" s="69"/>
      <c r="KZ138" s="20"/>
      <c r="LA138" s="20"/>
      <c r="LB138" s="20">
        <v>29</v>
      </c>
      <c r="LC138" s="23">
        <f t="shared" si="232"/>
        <v>435</v>
      </c>
      <c r="LE138" s="69"/>
      <c r="LF138" s="20"/>
      <c r="LG138" s="20"/>
      <c r="LH138" s="20"/>
      <c r="LK138" s="27"/>
      <c r="LL138" s="27"/>
      <c r="LM138" s="27"/>
      <c r="LN138" s="27"/>
      <c r="LR138" s="27"/>
      <c r="LT138" s="17">
        <v>44.5</v>
      </c>
      <c r="LU138" s="30">
        <f t="shared" si="233"/>
        <v>178</v>
      </c>
      <c r="LW138" s="32"/>
      <c r="LX138" s="32"/>
      <c r="LY138" s="32"/>
      <c r="LZ138" s="32">
        <v>63</v>
      </c>
      <c r="MA138" s="36">
        <f t="shared" si="234"/>
        <v>1260</v>
      </c>
      <c r="MC138" s="32"/>
      <c r="MD138" s="32"/>
      <c r="ME138" s="32"/>
      <c r="MF138" s="32">
        <v>81.875</v>
      </c>
      <c r="MG138" s="36">
        <f t="shared" si="235"/>
        <v>327.5</v>
      </c>
      <c r="MI138" s="32"/>
      <c r="MJ138" s="32"/>
      <c r="MK138" s="32"/>
      <c r="ML138" s="32"/>
      <c r="MO138" s="32"/>
      <c r="MP138" s="32"/>
      <c r="MQ138" s="32"/>
      <c r="MR138" s="32">
        <v>107</v>
      </c>
      <c r="MS138" s="36">
        <f t="shared" si="236"/>
        <v>1070</v>
      </c>
      <c r="MU138" s="32"/>
      <c r="MV138" s="32"/>
      <c r="MW138" s="32"/>
      <c r="MX138" s="32">
        <v>91.875</v>
      </c>
      <c r="MY138" s="36">
        <f t="shared" si="237"/>
        <v>1203.5625</v>
      </c>
      <c r="NA138" s="32"/>
      <c r="NB138" s="32"/>
      <c r="NC138" s="32"/>
      <c r="ND138" s="32"/>
      <c r="NG138" s="32"/>
      <c r="NH138" s="32"/>
      <c r="NI138" s="32"/>
      <c r="NJ138" s="32"/>
      <c r="NM138" s="32"/>
      <c r="NN138" s="32"/>
      <c r="NO138" s="32"/>
      <c r="NP138" s="32"/>
      <c r="NS138" s="32"/>
      <c r="NT138" s="32"/>
      <c r="NU138" s="32"/>
      <c r="NV138" s="32"/>
      <c r="NY138" s="32"/>
      <c r="NZ138" s="32"/>
      <c r="OA138" s="32"/>
      <c r="OB138" s="32"/>
      <c r="OE138" s="32"/>
      <c r="OF138" s="32"/>
      <c r="OG138" s="32"/>
      <c r="OH138" s="32"/>
      <c r="OK138" s="32"/>
      <c r="OL138" s="32"/>
      <c r="OM138" s="32"/>
      <c r="ON138" s="32"/>
      <c r="OQ138" s="32"/>
      <c r="OR138" s="32"/>
      <c r="OS138" s="32"/>
      <c r="OT138" s="32"/>
      <c r="OW138" s="32"/>
      <c r="OX138" s="32"/>
      <c r="OY138" s="32"/>
      <c r="OZ138" s="32"/>
      <c r="PC138" s="32"/>
      <c r="PD138" s="32"/>
      <c r="PE138" s="32"/>
      <c r="PF138" s="32"/>
      <c r="PI138" s="32"/>
      <c r="PJ138" s="32"/>
      <c r="PK138" s="32"/>
      <c r="PL138" s="32"/>
      <c r="PO138" s="32"/>
      <c r="PP138" s="32"/>
      <c r="PQ138" s="32"/>
      <c r="PR138" s="32"/>
      <c r="PU138" s="32"/>
      <c r="PV138" s="32"/>
      <c r="PW138" s="32"/>
      <c r="QD138" s="31">
        <v>145</v>
      </c>
      <c r="QE138" s="36">
        <f t="shared" si="214"/>
        <v>362.5</v>
      </c>
      <c r="QJ138" s="31">
        <v>33</v>
      </c>
      <c r="QK138" s="36">
        <f t="shared" si="215"/>
        <v>549.64799999999991</v>
      </c>
      <c r="QM138" s="5"/>
      <c r="QO138" s="5"/>
      <c r="SR138" s="31">
        <v>11</v>
      </c>
      <c r="SS138" s="36">
        <f t="shared" si="216"/>
        <v>165</v>
      </c>
    </row>
    <row r="139" spans="1:514" x14ac:dyDescent="0.55000000000000004">
      <c r="A139" s="31"/>
      <c r="B139" s="80">
        <v>184204</v>
      </c>
      <c r="C139" s="77"/>
      <c r="D139" s="78"/>
      <c r="E139" s="78">
        <f t="shared" si="211"/>
        <v>29167.163625357807</v>
      </c>
      <c r="F139" s="78">
        <f t="shared" si="238"/>
        <v>43.330593348254631</v>
      </c>
      <c r="G139" s="78">
        <f t="shared" si="217"/>
        <v>59.348946341706792</v>
      </c>
      <c r="H139" s="78"/>
      <c r="I139" s="78"/>
      <c r="J139" s="88"/>
      <c r="N139" s="31">
        <v>26</v>
      </c>
      <c r="O139" s="62">
        <f t="shared" si="218"/>
        <v>1690</v>
      </c>
      <c r="Z139" s="31">
        <v>96</v>
      </c>
      <c r="AA139" s="37">
        <f t="shared" si="212"/>
        <v>1920</v>
      </c>
      <c r="AL139" s="31">
        <v>41</v>
      </c>
      <c r="AM139" s="30">
        <f t="shared" si="219"/>
        <v>2693.5396253578074</v>
      </c>
      <c r="BP139" s="31">
        <v>101</v>
      </c>
      <c r="BQ139" s="30">
        <f t="shared" si="220"/>
        <v>2878.5</v>
      </c>
      <c r="DL139" s="31">
        <v>15</v>
      </c>
      <c r="DM139" s="30">
        <f t="shared" si="221"/>
        <v>225</v>
      </c>
      <c r="EV139" s="31">
        <v>113.75</v>
      </c>
      <c r="EW139" s="30">
        <f t="shared" si="222"/>
        <v>2161.25</v>
      </c>
      <c r="FB139" s="31">
        <v>80.5</v>
      </c>
      <c r="FC139" s="29">
        <f t="shared" si="213"/>
        <v>1207.5</v>
      </c>
      <c r="IB139" s="31">
        <v>53</v>
      </c>
      <c r="IC139" s="36">
        <f t="shared" si="223"/>
        <v>424</v>
      </c>
      <c r="JC139" s="69"/>
      <c r="JD139" s="20"/>
      <c r="JE139" s="20"/>
      <c r="JF139" s="20">
        <v>50.625</v>
      </c>
      <c r="JG139" s="23">
        <f t="shared" si="224"/>
        <v>506.25</v>
      </c>
      <c r="JI139" s="69"/>
      <c r="JJ139" s="20"/>
      <c r="JK139" s="20"/>
      <c r="JL139" s="20">
        <v>69</v>
      </c>
      <c r="JM139" s="23">
        <f t="shared" si="225"/>
        <v>2070</v>
      </c>
      <c r="JO139" s="69"/>
      <c r="JP139" s="20"/>
      <c r="JQ139" s="20"/>
      <c r="JR139" s="20">
        <v>86</v>
      </c>
      <c r="JS139" s="23">
        <f t="shared" si="226"/>
        <v>1462</v>
      </c>
      <c r="JU139" s="69"/>
      <c r="JV139" s="20"/>
      <c r="JW139" s="20"/>
      <c r="JX139" s="20">
        <v>129.5</v>
      </c>
      <c r="JY139" s="23">
        <f t="shared" si="227"/>
        <v>2072</v>
      </c>
      <c r="KA139" s="69"/>
      <c r="KB139" s="20"/>
      <c r="KC139" s="20"/>
      <c r="KD139" s="20">
        <v>17.5</v>
      </c>
      <c r="KE139" s="23">
        <f t="shared" si="228"/>
        <v>227.5</v>
      </c>
      <c r="KG139" s="69"/>
      <c r="KH139" s="20"/>
      <c r="KI139" s="20"/>
      <c r="KJ139" s="20">
        <v>50</v>
      </c>
      <c r="KK139" s="23">
        <f t="shared" si="229"/>
        <v>1500</v>
      </c>
      <c r="KM139" s="69"/>
      <c r="KN139" s="20"/>
      <c r="KO139" s="20"/>
      <c r="KP139" s="20">
        <v>119</v>
      </c>
      <c r="KQ139" s="23">
        <f t="shared" si="230"/>
        <v>2142</v>
      </c>
      <c r="KS139" s="69"/>
      <c r="KT139" s="20"/>
      <c r="KU139" s="20"/>
      <c r="KV139" s="20">
        <v>25</v>
      </c>
      <c r="KW139" s="23">
        <f t="shared" si="231"/>
        <v>525</v>
      </c>
      <c r="KY139" s="69"/>
      <c r="KZ139" s="20"/>
      <c r="LA139" s="20"/>
      <c r="LB139" s="20">
        <v>17.5</v>
      </c>
      <c r="LC139" s="23">
        <f t="shared" si="232"/>
        <v>262.5</v>
      </c>
      <c r="LE139" s="69"/>
      <c r="LF139" s="20"/>
      <c r="LG139" s="20"/>
      <c r="LH139" s="20"/>
      <c r="LK139" s="27"/>
      <c r="LL139" s="27"/>
      <c r="LM139" s="27"/>
      <c r="LN139" s="27"/>
      <c r="LR139" s="27"/>
      <c r="LT139" s="17">
        <v>51.5</v>
      </c>
      <c r="LU139" s="30">
        <f t="shared" si="233"/>
        <v>206</v>
      </c>
      <c r="LW139" s="32"/>
      <c r="LX139" s="32"/>
      <c r="LY139" s="32"/>
      <c r="LZ139" s="32">
        <v>66.125</v>
      </c>
      <c r="MA139" s="36">
        <f t="shared" si="234"/>
        <v>1322.5</v>
      </c>
      <c r="MC139" s="32"/>
      <c r="MD139" s="32"/>
      <c r="ME139" s="32"/>
      <c r="MF139" s="32">
        <v>85</v>
      </c>
      <c r="MG139" s="36">
        <f t="shared" si="235"/>
        <v>340</v>
      </c>
      <c r="MI139" s="32"/>
      <c r="MJ139" s="32"/>
      <c r="MK139" s="32"/>
      <c r="ML139" s="32"/>
      <c r="MO139" s="32"/>
      <c r="MP139" s="32"/>
      <c r="MQ139" s="32"/>
      <c r="MR139" s="32">
        <v>117</v>
      </c>
      <c r="MS139" s="36">
        <f t="shared" si="236"/>
        <v>1170</v>
      </c>
      <c r="MU139" s="32"/>
      <c r="MV139" s="32"/>
      <c r="MW139" s="32"/>
      <c r="MX139" s="32">
        <v>101</v>
      </c>
      <c r="MY139" s="36">
        <f t="shared" si="237"/>
        <v>1323.1</v>
      </c>
      <c r="NA139" s="32"/>
      <c r="NB139" s="32"/>
      <c r="NC139" s="32"/>
      <c r="ND139" s="32"/>
      <c r="NG139" s="32"/>
      <c r="NH139" s="32"/>
      <c r="NI139" s="32"/>
      <c r="NJ139" s="32"/>
      <c r="NM139" s="32"/>
      <c r="NN139" s="32"/>
      <c r="NO139" s="32"/>
      <c r="NP139" s="32"/>
      <c r="NS139" s="32"/>
      <c r="NT139" s="32"/>
      <c r="NU139" s="32"/>
      <c r="NV139" s="32"/>
      <c r="NY139" s="32"/>
      <c r="NZ139" s="32"/>
      <c r="OA139" s="32"/>
      <c r="OB139" s="32"/>
      <c r="OE139" s="32"/>
      <c r="OF139" s="32"/>
      <c r="OG139" s="32"/>
      <c r="OH139" s="32"/>
      <c r="OK139" s="32"/>
      <c r="OL139" s="32"/>
      <c r="OM139" s="32"/>
      <c r="ON139" s="32"/>
      <c r="OQ139" s="32"/>
      <c r="OR139" s="32"/>
      <c r="OS139" s="32"/>
      <c r="OT139" s="32"/>
      <c r="OW139" s="32"/>
      <c r="OX139" s="32"/>
      <c r="OY139" s="32"/>
      <c r="OZ139" s="32"/>
      <c r="PC139" s="32"/>
      <c r="PD139" s="32"/>
      <c r="PE139" s="32"/>
      <c r="PF139" s="32"/>
      <c r="PI139" s="32"/>
      <c r="PJ139" s="32"/>
      <c r="PK139" s="32"/>
      <c r="PL139" s="32"/>
      <c r="PO139" s="32"/>
      <c r="PP139" s="32"/>
      <c r="PQ139" s="32"/>
      <c r="PR139" s="32"/>
      <c r="PU139" s="32"/>
      <c r="PV139" s="32"/>
      <c r="PW139" s="32"/>
      <c r="QD139" s="31">
        <v>138</v>
      </c>
      <c r="QE139" s="36">
        <f t="shared" si="214"/>
        <v>345</v>
      </c>
      <c r="QJ139" s="31">
        <v>29</v>
      </c>
      <c r="QK139" s="36">
        <f t="shared" si="215"/>
        <v>483.02399999999994</v>
      </c>
      <c r="QM139" s="5"/>
      <c r="QO139" s="5"/>
      <c r="SR139" s="31">
        <v>11</v>
      </c>
      <c r="SS139" s="36">
        <f t="shared" si="216"/>
        <v>165</v>
      </c>
    </row>
    <row r="140" spans="1:514" x14ac:dyDescent="0.55000000000000004">
      <c r="A140" s="31"/>
      <c r="B140" s="80">
        <v>184205</v>
      </c>
      <c r="C140" s="77"/>
      <c r="D140" s="78"/>
      <c r="E140" s="78">
        <f t="shared" si="211"/>
        <v>29570.793655897978</v>
      </c>
      <c r="F140" s="78">
        <f t="shared" si="238"/>
        <v>43.930224115960634</v>
      </c>
      <c r="G140" s="78">
        <f t="shared" si="217"/>
        <v>60.170247217312117</v>
      </c>
      <c r="H140" s="78"/>
      <c r="I140" s="78"/>
      <c r="J140" s="88"/>
      <c r="N140" s="31">
        <v>27.5</v>
      </c>
      <c r="O140" s="62">
        <f t="shared" si="218"/>
        <v>1787.5</v>
      </c>
      <c r="Z140" s="31">
        <v>89</v>
      </c>
      <c r="AA140" s="37">
        <f t="shared" si="212"/>
        <v>1780</v>
      </c>
      <c r="AL140" s="31">
        <v>47</v>
      </c>
      <c r="AM140" s="30">
        <f t="shared" si="219"/>
        <v>3087.7161558979747</v>
      </c>
      <c r="BP140" s="31">
        <v>101</v>
      </c>
      <c r="BQ140" s="30">
        <f t="shared" si="220"/>
        <v>2878.5</v>
      </c>
      <c r="DL140" s="31">
        <v>17</v>
      </c>
      <c r="DM140" s="30">
        <f t="shared" si="221"/>
        <v>255</v>
      </c>
      <c r="EV140" s="31">
        <v>113.75</v>
      </c>
      <c r="EW140" s="30">
        <f t="shared" si="222"/>
        <v>2161.25</v>
      </c>
      <c r="FB140" s="31">
        <v>80.5</v>
      </c>
      <c r="FC140" s="29">
        <f t="shared" si="213"/>
        <v>1207.5</v>
      </c>
      <c r="IB140" s="31">
        <v>40</v>
      </c>
      <c r="IC140" s="36">
        <f t="shared" si="223"/>
        <v>320</v>
      </c>
      <c r="JC140" s="69"/>
      <c r="JD140" s="20"/>
      <c r="JE140" s="20"/>
      <c r="JF140" s="20">
        <v>41.75</v>
      </c>
      <c r="JG140" s="23">
        <f t="shared" si="224"/>
        <v>417.5</v>
      </c>
      <c r="JI140" s="69"/>
      <c r="JJ140" s="20"/>
      <c r="JK140" s="20"/>
      <c r="JL140" s="20">
        <v>69</v>
      </c>
      <c r="JM140" s="23">
        <f t="shared" si="225"/>
        <v>2070</v>
      </c>
      <c r="JO140" s="69"/>
      <c r="JP140" s="20"/>
      <c r="JQ140" s="20"/>
      <c r="JR140" s="20">
        <v>91</v>
      </c>
      <c r="JS140" s="23">
        <f t="shared" si="226"/>
        <v>1547</v>
      </c>
      <c r="JU140" s="69"/>
      <c r="JV140" s="20"/>
      <c r="JW140" s="20"/>
      <c r="JX140" s="20">
        <v>130</v>
      </c>
      <c r="JY140" s="23">
        <f t="shared" si="227"/>
        <v>2080</v>
      </c>
      <c r="KA140" s="69"/>
      <c r="KB140" s="20"/>
      <c r="KC140" s="20"/>
      <c r="KD140" s="20">
        <v>17.5625</v>
      </c>
      <c r="KE140" s="23">
        <f t="shared" si="228"/>
        <v>228.3125</v>
      </c>
      <c r="KG140" s="69"/>
      <c r="KH140" s="20"/>
      <c r="KI140" s="20"/>
      <c r="KJ140" s="20">
        <v>50</v>
      </c>
      <c r="KK140" s="23">
        <f t="shared" si="229"/>
        <v>1500</v>
      </c>
      <c r="KM140" s="69"/>
      <c r="KN140" s="20"/>
      <c r="KO140" s="20"/>
      <c r="KP140" s="20">
        <v>119</v>
      </c>
      <c r="KQ140" s="23">
        <f t="shared" si="230"/>
        <v>2142</v>
      </c>
      <c r="KS140" s="69"/>
      <c r="KT140" s="20"/>
      <c r="KU140" s="20"/>
      <c r="KV140" s="20">
        <v>23</v>
      </c>
      <c r="KW140" s="23">
        <f t="shared" si="231"/>
        <v>483</v>
      </c>
      <c r="KY140" s="69"/>
      <c r="KZ140" s="20"/>
      <c r="LA140" s="20"/>
      <c r="LB140" s="20">
        <v>20</v>
      </c>
      <c r="LC140" s="23">
        <f t="shared" si="232"/>
        <v>300</v>
      </c>
      <c r="LE140" s="69"/>
      <c r="LF140" s="20"/>
      <c r="LG140" s="20"/>
      <c r="LH140" s="20"/>
      <c r="LK140" s="27"/>
      <c r="LL140" s="27"/>
      <c r="LM140" s="27"/>
      <c r="LN140" s="27"/>
      <c r="LR140" s="27"/>
      <c r="LT140" s="17">
        <v>51.875</v>
      </c>
      <c r="LU140" s="30">
        <f t="shared" si="233"/>
        <v>207.5</v>
      </c>
      <c r="LW140" s="32"/>
      <c r="LX140" s="32"/>
      <c r="LY140" s="32"/>
      <c r="LZ140" s="32">
        <v>67</v>
      </c>
      <c r="MA140" s="36">
        <f t="shared" si="234"/>
        <v>1340</v>
      </c>
      <c r="MC140" s="32"/>
      <c r="MD140" s="32"/>
      <c r="ME140" s="32"/>
      <c r="MF140" s="32">
        <v>89</v>
      </c>
      <c r="MG140" s="36">
        <f t="shared" si="235"/>
        <v>356</v>
      </c>
      <c r="MI140" s="32"/>
      <c r="MJ140" s="32"/>
      <c r="MK140" s="32"/>
      <c r="ML140" s="32"/>
      <c r="MO140" s="32"/>
      <c r="MP140" s="32"/>
      <c r="MQ140" s="32"/>
      <c r="MR140" s="32">
        <v>112</v>
      </c>
      <c r="MS140" s="36">
        <f t="shared" si="236"/>
        <v>1120</v>
      </c>
      <c r="MU140" s="32"/>
      <c r="MV140" s="32"/>
      <c r="MW140" s="32"/>
      <c r="MX140" s="32">
        <v>94</v>
      </c>
      <c r="MY140" s="36">
        <f t="shared" si="237"/>
        <v>1231.3999999999999</v>
      </c>
      <c r="NA140" s="32"/>
      <c r="NB140" s="32"/>
      <c r="NC140" s="32"/>
      <c r="ND140" s="32"/>
      <c r="NG140" s="32"/>
      <c r="NH140" s="32"/>
      <c r="NI140" s="32"/>
      <c r="NJ140" s="32"/>
      <c r="NM140" s="32"/>
      <c r="NN140" s="32"/>
      <c r="NO140" s="32"/>
      <c r="NP140" s="32"/>
      <c r="NS140" s="32"/>
      <c r="NT140" s="32"/>
      <c r="NU140" s="32"/>
      <c r="NV140" s="32"/>
      <c r="NY140" s="32"/>
      <c r="NZ140" s="32"/>
      <c r="OA140" s="32"/>
      <c r="OB140" s="32"/>
      <c r="OE140" s="32"/>
      <c r="OF140" s="32"/>
      <c r="OG140" s="32"/>
      <c r="OH140" s="32"/>
      <c r="OK140" s="32"/>
      <c r="OL140" s="32"/>
      <c r="OM140" s="32"/>
      <c r="ON140" s="32"/>
      <c r="OQ140" s="32"/>
      <c r="OR140" s="32"/>
      <c r="OS140" s="32"/>
      <c r="OT140" s="32"/>
      <c r="OW140" s="32"/>
      <c r="OX140" s="32"/>
      <c r="OY140" s="32"/>
      <c r="OZ140" s="32"/>
      <c r="PC140" s="32"/>
      <c r="PD140" s="32"/>
      <c r="PE140" s="32"/>
      <c r="PF140" s="32"/>
      <c r="PI140" s="32"/>
      <c r="PJ140" s="32"/>
      <c r="PK140" s="32"/>
      <c r="PL140" s="32"/>
      <c r="PO140" s="32"/>
      <c r="PP140" s="32"/>
      <c r="PQ140" s="32"/>
      <c r="PR140" s="32"/>
      <c r="PU140" s="32"/>
      <c r="PV140" s="32"/>
      <c r="PW140" s="32"/>
      <c r="QD140" s="31">
        <v>128</v>
      </c>
      <c r="QE140" s="36">
        <f t="shared" si="214"/>
        <v>320</v>
      </c>
      <c r="QJ140" s="31">
        <v>40</v>
      </c>
      <c r="QK140" s="36">
        <f t="shared" si="215"/>
        <v>666.24</v>
      </c>
      <c r="QM140" s="5"/>
      <c r="QO140" s="5"/>
      <c r="SR140" s="31">
        <v>16</v>
      </c>
      <c r="SS140" s="36">
        <f t="shared" si="216"/>
        <v>240</v>
      </c>
    </row>
    <row r="141" spans="1:514" x14ac:dyDescent="0.55000000000000004">
      <c r="A141" s="31"/>
      <c r="B141" s="80">
        <v>184206</v>
      </c>
      <c r="C141" s="77"/>
      <c r="D141" s="78"/>
      <c r="E141" s="78">
        <f t="shared" si="211"/>
        <v>29048.457089580454</v>
      </c>
      <c r="F141" s="78">
        <f t="shared" si="238"/>
        <v>43.154243508564477</v>
      </c>
      <c r="G141" s="78">
        <f t="shared" si="217"/>
        <v>59.10740390334179</v>
      </c>
      <c r="H141" s="78"/>
      <c r="I141" s="78"/>
      <c r="J141" s="88"/>
      <c r="N141" s="31">
        <v>30</v>
      </c>
      <c r="O141" s="62">
        <f t="shared" si="218"/>
        <v>1950</v>
      </c>
      <c r="Z141" s="31">
        <v>86</v>
      </c>
      <c r="AA141" s="37">
        <f t="shared" si="212"/>
        <v>1720</v>
      </c>
      <c r="AL141" s="31">
        <v>46.25</v>
      </c>
      <c r="AM141" s="30">
        <f t="shared" si="219"/>
        <v>3038.4440895804537</v>
      </c>
      <c r="BP141" s="31">
        <v>101</v>
      </c>
      <c r="BQ141" s="30">
        <f t="shared" si="220"/>
        <v>2878.5</v>
      </c>
      <c r="DL141" s="31">
        <v>16</v>
      </c>
      <c r="DM141" s="30">
        <f t="shared" si="221"/>
        <v>240</v>
      </c>
      <c r="EV141" s="31">
        <v>113.75</v>
      </c>
      <c r="EW141" s="30">
        <f t="shared" si="222"/>
        <v>2161.25</v>
      </c>
      <c r="FB141" s="31">
        <v>80.5</v>
      </c>
      <c r="FC141" s="29">
        <f t="shared" si="213"/>
        <v>1207.5</v>
      </c>
      <c r="IB141" s="31">
        <v>47</v>
      </c>
      <c r="IC141" s="36">
        <f t="shared" si="223"/>
        <v>376</v>
      </c>
      <c r="JC141" s="69"/>
      <c r="JD141" s="20"/>
      <c r="JE141" s="20"/>
      <c r="JF141" s="20">
        <v>41</v>
      </c>
      <c r="JG141" s="23">
        <f t="shared" si="224"/>
        <v>410</v>
      </c>
      <c r="JI141" s="69"/>
      <c r="JJ141" s="20"/>
      <c r="JK141" s="20"/>
      <c r="JL141" s="20">
        <v>62</v>
      </c>
      <c r="JM141" s="23">
        <f t="shared" si="225"/>
        <v>1860</v>
      </c>
      <c r="JO141" s="69"/>
      <c r="JP141" s="20"/>
      <c r="JQ141" s="20"/>
      <c r="JR141" s="20">
        <v>85</v>
      </c>
      <c r="JS141" s="23">
        <f t="shared" si="226"/>
        <v>1445</v>
      </c>
      <c r="JU141" s="69"/>
      <c r="JV141" s="20"/>
      <c r="JW141" s="20"/>
      <c r="JX141" s="20">
        <v>133</v>
      </c>
      <c r="JY141" s="23">
        <f t="shared" si="227"/>
        <v>2128</v>
      </c>
      <c r="KA141" s="69"/>
      <c r="KB141" s="20"/>
      <c r="KC141" s="20"/>
      <c r="KD141" s="20">
        <v>17.875</v>
      </c>
      <c r="KE141" s="23">
        <f t="shared" si="228"/>
        <v>232.375</v>
      </c>
      <c r="KG141" s="69"/>
      <c r="KH141" s="20"/>
      <c r="KI141" s="20"/>
      <c r="KJ141" s="20">
        <v>50</v>
      </c>
      <c r="KK141" s="23">
        <f t="shared" si="229"/>
        <v>1500</v>
      </c>
      <c r="KM141" s="69"/>
      <c r="KN141" s="20"/>
      <c r="KO141" s="20"/>
      <c r="KP141" s="20">
        <v>119</v>
      </c>
      <c r="KQ141" s="23">
        <f t="shared" si="230"/>
        <v>2142</v>
      </c>
      <c r="KS141" s="69"/>
      <c r="KT141" s="20"/>
      <c r="KU141" s="20"/>
      <c r="KV141" s="20">
        <v>24</v>
      </c>
      <c r="KW141" s="23">
        <f t="shared" si="231"/>
        <v>504</v>
      </c>
      <c r="KY141" s="69"/>
      <c r="KZ141" s="20"/>
      <c r="LA141" s="20"/>
      <c r="LB141" s="20">
        <v>12</v>
      </c>
      <c r="LC141" s="23">
        <f t="shared" si="232"/>
        <v>180</v>
      </c>
      <c r="LE141" s="69"/>
      <c r="LF141" s="20"/>
      <c r="LG141" s="20"/>
      <c r="LH141" s="20"/>
      <c r="LK141" s="27"/>
      <c r="LL141" s="27"/>
      <c r="LM141" s="27"/>
      <c r="LN141" s="27"/>
      <c r="LR141" s="27"/>
      <c r="LT141" s="17">
        <v>53.5</v>
      </c>
      <c r="LU141" s="30">
        <f t="shared" si="233"/>
        <v>214</v>
      </c>
      <c r="LW141" s="32"/>
      <c r="LX141" s="32"/>
      <c r="LY141" s="32"/>
      <c r="LZ141" s="32">
        <v>62.25</v>
      </c>
      <c r="MA141" s="36">
        <f t="shared" si="234"/>
        <v>1245</v>
      </c>
      <c r="MC141" s="32"/>
      <c r="MD141" s="32"/>
      <c r="ME141" s="32"/>
      <c r="MF141" s="32">
        <v>84</v>
      </c>
      <c r="MG141" s="36">
        <f t="shared" si="235"/>
        <v>336</v>
      </c>
      <c r="MI141" s="32"/>
      <c r="MJ141" s="32"/>
      <c r="MK141" s="32"/>
      <c r="ML141" s="32"/>
      <c r="MO141" s="32"/>
      <c r="MP141" s="32"/>
      <c r="MQ141" s="32"/>
      <c r="MR141" s="32">
        <v>109.75</v>
      </c>
      <c r="MS141" s="36">
        <f t="shared" si="236"/>
        <v>1097.5</v>
      </c>
      <c r="MU141" s="32"/>
      <c r="MV141" s="32"/>
      <c r="MW141" s="32"/>
      <c r="MX141" s="32">
        <v>91</v>
      </c>
      <c r="MY141" s="36">
        <f t="shared" si="237"/>
        <v>1192.0999999999999</v>
      </c>
      <c r="NA141" s="32"/>
      <c r="NB141" s="32"/>
      <c r="NC141" s="32"/>
      <c r="ND141" s="32"/>
      <c r="NG141" s="32"/>
      <c r="NH141" s="32"/>
      <c r="NI141" s="32"/>
      <c r="NJ141" s="32"/>
      <c r="NM141" s="32"/>
      <c r="NN141" s="32"/>
      <c r="NO141" s="32"/>
      <c r="NP141" s="32"/>
      <c r="NS141" s="32"/>
      <c r="NT141" s="32"/>
      <c r="NU141" s="32"/>
      <c r="NV141" s="32"/>
      <c r="NY141" s="32"/>
      <c r="NZ141" s="32"/>
      <c r="OA141" s="32"/>
      <c r="OB141" s="32"/>
      <c r="OE141" s="32"/>
      <c r="OF141" s="32"/>
      <c r="OG141" s="32"/>
      <c r="OH141" s="32"/>
      <c r="OK141" s="32"/>
      <c r="OL141" s="32"/>
      <c r="OM141" s="32"/>
      <c r="ON141" s="32"/>
      <c r="OQ141" s="32"/>
      <c r="OR141" s="32"/>
      <c r="OS141" s="32"/>
      <c r="OT141" s="32"/>
      <c r="OW141" s="32"/>
      <c r="OX141" s="32"/>
      <c r="OY141" s="32"/>
      <c r="OZ141" s="32"/>
      <c r="PC141" s="32"/>
      <c r="PD141" s="32"/>
      <c r="PE141" s="32"/>
      <c r="PF141" s="32"/>
      <c r="PI141" s="32"/>
      <c r="PJ141" s="32"/>
      <c r="PK141" s="32"/>
      <c r="PL141" s="32"/>
      <c r="PO141" s="32"/>
      <c r="PP141" s="32"/>
      <c r="PQ141" s="32"/>
      <c r="PR141" s="32"/>
      <c r="PU141" s="32"/>
      <c r="PV141" s="32"/>
      <c r="PW141" s="32"/>
      <c r="QD141" s="31">
        <v>128</v>
      </c>
      <c r="QE141" s="36">
        <f t="shared" si="214"/>
        <v>320</v>
      </c>
      <c r="QJ141" s="31">
        <v>35.5</v>
      </c>
      <c r="QK141" s="36">
        <f t="shared" si="215"/>
        <v>591.28800000000001</v>
      </c>
      <c r="QM141" s="5"/>
      <c r="QO141" s="5"/>
      <c r="SR141" s="31">
        <v>16</v>
      </c>
      <c r="SS141" s="36">
        <f t="shared" si="216"/>
        <v>240</v>
      </c>
    </row>
    <row r="142" spans="1:514" x14ac:dyDescent="0.55000000000000004">
      <c r="A142" s="31"/>
      <c r="B142" s="80">
        <v>184207</v>
      </c>
      <c r="C142" s="77"/>
      <c r="D142" s="78"/>
      <c r="E142" s="78">
        <f t="shared" si="211"/>
        <v>28205.526001157094</v>
      </c>
      <c r="F142" s="78">
        <f t="shared" si="238"/>
        <v>41.9019892721834</v>
      </c>
      <c r="G142" s="78">
        <f t="shared" si="217"/>
        <v>57.392219232690401</v>
      </c>
      <c r="H142" s="78"/>
      <c r="I142" s="78"/>
      <c r="J142" s="88"/>
      <c r="N142" s="31">
        <v>28</v>
      </c>
      <c r="O142" s="62">
        <f t="shared" si="218"/>
        <v>1820</v>
      </c>
      <c r="Z142" s="31">
        <v>86</v>
      </c>
      <c r="AA142" s="37">
        <f t="shared" si="212"/>
        <v>1720</v>
      </c>
      <c r="AL142" s="31">
        <v>45.25</v>
      </c>
      <c r="AM142" s="30">
        <f t="shared" si="219"/>
        <v>2972.7480011570924</v>
      </c>
      <c r="BP142" s="31">
        <v>101</v>
      </c>
      <c r="BQ142" s="30">
        <f t="shared" si="220"/>
        <v>2878.5</v>
      </c>
      <c r="DL142" s="31">
        <v>15</v>
      </c>
      <c r="DM142" s="30">
        <f t="shared" si="221"/>
        <v>225</v>
      </c>
      <c r="EV142" s="31">
        <v>113.75</v>
      </c>
      <c r="EW142" s="30">
        <f t="shared" si="222"/>
        <v>2161.25</v>
      </c>
      <c r="FB142" s="31">
        <v>80.5</v>
      </c>
      <c r="FC142" s="29">
        <f t="shared" si="213"/>
        <v>1207.5</v>
      </c>
      <c r="IB142" s="31">
        <v>45</v>
      </c>
      <c r="IC142" s="36">
        <f t="shared" si="223"/>
        <v>360</v>
      </c>
      <c r="JC142" s="69"/>
      <c r="JD142" s="20"/>
      <c r="JE142" s="20"/>
      <c r="JF142" s="20">
        <v>38.5</v>
      </c>
      <c r="JG142" s="23">
        <f t="shared" si="224"/>
        <v>385</v>
      </c>
      <c r="JI142" s="69"/>
      <c r="JJ142" s="20"/>
      <c r="JK142" s="20"/>
      <c r="JL142" s="20">
        <v>61.25</v>
      </c>
      <c r="JM142" s="23">
        <f t="shared" si="225"/>
        <v>1837.5</v>
      </c>
      <c r="JO142" s="69"/>
      <c r="JP142" s="20"/>
      <c r="JQ142" s="20"/>
      <c r="JR142" s="20">
        <v>86</v>
      </c>
      <c r="JS142" s="23">
        <f t="shared" si="226"/>
        <v>1462</v>
      </c>
      <c r="JU142" s="69"/>
      <c r="JV142" s="20"/>
      <c r="JW142" s="20"/>
      <c r="JX142" s="20">
        <v>107.5</v>
      </c>
      <c r="JY142" s="23">
        <f t="shared" si="227"/>
        <v>1720</v>
      </c>
      <c r="KA142" s="69"/>
      <c r="KB142" s="20"/>
      <c r="KC142" s="20"/>
      <c r="KD142" s="20">
        <v>17.25</v>
      </c>
      <c r="KE142" s="23">
        <f t="shared" si="228"/>
        <v>224.25</v>
      </c>
      <c r="KG142" s="69"/>
      <c r="KH142" s="20"/>
      <c r="KI142" s="20"/>
      <c r="KJ142" s="20">
        <v>51</v>
      </c>
      <c r="KK142" s="23">
        <f t="shared" si="229"/>
        <v>1530</v>
      </c>
      <c r="KM142" s="69"/>
      <c r="KN142" s="20"/>
      <c r="KO142" s="20"/>
      <c r="KP142" s="20">
        <v>119</v>
      </c>
      <c r="KQ142" s="23">
        <f t="shared" si="230"/>
        <v>2142</v>
      </c>
      <c r="KS142" s="69"/>
      <c r="KT142" s="20"/>
      <c r="KU142" s="20"/>
      <c r="KV142" s="20">
        <v>20</v>
      </c>
      <c r="KW142" s="23">
        <f t="shared" si="231"/>
        <v>420</v>
      </c>
      <c r="KY142" s="69"/>
      <c r="KZ142" s="20"/>
      <c r="LA142" s="20"/>
      <c r="LB142" s="20">
        <v>11.5</v>
      </c>
      <c r="LC142" s="23">
        <f t="shared" si="232"/>
        <v>172.5</v>
      </c>
      <c r="LE142" s="69"/>
      <c r="LF142" s="20"/>
      <c r="LG142" s="20"/>
      <c r="LH142" s="20"/>
      <c r="LK142" s="27"/>
      <c r="LL142" s="27"/>
      <c r="LM142" s="27"/>
      <c r="LN142" s="27"/>
      <c r="LR142" s="27"/>
      <c r="LT142" s="17">
        <v>45.5</v>
      </c>
      <c r="LU142" s="30">
        <f t="shared" si="233"/>
        <v>182</v>
      </c>
      <c r="LW142" s="32"/>
      <c r="LX142" s="32"/>
      <c r="LY142" s="32"/>
      <c r="LZ142" s="32">
        <v>61.25</v>
      </c>
      <c r="MA142" s="36">
        <f t="shared" si="234"/>
        <v>1225</v>
      </c>
      <c r="MC142" s="32"/>
      <c r="MD142" s="32"/>
      <c r="ME142" s="32"/>
      <c r="MF142" s="32">
        <v>85</v>
      </c>
      <c r="MG142" s="36">
        <f t="shared" si="235"/>
        <v>340</v>
      </c>
      <c r="MI142" s="32"/>
      <c r="MJ142" s="32"/>
      <c r="MK142" s="32"/>
      <c r="ML142" s="32"/>
      <c r="MO142" s="32"/>
      <c r="MP142" s="32"/>
      <c r="MQ142" s="32"/>
      <c r="MR142" s="32">
        <v>105</v>
      </c>
      <c r="MS142" s="36">
        <f t="shared" si="236"/>
        <v>1050</v>
      </c>
      <c r="MU142" s="32"/>
      <c r="MV142" s="32"/>
      <c r="MW142" s="32"/>
      <c r="MX142" s="32">
        <v>89</v>
      </c>
      <c r="MY142" s="36">
        <f t="shared" si="237"/>
        <v>1165.8999999999999</v>
      </c>
      <c r="NA142" s="32"/>
      <c r="NB142" s="32"/>
      <c r="NC142" s="32"/>
      <c r="ND142" s="32"/>
      <c r="NG142" s="32"/>
      <c r="NH142" s="32"/>
      <c r="NI142" s="32"/>
      <c r="NJ142" s="32"/>
      <c r="NM142" s="32"/>
      <c r="NN142" s="32"/>
      <c r="NO142" s="32"/>
      <c r="NP142" s="32"/>
      <c r="NS142" s="32"/>
      <c r="NT142" s="32"/>
      <c r="NU142" s="32"/>
      <c r="NV142" s="32"/>
      <c r="NY142" s="32"/>
      <c r="NZ142" s="32"/>
      <c r="OA142" s="32"/>
      <c r="OB142" s="32"/>
      <c r="OE142" s="32"/>
      <c r="OF142" s="32"/>
      <c r="OG142" s="32"/>
      <c r="OH142" s="32"/>
      <c r="OK142" s="32"/>
      <c r="OL142" s="32"/>
      <c r="OM142" s="32"/>
      <c r="ON142" s="32"/>
      <c r="OQ142" s="32"/>
      <c r="OR142" s="32"/>
      <c r="OS142" s="32"/>
      <c r="OT142" s="32"/>
      <c r="OW142" s="32"/>
      <c r="OX142" s="32"/>
      <c r="OY142" s="32"/>
      <c r="OZ142" s="32"/>
      <c r="PC142" s="32"/>
      <c r="PD142" s="32"/>
      <c r="PE142" s="32"/>
      <c r="PF142" s="32"/>
      <c r="PI142" s="32"/>
      <c r="PJ142" s="32"/>
      <c r="PK142" s="32"/>
      <c r="PL142" s="32"/>
      <c r="PO142" s="32"/>
      <c r="PP142" s="32"/>
      <c r="PQ142" s="32"/>
      <c r="PR142" s="32"/>
      <c r="PU142" s="32"/>
      <c r="PV142" s="32"/>
      <c r="PW142" s="32"/>
      <c r="QD142" s="31">
        <v>128</v>
      </c>
      <c r="QE142" s="36">
        <f t="shared" si="214"/>
        <v>320</v>
      </c>
      <c r="QJ142" s="31">
        <v>34.875</v>
      </c>
      <c r="QK142" s="36">
        <f t="shared" si="215"/>
        <v>580.87799999999993</v>
      </c>
      <c r="QM142" s="5"/>
      <c r="QO142" s="5"/>
      <c r="SR142" s="31">
        <v>16</v>
      </c>
      <c r="SS142" s="36">
        <f t="shared" si="216"/>
        <v>240</v>
      </c>
    </row>
    <row r="143" spans="1:514" x14ac:dyDescent="0.55000000000000004">
      <c r="A143" s="31"/>
      <c r="B143" s="80">
        <v>184208</v>
      </c>
      <c r="C143" s="77"/>
      <c r="D143" s="78"/>
      <c r="E143" s="78">
        <f t="shared" si="211"/>
        <v>27016.965108489156</v>
      </c>
      <c r="F143" s="78">
        <f t="shared" si="238"/>
        <v>40.136269116074075</v>
      </c>
      <c r="G143" s="78">
        <f t="shared" si="217"/>
        <v>54.973751755054913</v>
      </c>
      <c r="H143" s="78"/>
      <c r="I143" s="78"/>
      <c r="J143" s="88"/>
      <c r="N143" s="31">
        <v>28</v>
      </c>
      <c r="O143" s="62">
        <f t="shared" si="218"/>
        <v>1820</v>
      </c>
      <c r="Z143" s="31">
        <v>82</v>
      </c>
      <c r="AA143" s="37">
        <f t="shared" si="212"/>
        <v>1640</v>
      </c>
      <c r="AL143" s="31">
        <v>29.5</v>
      </c>
      <c r="AM143" s="30">
        <f t="shared" si="219"/>
        <v>1938.0346084891542</v>
      </c>
      <c r="BP143" s="31">
        <v>98.458333333333329</v>
      </c>
      <c r="BQ143" s="30">
        <f t="shared" si="220"/>
        <v>2806.0625</v>
      </c>
      <c r="DL143" s="31">
        <v>17</v>
      </c>
      <c r="DM143" s="30">
        <f t="shared" si="221"/>
        <v>255</v>
      </c>
      <c r="EV143" s="31">
        <v>112.625</v>
      </c>
      <c r="EW143" s="30">
        <f t="shared" si="222"/>
        <v>2139.875</v>
      </c>
      <c r="FB143" s="31">
        <v>74.208333333333329</v>
      </c>
      <c r="FC143" s="29">
        <f t="shared" si="213"/>
        <v>1113.125</v>
      </c>
      <c r="IB143" s="31">
        <v>50</v>
      </c>
      <c r="IC143" s="36">
        <f t="shared" si="223"/>
        <v>400</v>
      </c>
      <c r="JC143" s="69"/>
      <c r="JD143" s="20"/>
      <c r="JE143" s="20"/>
      <c r="JF143" s="20">
        <v>37.5</v>
      </c>
      <c r="JG143" s="23">
        <f t="shared" si="224"/>
        <v>375</v>
      </c>
      <c r="JI143" s="69"/>
      <c r="JJ143" s="20"/>
      <c r="JK143" s="20"/>
      <c r="JL143" s="20">
        <v>59.25</v>
      </c>
      <c r="JM143" s="23">
        <f t="shared" si="225"/>
        <v>1777.5</v>
      </c>
      <c r="JO143" s="69"/>
      <c r="JP143" s="20"/>
      <c r="JQ143" s="20"/>
      <c r="JR143" s="20">
        <v>88</v>
      </c>
      <c r="JS143" s="23">
        <f t="shared" si="226"/>
        <v>1496</v>
      </c>
      <c r="JU143" s="69"/>
      <c r="JV143" s="20"/>
      <c r="JW143" s="20"/>
      <c r="JX143" s="20">
        <v>111.25</v>
      </c>
      <c r="JY143" s="23">
        <f t="shared" si="227"/>
        <v>1780</v>
      </c>
      <c r="KA143" s="69"/>
      <c r="KB143" s="20"/>
      <c r="KC143" s="20"/>
      <c r="KD143" s="20">
        <v>16.25</v>
      </c>
      <c r="KE143" s="23">
        <f t="shared" si="228"/>
        <v>211.25</v>
      </c>
      <c r="KG143" s="69"/>
      <c r="KH143" s="20"/>
      <c r="KI143" s="20"/>
      <c r="KJ143" s="20">
        <v>50</v>
      </c>
      <c r="KK143" s="23">
        <f t="shared" si="229"/>
        <v>1500</v>
      </c>
      <c r="KM143" s="69"/>
      <c r="KN143" s="20"/>
      <c r="KO143" s="20"/>
      <c r="KP143" s="20">
        <v>118.95833333333333</v>
      </c>
      <c r="KQ143" s="23">
        <f t="shared" si="230"/>
        <v>2141.25</v>
      </c>
      <c r="KS143" s="69"/>
      <c r="KT143" s="20"/>
      <c r="KU143" s="20"/>
      <c r="KV143" s="20">
        <v>21</v>
      </c>
      <c r="KW143" s="23">
        <f t="shared" si="231"/>
        <v>441</v>
      </c>
      <c r="KY143" s="69"/>
      <c r="KZ143" s="20"/>
      <c r="LA143" s="20"/>
      <c r="LB143" s="20">
        <v>11</v>
      </c>
      <c r="LC143" s="23">
        <f t="shared" si="232"/>
        <v>165</v>
      </c>
      <c r="LE143" s="69"/>
      <c r="LF143" s="20"/>
      <c r="LG143" s="20"/>
      <c r="LH143" s="20"/>
      <c r="LK143" s="27"/>
      <c r="LL143" s="27"/>
      <c r="LM143" s="27"/>
      <c r="LN143" s="27"/>
      <c r="LR143" s="27"/>
      <c r="LT143" s="17">
        <v>49.5</v>
      </c>
      <c r="LU143" s="30">
        <f t="shared" si="233"/>
        <v>198</v>
      </c>
      <c r="LW143" s="32"/>
      <c r="LX143" s="32"/>
      <c r="LY143" s="32"/>
      <c r="LZ143" s="32">
        <v>64.75</v>
      </c>
      <c r="MA143" s="36">
        <f t="shared" si="234"/>
        <v>1295</v>
      </c>
      <c r="MC143" s="32"/>
      <c r="MD143" s="32"/>
      <c r="ME143" s="32"/>
      <c r="MF143" s="32">
        <v>83</v>
      </c>
      <c r="MG143" s="36">
        <f t="shared" si="235"/>
        <v>332</v>
      </c>
      <c r="MI143" s="32"/>
      <c r="MJ143" s="32"/>
      <c r="MK143" s="32"/>
      <c r="ML143" s="32"/>
      <c r="MO143" s="32"/>
      <c r="MP143" s="32"/>
      <c r="MQ143" s="32"/>
      <c r="MR143" s="32">
        <v>104.5</v>
      </c>
      <c r="MS143" s="36">
        <f t="shared" si="236"/>
        <v>1045</v>
      </c>
      <c r="MU143" s="32"/>
      <c r="MV143" s="32"/>
      <c r="MW143" s="32"/>
      <c r="MX143" s="32">
        <v>89</v>
      </c>
      <c r="MY143" s="36">
        <f t="shared" si="237"/>
        <v>1165.8999999999999</v>
      </c>
      <c r="NA143" s="32"/>
      <c r="NB143" s="32"/>
      <c r="NC143" s="32"/>
      <c r="ND143" s="32"/>
      <c r="NG143" s="32"/>
      <c r="NH143" s="32"/>
      <c r="NI143" s="32"/>
      <c r="NJ143" s="32"/>
      <c r="NM143" s="32"/>
      <c r="NN143" s="32"/>
      <c r="NO143" s="32"/>
      <c r="NP143" s="32"/>
      <c r="NS143" s="32"/>
      <c r="NT143" s="32"/>
      <c r="NU143" s="32"/>
      <c r="NV143" s="32"/>
      <c r="NY143" s="32"/>
      <c r="NZ143" s="32"/>
      <c r="OA143" s="32"/>
      <c r="OB143" s="32"/>
      <c r="OE143" s="32"/>
      <c r="OF143" s="32"/>
      <c r="OG143" s="32"/>
      <c r="OH143" s="32"/>
      <c r="OK143" s="32"/>
      <c r="OL143" s="32"/>
      <c r="OM143" s="32"/>
      <c r="ON143" s="32"/>
      <c r="OQ143" s="32"/>
      <c r="OR143" s="32"/>
      <c r="OS143" s="32"/>
      <c r="OT143" s="32"/>
      <c r="OW143" s="32"/>
      <c r="OX143" s="32"/>
      <c r="OY143" s="32"/>
      <c r="OZ143" s="32"/>
      <c r="PC143" s="32"/>
      <c r="PD143" s="32"/>
      <c r="PE143" s="32"/>
      <c r="PF143" s="32"/>
      <c r="PI143" s="32"/>
      <c r="PJ143" s="32"/>
      <c r="PK143" s="32"/>
      <c r="PL143" s="32"/>
      <c r="PO143" s="32"/>
      <c r="PP143" s="32"/>
      <c r="PQ143" s="32"/>
      <c r="PR143" s="32"/>
      <c r="PU143" s="32"/>
      <c r="PV143" s="32"/>
      <c r="PW143" s="32"/>
      <c r="QD143" s="31">
        <v>128</v>
      </c>
      <c r="QE143" s="36">
        <f t="shared" si="214"/>
        <v>320</v>
      </c>
      <c r="QJ143" s="31">
        <v>34.25</v>
      </c>
      <c r="QK143" s="36">
        <f t="shared" si="215"/>
        <v>570.46799999999996</v>
      </c>
      <c r="QM143" s="5"/>
      <c r="QO143" s="5"/>
      <c r="SR143" s="31">
        <v>16</v>
      </c>
      <c r="SS143" s="36">
        <f t="shared" si="216"/>
        <v>240</v>
      </c>
    </row>
    <row r="144" spans="1:514" x14ac:dyDescent="0.55000000000000004">
      <c r="A144" s="31"/>
      <c r="B144" s="80">
        <v>184209</v>
      </c>
      <c r="C144" s="77"/>
      <c r="D144" s="78"/>
      <c r="E144" s="78">
        <f t="shared" si="211"/>
        <v>27272.413271664365</v>
      </c>
      <c r="F144" s="78">
        <f t="shared" si="238"/>
        <v>40.515761637948238</v>
      </c>
      <c r="G144" s="78">
        <f t="shared" si="217"/>
        <v>55.49353418999118</v>
      </c>
      <c r="H144" s="78"/>
      <c r="I144" s="78"/>
      <c r="J144" s="88"/>
      <c r="N144" s="31">
        <v>29</v>
      </c>
      <c r="O144" s="62">
        <f t="shared" si="218"/>
        <v>1885</v>
      </c>
      <c r="Z144" s="31">
        <v>86</v>
      </c>
      <c r="AA144" s="37">
        <f t="shared" si="212"/>
        <v>1720</v>
      </c>
      <c r="AL144" s="31">
        <v>37</v>
      </c>
      <c r="AM144" s="30">
        <f t="shared" si="219"/>
        <v>2430.7552716643631</v>
      </c>
      <c r="BP144" s="31">
        <v>95.916666666666657</v>
      </c>
      <c r="BQ144" s="30">
        <f t="shared" si="220"/>
        <v>2733.6249999999995</v>
      </c>
      <c r="DL144" s="31">
        <v>15</v>
      </c>
      <c r="DM144" s="30">
        <f t="shared" si="221"/>
        <v>225</v>
      </c>
      <c r="EV144" s="31">
        <v>111.5</v>
      </c>
      <c r="EW144" s="30">
        <f t="shared" si="222"/>
        <v>2118.5</v>
      </c>
      <c r="FB144" s="31">
        <v>67.916666666666657</v>
      </c>
      <c r="FC144" s="29">
        <f t="shared" si="213"/>
        <v>1018.7499999999999</v>
      </c>
      <c r="IB144" s="31">
        <v>47.5</v>
      </c>
      <c r="IC144" s="36">
        <f t="shared" si="223"/>
        <v>380</v>
      </c>
      <c r="JC144" s="69"/>
      <c r="JD144" s="20"/>
      <c r="JE144" s="20"/>
      <c r="JF144" s="20">
        <v>32.25</v>
      </c>
      <c r="JG144" s="23">
        <f t="shared" si="224"/>
        <v>322.5</v>
      </c>
      <c r="JI144" s="69"/>
      <c r="JJ144" s="20"/>
      <c r="JK144" s="20"/>
      <c r="JL144" s="20">
        <v>60</v>
      </c>
      <c r="JM144" s="23">
        <f t="shared" si="225"/>
        <v>1800</v>
      </c>
      <c r="JO144" s="69"/>
      <c r="JP144" s="20"/>
      <c r="JQ144" s="20"/>
      <c r="JR144" s="20">
        <v>84</v>
      </c>
      <c r="JS144" s="23">
        <f t="shared" si="226"/>
        <v>1428</v>
      </c>
      <c r="JU144" s="69"/>
      <c r="JV144" s="20"/>
      <c r="JW144" s="20"/>
      <c r="JX144" s="20">
        <v>115.25</v>
      </c>
      <c r="JY144" s="23">
        <f t="shared" si="227"/>
        <v>1844</v>
      </c>
      <c r="KA144" s="69"/>
      <c r="KB144" s="20"/>
      <c r="KC144" s="20"/>
      <c r="KD144" s="20">
        <v>16.5</v>
      </c>
      <c r="KE144" s="23">
        <f t="shared" si="228"/>
        <v>214.5</v>
      </c>
      <c r="KG144" s="69"/>
      <c r="KH144" s="20"/>
      <c r="KI144" s="20"/>
      <c r="KJ144" s="20">
        <v>49.5625</v>
      </c>
      <c r="KK144" s="23">
        <f t="shared" si="229"/>
        <v>1486.875</v>
      </c>
      <c r="KM144" s="69"/>
      <c r="KN144" s="20"/>
      <c r="KO144" s="20"/>
      <c r="KP144" s="20">
        <v>118.91666666666666</v>
      </c>
      <c r="KQ144" s="23">
        <f t="shared" si="230"/>
        <v>2140.5</v>
      </c>
      <c r="KS144" s="69"/>
      <c r="KT144" s="20"/>
      <c r="KU144" s="20"/>
      <c r="KV144" s="20">
        <v>20</v>
      </c>
      <c r="KW144" s="23">
        <f t="shared" si="231"/>
        <v>420</v>
      </c>
      <c r="KY144" s="69"/>
      <c r="KZ144" s="20"/>
      <c r="LA144" s="20"/>
      <c r="LB144" s="20">
        <v>10.5</v>
      </c>
      <c r="LC144" s="23">
        <f t="shared" si="232"/>
        <v>157.5</v>
      </c>
      <c r="LE144" s="69"/>
      <c r="LF144" s="20"/>
      <c r="LG144" s="20"/>
      <c r="LH144" s="20"/>
      <c r="LK144" s="27"/>
      <c r="LL144" s="27"/>
      <c r="LM144" s="27"/>
      <c r="LN144" s="27"/>
      <c r="LR144" s="27"/>
      <c r="LT144" s="17">
        <v>50.5</v>
      </c>
      <c r="LU144" s="30">
        <f t="shared" si="233"/>
        <v>202</v>
      </c>
      <c r="LW144" s="32"/>
      <c r="LX144" s="32"/>
      <c r="LY144" s="32"/>
      <c r="LZ144" s="32">
        <v>67.5</v>
      </c>
      <c r="MA144" s="36">
        <f t="shared" si="234"/>
        <v>1350</v>
      </c>
      <c r="MC144" s="32"/>
      <c r="MD144" s="32"/>
      <c r="ME144" s="32"/>
      <c r="MF144" s="32">
        <v>82.5</v>
      </c>
      <c r="MG144" s="36">
        <f t="shared" si="235"/>
        <v>330</v>
      </c>
      <c r="MI144" s="32"/>
      <c r="MJ144" s="32"/>
      <c r="MK144" s="32"/>
      <c r="ML144" s="32"/>
      <c r="MO144" s="32"/>
      <c r="MP144" s="32"/>
      <c r="MQ144" s="32"/>
      <c r="MR144" s="32">
        <v>102.25</v>
      </c>
      <c r="MS144" s="36">
        <f t="shared" si="236"/>
        <v>1022.5</v>
      </c>
      <c r="MU144" s="32"/>
      <c r="MV144" s="32"/>
      <c r="MW144" s="32"/>
      <c r="MX144" s="32">
        <v>89</v>
      </c>
      <c r="MY144" s="36">
        <f t="shared" si="237"/>
        <v>1165.8999999999999</v>
      </c>
      <c r="NA144" s="32"/>
      <c r="NB144" s="32"/>
      <c r="NC144" s="32"/>
      <c r="ND144" s="32"/>
      <c r="NG144" s="32"/>
      <c r="NH144" s="32"/>
      <c r="NI144" s="32"/>
      <c r="NJ144" s="32"/>
      <c r="NM144" s="32"/>
      <c r="NN144" s="32"/>
      <c r="NO144" s="32"/>
      <c r="NP144" s="32"/>
      <c r="NS144" s="32"/>
      <c r="NT144" s="32"/>
      <c r="NU144" s="32"/>
      <c r="NV144" s="32"/>
      <c r="NY144" s="32"/>
      <c r="NZ144" s="32"/>
      <c r="OA144" s="32"/>
      <c r="OB144" s="32"/>
      <c r="OE144" s="32"/>
      <c r="OF144" s="32"/>
      <c r="OG144" s="32"/>
      <c r="OH144" s="32"/>
      <c r="OK144" s="32"/>
      <c r="OL144" s="32"/>
      <c r="OM144" s="32"/>
      <c r="ON144" s="32"/>
      <c r="OQ144" s="32"/>
      <c r="OR144" s="32"/>
      <c r="OS144" s="32"/>
      <c r="OT144" s="32"/>
      <c r="OW144" s="32"/>
      <c r="OX144" s="32"/>
      <c r="OY144" s="32"/>
      <c r="OZ144" s="32"/>
      <c r="PC144" s="32"/>
      <c r="PD144" s="32"/>
      <c r="PE144" s="32"/>
      <c r="PF144" s="32"/>
      <c r="PI144" s="32"/>
      <c r="PJ144" s="32"/>
      <c r="PK144" s="32"/>
      <c r="PL144" s="32"/>
      <c r="PO144" s="32"/>
      <c r="PP144" s="32"/>
      <c r="PQ144" s="32"/>
      <c r="PR144" s="32"/>
      <c r="PU144" s="32"/>
      <c r="PV144" s="32"/>
      <c r="PW144" s="32"/>
      <c r="QD144" s="31">
        <v>112</v>
      </c>
      <c r="QE144" s="36">
        <f t="shared" si="214"/>
        <v>280</v>
      </c>
      <c r="QJ144" s="31">
        <v>30.5</v>
      </c>
      <c r="QK144" s="36">
        <f t="shared" si="215"/>
        <v>508.00799999999998</v>
      </c>
      <c r="QM144" s="5"/>
      <c r="QO144" s="5"/>
      <c r="SR144" s="31">
        <v>16</v>
      </c>
      <c r="SS144" s="36">
        <f t="shared" si="216"/>
        <v>240</v>
      </c>
    </row>
    <row r="145" spans="1:514" x14ac:dyDescent="0.55000000000000004">
      <c r="A145" s="31"/>
      <c r="B145" s="80">
        <v>184210</v>
      </c>
      <c r="C145" s="77"/>
      <c r="D145" s="78"/>
      <c r="E145" s="78">
        <f t="shared" si="211"/>
        <v>27110.929683241</v>
      </c>
      <c r="F145" s="78">
        <f t="shared" si="238"/>
        <v>40.27586242140918</v>
      </c>
      <c r="G145" s="78">
        <f t="shared" si="217"/>
        <v>55.164949588913537</v>
      </c>
      <c r="H145" s="78"/>
      <c r="I145" s="78"/>
      <c r="J145" s="88"/>
      <c r="N145" s="31">
        <v>30</v>
      </c>
      <c r="O145" s="62">
        <f t="shared" si="218"/>
        <v>1950</v>
      </c>
      <c r="Z145" s="31">
        <v>89</v>
      </c>
      <c r="AA145" s="37">
        <f t="shared" si="212"/>
        <v>1780</v>
      </c>
      <c r="AL145" s="31">
        <v>36</v>
      </c>
      <c r="AM145" s="30">
        <f t="shared" si="219"/>
        <v>2365.0591832410018</v>
      </c>
      <c r="BP145" s="31">
        <v>93.374999999999986</v>
      </c>
      <c r="BQ145" s="30">
        <f t="shared" si="220"/>
        <v>2661.1874999999995</v>
      </c>
      <c r="DL145" s="31">
        <v>16</v>
      </c>
      <c r="DM145" s="30">
        <f t="shared" si="221"/>
        <v>240</v>
      </c>
      <c r="EV145" s="31">
        <v>110.375</v>
      </c>
      <c r="EW145" s="30">
        <f t="shared" si="222"/>
        <v>2097.125</v>
      </c>
      <c r="FB145" s="31">
        <v>61.624999999999986</v>
      </c>
      <c r="FC145" s="29">
        <f t="shared" si="213"/>
        <v>924.37499999999977</v>
      </c>
      <c r="IB145" s="31">
        <v>47.5</v>
      </c>
      <c r="IC145" s="36">
        <f t="shared" si="223"/>
        <v>380</v>
      </c>
      <c r="JC145" s="69"/>
      <c r="JD145" s="20"/>
      <c r="JE145" s="20"/>
      <c r="JF145" s="20">
        <v>32.375</v>
      </c>
      <c r="JG145" s="23">
        <f t="shared" si="224"/>
        <v>323.75</v>
      </c>
      <c r="JI145" s="69"/>
      <c r="JJ145" s="20"/>
      <c r="JK145" s="20"/>
      <c r="JL145" s="20">
        <v>60</v>
      </c>
      <c r="JM145" s="23">
        <f t="shared" si="225"/>
        <v>1800</v>
      </c>
      <c r="JO145" s="69"/>
      <c r="JP145" s="20"/>
      <c r="JQ145" s="20"/>
      <c r="JR145" s="20">
        <v>88</v>
      </c>
      <c r="JS145" s="23">
        <f t="shared" si="226"/>
        <v>1496</v>
      </c>
      <c r="JU145" s="69"/>
      <c r="JV145" s="20"/>
      <c r="JW145" s="20"/>
      <c r="JX145" s="20">
        <v>114.375</v>
      </c>
      <c r="JY145" s="23">
        <f t="shared" si="227"/>
        <v>1830</v>
      </c>
      <c r="KA145" s="69"/>
      <c r="KB145" s="20"/>
      <c r="KC145" s="20"/>
      <c r="KD145" s="20">
        <v>15.625</v>
      </c>
      <c r="KE145" s="23">
        <f t="shared" si="228"/>
        <v>203.125</v>
      </c>
      <c r="KG145" s="69"/>
      <c r="KH145" s="20"/>
      <c r="KI145" s="20"/>
      <c r="KJ145" s="20">
        <v>48</v>
      </c>
      <c r="KK145" s="23">
        <f t="shared" si="229"/>
        <v>1440</v>
      </c>
      <c r="KM145" s="69"/>
      <c r="KN145" s="20"/>
      <c r="KO145" s="20"/>
      <c r="KP145" s="20">
        <v>118.87499999999997</v>
      </c>
      <c r="KQ145" s="23">
        <f t="shared" si="230"/>
        <v>2139.7499999999995</v>
      </c>
      <c r="KS145" s="69"/>
      <c r="KT145" s="20"/>
      <c r="KU145" s="20"/>
      <c r="KV145" s="20">
        <v>18</v>
      </c>
      <c r="KW145" s="23">
        <f t="shared" si="231"/>
        <v>378</v>
      </c>
      <c r="KY145" s="69"/>
      <c r="KZ145" s="20"/>
      <c r="LA145" s="20"/>
      <c r="LB145" s="20">
        <v>10.5</v>
      </c>
      <c r="LC145" s="23">
        <f t="shared" si="232"/>
        <v>157.5</v>
      </c>
      <c r="LE145" s="69"/>
      <c r="LF145" s="20"/>
      <c r="LG145" s="20"/>
      <c r="LH145" s="20"/>
      <c r="LK145" s="27"/>
      <c r="LL145" s="27"/>
      <c r="LM145" s="27"/>
      <c r="LN145" s="27"/>
      <c r="LR145" s="27"/>
      <c r="LT145" s="17">
        <v>47.75</v>
      </c>
      <c r="LU145" s="30">
        <f t="shared" si="233"/>
        <v>191</v>
      </c>
      <c r="LW145" s="32"/>
      <c r="LX145" s="32"/>
      <c r="LY145" s="32"/>
      <c r="LZ145" s="32">
        <v>65.5</v>
      </c>
      <c r="MA145" s="36">
        <f t="shared" si="234"/>
        <v>1310</v>
      </c>
      <c r="MC145" s="32"/>
      <c r="MD145" s="32"/>
      <c r="ME145" s="32"/>
      <c r="MF145" s="32">
        <v>84</v>
      </c>
      <c r="MG145" s="36">
        <f t="shared" si="235"/>
        <v>336</v>
      </c>
      <c r="MI145" s="32"/>
      <c r="MJ145" s="32"/>
      <c r="MK145" s="32"/>
      <c r="ML145" s="32"/>
      <c r="MO145" s="32"/>
      <c r="MP145" s="32"/>
      <c r="MQ145" s="32"/>
      <c r="MR145" s="32">
        <v>100.5</v>
      </c>
      <c r="MS145" s="36">
        <f t="shared" si="236"/>
        <v>1005</v>
      </c>
      <c r="MU145" s="32"/>
      <c r="MV145" s="32"/>
      <c r="MW145" s="32"/>
      <c r="MX145" s="32">
        <v>93</v>
      </c>
      <c r="MY145" s="36">
        <f t="shared" si="237"/>
        <v>1218.3</v>
      </c>
      <c r="NA145" s="32"/>
      <c r="NB145" s="32"/>
      <c r="NC145" s="32"/>
      <c r="ND145" s="32"/>
      <c r="NG145" s="32"/>
      <c r="NH145" s="32"/>
      <c r="NI145" s="32"/>
      <c r="NJ145" s="32"/>
      <c r="NM145" s="32"/>
      <c r="NN145" s="32"/>
      <c r="NO145" s="32"/>
      <c r="NP145" s="32"/>
      <c r="NS145" s="32"/>
      <c r="NT145" s="32"/>
      <c r="NU145" s="32"/>
      <c r="NV145" s="32"/>
      <c r="NY145" s="32"/>
      <c r="NZ145" s="32"/>
      <c r="OA145" s="32"/>
      <c r="OB145" s="32"/>
      <c r="OE145" s="32"/>
      <c r="OF145" s="32"/>
      <c r="OG145" s="32"/>
      <c r="OH145" s="32"/>
      <c r="OK145" s="32"/>
      <c r="OL145" s="32"/>
      <c r="OM145" s="32"/>
      <c r="ON145" s="32"/>
      <c r="OQ145" s="32"/>
      <c r="OR145" s="32"/>
      <c r="OS145" s="32"/>
      <c r="OT145" s="32"/>
      <c r="OW145" s="32"/>
      <c r="OX145" s="32"/>
      <c r="OY145" s="32"/>
      <c r="OZ145" s="32"/>
      <c r="PC145" s="32"/>
      <c r="PD145" s="32"/>
      <c r="PE145" s="32"/>
      <c r="PF145" s="32"/>
      <c r="PI145" s="32"/>
      <c r="PJ145" s="32"/>
      <c r="PK145" s="32"/>
      <c r="PL145" s="32"/>
      <c r="PO145" s="32"/>
      <c r="PP145" s="32"/>
      <c r="PQ145" s="32"/>
      <c r="PR145" s="32"/>
      <c r="PU145" s="32"/>
      <c r="PV145" s="32"/>
      <c r="PW145" s="32"/>
      <c r="QD145" s="31">
        <v>112</v>
      </c>
      <c r="QE145" s="36">
        <f t="shared" si="214"/>
        <v>280</v>
      </c>
      <c r="QJ145" s="31">
        <v>30.5</v>
      </c>
      <c r="QK145" s="36">
        <f t="shared" si="215"/>
        <v>508.00799999999998</v>
      </c>
      <c r="QM145" s="5"/>
      <c r="QO145" s="5"/>
      <c r="SR145" s="31">
        <v>16</v>
      </c>
      <c r="SS145" s="36">
        <f t="shared" si="216"/>
        <v>240</v>
      </c>
    </row>
    <row r="146" spans="1:514" x14ac:dyDescent="0.55000000000000004">
      <c r="A146" s="31"/>
      <c r="B146" s="80">
        <v>184211</v>
      </c>
      <c r="C146" s="79">
        <f>COUNT(N146:SS146)/2</f>
        <v>25</v>
      </c>
      <c r="D146" s="78"/>
      <c r="E146" s="78">
        <f t="shared" si="211"/>
        <v>26674.006183240999</v>
      </c>
      <c r="F146" s="78">
        <f t="shared" si="238"/>
        <v>39.626771040911123</v>
      </c>
      <c r="G146" s="78">
        <f t="shared" si="217"/>
        <v>54.2759036161887</v>
      </c>
      <c r="H146" s="78"/>
      <c r="I146" s="78"/>
      <c r="J146" s="88"/>
      <c r="N146" s="31">
        <v>30.5</v>
      </c>
      <c r="O146" s="62">
        <f t="shared" si="218"/>
        <v>1982.5</v>
      </c>
      <c r="Z146" s="31">
        <v>83</v>
      </c>
      <c r="AA146" s="37">
        <f t="shared" si="212"/>
        <v>1660</v>
      </c>
      <c r="AL146" s="31">
        <v>36</v>
      </c>
      <c r="AM146" s="30">
        <f t="shared" si="219"/>
        <v>2365.0591832410018</v>
      </c>
      <c r="BP146" s="31">
        <v>90.833333333333314</v>
      </c>
      <c r="BQ146" s="30">
        <f t="shared" si="220"/>
        <v>2588.7499999999995</v>
      </c>
      <c r="DL146" s="31">
        <v>16</v>
      </c>
      <c r="DM146" s="30">
        <f t="shared" si="221"/>
        <v>240</v>
      </c>
      <c r="EV146" s="31">
        <v>109.25</v>
      </c>
      <c r="EW146" s="30">
        <f t="shared" si="222"/>
        <v>2075.75</v>
      </c>
      <c r="FB146" s="31">
        <v>55.333333333333314</v>
      </c>
      <c r="FC146" s="29">
        <f t="shared" si="213"/>
        <v>829.99999999999977</v>
      </c>
      <c r="IB146" s="31">
        <v>43</v>
      </c>
      <c r="IC146" s="36">
        <f t="shared" si="223"/>
        <v>344</v>
      </c>
      <c r="JC146" s="69"/>
      <c r="JD146" s="20"/>
      <c r="JE146" s="20"/>
      <c r="JF146" s="20">
        <v>32.75</v>
      </c>
      <c r="JG146" s="23">
        <f t="shared" si="224"/>
        <v>327.5</v>
      </c>
      <c r="JI146" s="69"/>
      <c r="JJ146" s="20"/>
      <c r="JK146" s="20"/>
      <c r="JL146" s="20">
        <v>63</v>
      </c>
      <c r="JM146" s="23">
        <f t="shared" si="225"/>
        <v>1890</v>
      </c>
      <c r="JO146" s="69"/>
      <c r="JP146" s="20"/>
      <c r="JQ146" s="20"/>
      <c r="JR146" s="20">
        <v>85.25</v>
      </c>
      <c r="JS146" s="23">
        <f t="shared" si="226"/>
        <v>1449.25</v>
      </c>
      <c r="JU146" s="69"/>
      <c r="JV146" s="20"/>
      <c r="JW146" s="20"/>
      <c r="JX146" s="20">
        <v>115.5</v>
      </c>
      <c r="JY146" s="23">
        <f t="shared" si="227"/>
        <v>1848</v>
      </c>
      <c r="KA146" s="69"/>
      <c r="KB146" s="20"/>
      <c r="KC146" s="20"/>
      <c r="KD146" s="20">
        <v>15.625</v>
      </c>
      <c r="KE146" s="23">
        <f t="shared" si="228"/>
        <v>203.125</v>
      </c>
      <c r="KG146" s="69"/>
      <c r="KH146" s="20"/>
      <c r="KI146" s="20"/>
      <c r="KJ146" s="20">
        <v>48</v>
      </c>
      <c r="KK146" s="23">
        <f t="shared" si="229"/>
        <v>1440</v>
      </c>
      <c r="KM146" s="69"/>
      <c r="KN146" s="20"/>
      <c r="KO146" s="20"/>
      <c r="KP146" s="20">
        <v>118.8333333333333</v>
      </c>
      <c r="KQ146" s="23">
        <f t="shared" si="230"/>
        <v>2138.9999999999995</v>
      </c>
      <c r="KS146" s="69"/>
      <c r="KT146" s="20"/>
      <c r="KU146" s="20"/>
      <c r="KV146" s="20">
        <v>18</v>
      </c>
      <c r="KW146" s="23">
        <f t="shared" si="231"/>
        <v>378</v>
      </c>
      <c r="KY146" s="69"/>
      <c r="KZ146" s="20"/>
      <c r="LA146" s="20"/>
      <c r="LB146" s="20">
        <v>10</v>
      </c>
      <c r="LC146" s="23">
        <f t="shared" si="232"/>
        <v>150</v>
      </c>
      <c r="LE146" s="69"/>
      <c r="LF146" s="20"/>
      <c r="LG146" s="20"/>
      <c r="LH146" s="20"/>
      <c r="LK146" s="27"/>
      <c r="LL146" s="27"/>
      <c r="LM146" s="27"/>
      <c r="LN146" s="27"/>
      <c r="LR146" s="27"/>
      <c r="LT146" s="17">
        <v>48</v>
      </c>
      <c r="LU146" s="30">
        <f t="shared" si="233"/>
        <v>192</v>
      </c>
      <c r="LW146" s="32"/>
      <c r="LX146" s="32"/>
      <c r="LY146" s="32"/>
      <c r="LZ146" s="32">
        <v>65</v>
      </c>
      <c r="MA146" s="36">
        <f t="shared" si="234"/>
        <v>1300</v>
      </c>
      <c r="MC146" s="32"/>
      <c r="MD146" s="32"/>
      <c r="ME146" s="32"/>
      <c r="MF146" s="32">
        <v>82</v>
      </c>
      <c r="MG146" s="36">
        <f t="shared" si="235"/>
        <v>328</v>
      </c>
      <c r="MI146" s="32"/>
      <c r="MJ146" s="32"/>
      <c r="MK146" s="32"/>
      <c r="ML146" s="32"/>
      <c r="MO146" s="32"/>
      <c r="MP146" s="32"/>
      <c r="MQ146" s="32"/>
      <c r="MR146" s="32">
        <v>98</v>
      </c>
      <c r="MS146" s="36">
        <f t="shared" si="236"/>
        <v>980</v>
      </c>
      <c r="MU146" s="32"/>
      <c r="MV146" s="32"/>
      <c r="MW146" s="32"/>
      <c r="MX146" s="32">
        <v>90</v>
      </c>
      <c r="MY146" s="36">
        <f t="shared" si="237"/>
        <v>1179</v>
      </c>
      <c r="NA146" s="32"/>
      <c r="NB146" s="32"/>
      <c r="NC146" s="32"/>
      <c r="ND146" s="32"/>
      <c r="NG146" s="32"/>
      <c r="NH146" s="32"/>
      <c r="NI146" s="32"/>
      <c r="NJ146" s="32"/>
      <c r="NM146" s="32"/>
      <c r="NN146" s="32"/>
      <c r="NO146" s="32"/>
      <c r="NP146" s="32"/>
      <c r="NS146" s="32"/>
      <c r="NT146" s="32"/>
      <c r="NU146" s="32"/>
      <c r="NV146" s="32"/>
      <c r="NY146" s="32"/>
      <c r="NZ146" s="32"/>
      <c r="OA146" s="32"/>
      <c r="OB146" s="32"/>
      <c r="OE146" s="32"/>
      <c r="OF146" s="32"/>
      <c r="OG146" s="32"/>
      <c r="OH146" s="32"/>
      <c r="OK146" s="32"/>
      <c r="OL146" s="32"/>
      <c r="OM146" s="32"/>
      <c r="ON146" s="32"/>
      <c r="OQ146" s="32"/>
      <c r="OR146" s="32"/>
      <c r="OS146" s="32"/>
      <c r="OT146" s="32"/>
      <c r="OW146" s="32"/>
      <c r="OX146" s="32"/>
      <c r="OY146" s="32"/>
      <c r="OZ146" s="32"/>
      <c r="PC146" s="32"/>
      <c r="PD146" s="32"/>
      <c r="PE146" s="32"/>
      <c r="PF146" s="32"/>
      <c r="PI146" s="32"/>
      <c r="PJ146" s="32"/>
      <c r="PK146" s="32"/>
      <c r="PL146" s="32"/>
      <c r="PO146" s="32"/>
      <c r="PP146" s="32"/>
      <c r="PQ146" s="32"/>
      <c r="PR146" s="32"/>
      <c r="PU146" s="32"/>
      <c r="PV146" s="32"/>
      <c r="PW146" s="32"/>
      <c r="QD146" s="31">
        <v>112</v>
      </c>
      <c r="QE146" s="36">
        <f t="shared" si="214"/>
        <v>280</v>
      </c>
      <c r="QJ146" s="31">
        <v>24.5</v>
      </c>
      <c r="QK146" s="36">
        <f t="shared" si="215"/>
        <v>408.07199999999995</v>
      </c>
      <c r="QM146" s="5"/>
      <c r="QO146" s="5"/>
      <c r="SR146" s="31">
        <v>16</v>
      </c>
      <c r="SS146" s="36">
        <f t="shared" si="216"/>
        <v>240</v>
      </c>
    </row>
    <row r="147" spans="1:514" x14ac:dyDescent="0.55000000000000004">
      <c r="A147" s="31"/>
      <c r="B147" s="80">
        <v>184212</v>
      </c>
      <c r="C147" s="77"/>
      <c r="D147" s="78">
        <f>SUM(M147,S147,Y147,AE147,AK147,AQ147,AW147,BC147,BI147,BO147,BU147,CA147,CG147,CM147,CS147,CY147,DE147,DK147,DQ147,DW147,EC147,EI147,EO147,EU147,FA147,FG147,FM147,FS147,FY147,GE147,GK147,GQ147,GW147,HC147,HI147,HO147,HU147,IA147,IG147,IM147,IS147,IY147,JE147,JK147,JQ147,JW147,KC147,KI147,KO147,KU147,LA147,LG147,LM147,LS147,LY147,ME147,MK147,MQ147,MW147,NC147,NI147,NO147,NU147,OA147,OG147,OM147,OS147,OY147,PE147,PK147,PQ147,PW147,QC147,QI147,QO147,QU147,RA147,RG147,RM147,RS147,RY147,SE147,SK147,SQ147)</f>
        <v>510.08566140766146</v>
      </c>
      <c r="E147" s="78">
        <f t="shared" si="211"/>
        <v>26168.56959481764</v>
      </c>
      <c r="F147" s="78">
        <f t="shared" si="238"/>
        <v>38.875896956697424</v>
      </c>
      <c r="G147" s="78">
        <f t="shared" si="217"/>
        <v>53.24744814651136</v>
      </c>
      <c r="H147" s="78"/>
      <c r="I147" s="78"/>
      <c r="J147" s="88">
        <f>SUM(P147,V147,AB147,AH147,AN147,AT147,AZ147,BF147,BL147,BR147,BX147,CD147,CJ147,CP147,CV147,DB147,DH147,DN147,DT147,DZ147,EF147,EL147,ER147,EX147,FD147,FJ147,FP147,FV147,GB147,GH147,GN147,GT147,GZ147,HF147,HL147,HR147,HX147,ID147,IJ147,IP147,IV147,JB147,JH147,JN147,JT147,JZ147,KF147,KL147,KR147,KX147,LD147,LJ147,LP147,LV147,MB147,MH147,MN147,MT147,MZ147,NF147,NL147,NR147,NX147,OD147,OJ147,OP147,OV147,PB147,PH147,PN147,PT147,PZ147,QF147,QL147,QR147,QX147,RD147,RJ147,RP147,RV147,SB147,SH147,SN147,ST147)</f>
        <v>491.4520884233612</v>
      </c>
      <c r="K147" s="31">
        <v>0</v>
      </c>
      <c r="L147" s="31">
        <v>1</v>
      </c>
      <c r="M147" s="31">
        <v>78.333572984300275</v>
      </c>
      <c r="N147" s="31">
        <v>28.5</v>
      </c>
      <c r="O147" s="62">
        <f t="shared" si="218"/>
        <v>1852.5</v>
      </c>
      <c r="P147" s="31">
        <f>M135</f>
        <v>65</v>
      </c>
      <c r="W147" s="31">
        <v>9</v>
      </c>
      <c r="X147" s="31">
        <v>1</v>
      </c>
      <c r="Y147" s="31">
        <v>20</v>
      </c>
      <c r="Z147" s="31">
        <v>84</v>
      </c>
      <c r="AA147" s="37">
        <f t="shared" si="212"/>
        <v>1680</v>
      </c>
      <c r="AB147" s="64">
        <f>Y135</f>
        <v>20</v>
      </c>
      <c r="AJ147" s="31">
        <v>1</v>
      </c>
      <c r="AK147" s="31">
        <v>65.696088423361161</v>
      </c>
      <c r="AL147" s="31">
        <v>35</v>
      </c>
      <c r="AM147" s="30">
        <f t="shared" si="219"/>
        <v>2299.3630948176406</v>
      </c>
      <c r="AN147" s="64">
        <f>AK135</f>
        <v>65.696088423361161</v>
      </c>
      <c r="BB147" s="31">
        <v>1</v>
      </c>
      <c r="BM147" s="31">
        <v>6</v>
      </c>
      <c r="BN147" s="31">
        <v>1</v>
      </c>
      <c r="BO147" s="31">
        <v>28.5</v>
      </c>
      <c r="BP147" s="31">
        <v>88.291666666666643</v>
      </c>
      <c r="BQ147" s="30">
        <f t="shared" si="220"/>
        <v>2516.3124999999995</v>
      </c>
      <c r="BR147" s="64">
        <f>BO135</f>
        <v>28.5</v>
      </c>
      <c r="DI147" s="31">
        <v>0</v>
      </c>
      <c r="DJ147" s="31">
        <v>1</v>
      </c>
      <c r="DK147" s="31">
        <v>15</v>
      </c>
      <c r="DL147" s="31">
        <v>16</v>
      </c>
      <c r="DM147" s="30">
        <f t="shared" si="221"/>
        <v>240</v>
      </c>
      <c r="DN147" s="64">
        <f>DK135</f>
        <v>15</v>
      </c>
      <c r="ES147" s="31">
        <v>8</v>
      </c>
      <c r="ET147" s="31">
        <v>1</v>
      </c>
      <c r="EU147" s="31">
        <v>23</v>
      </c>
      <c r="EV147" s="31">
        <v>108.125</v>
      </c>
      <c r="EW147" s="30">
        <f t="shared" si="222"/>
        <v>2054.375</v>
      </c>
      <c r="EX147" s="64">
        <f>EU135</f>
        <v>19</v>
      </c>
      <c r="EY147" s="31">
        <v>0</v>
      </c>
      <c r="EZ147" s="31">
        <v>1</v>
      </c>
      <c r="FA147" s="31">
        <v>15</v>
      </c>
      <c r="FB147" s="31">
        <v>49.041666666666643</v>
      </c>
      <c r="FC147" s="29">
        <f t="shared" si="213"/>
        <v>735.62499999999966</v>
      </c>
      <c r="FD147" s="64">
        <f>FA135</f>
        <v>15</v>
      </c>
      <c r="HY147" s="31">
        <v>0</v>
      </c>
      <c r="HZ147" s="31">
        <v>1</v>
      </c>
      <c r="IA147" s="31">
        <v>8</v>
      </c>
      <c r="IB147" s="31">
        <v>40</v>
      </c>
      <c r="IC147" s="36">
        <f t="shared" si="223"/>
        <v>320</v>
      </c>
      <c r="ID147" s="64">
        <f>IA135</f>
        <v>8</v>
      </c>
      <c r="JC147" s="70">
        <v>3</v>
      </c>
      <c r="JD147" s="22">
        <v>1</v>
      </c>
      <c r="JE147" s="22">
        <v>10</v>
      </c>
      <c r="JF147" s="22">
        <v>30.5</v>
      </c>
      <c r="JG147" s="23">
        <f t="shared" si="224"/>
        <v>305</v>
      </c>
      <c r="JH147" s="72">
        <f>JE135</f>
        <v>10</v>
      </c>
      <c r="JI147" s="70">
        <v>6</v>
      </c>
      <c r="JJ147" s="22">
        <v>1</v>
      </c>
      <c r="JK147" s="22">
        <v>30</v>
      </c>
      <c r="JL147" s="22">
        <v>64.25</v>
      </c>
      <c r="JM147" s="23">
        <f t="shared" si="225"/>
        <v>1927.5</v>
      </c>
      <c r="JN147" s="72">
        <f>JK135</f>
        <v>30</v>
      </c>
      <c r="JO147" s="70">
        <v>6</v>
      </c>
      <c r="JP147" s="22">
        <v>1</v>
      </c>
      <c r="JQ147" s="22">
        <v>18</v>
      </c>
      <c r="JR147" s="22">
        <v>89</v>
      </c>
      <c r="JS147" s="23">
        <f t="shared" si="226"/>
        <v>1513</v>
      </c>
      <c r="JT147" s="72">
        <f>JQ135</f>
        <v>17</v>
      </c>
      <c r="JU147" s="70">
        <v>10</v>
      </c>
      <c r="JV147" s="22">
        <v>1</v>
      </c>
      <c r="JW147" s="22">
        <v>16</v>
      </c>
      <c r="JX147" s="22">
        <v>118.5</v>
      </c>
      <c r="JY147" s="23">
        <f t="shared" si="227"/>
        <v>1896</v>
      </c>
      <c r="JZ147" s="72">
        <f>JW135</f>
        <v>16</v>
      </c>
      <c r="KA147" s="70">
        <v>0</v>
      </c>
      <c r="KB147" s="22">
        <v>1</v>
      </c>
      <c r="KC147" s="22">
        <v>13</v>
      </c>
      <c r="KD147" s="22">
        <v>16.75</v>
      </c>
      <c r="KE147" s="23">
        <f t="shared" si="228"/>
        <v>217.75</v>
      </c>
      <c r="KF147" s="72">
        <f>KC135</f>
        <v>13</v>
      </c>
      <c r="KH147" s="22">
        <v>1</v>
      </c>
      <c r="KI147" s="22">
        <v>30</v>
      </c>
      <c r="KJ147" s="22">
        <v>48</v>
      </c>
      <c r="KK147" s="23">
        <f t="shared" si="229"/>
        <v>1440</v>
      </c>
      <c r="KL147" s="72">
        <f>KI135</f>
        <v>30</v>
      </c>
      <c r="KM147" s="70">
        <v>8</v>
      </c>
      <c r="KN147" s="22">
        <v>1</v>
      </c>
      <c r="KO147" s="22">
        <v>18</v>
      </c>
      <c r="KP147" s="22">
        <v>118.79166666666663</v>
      </c>
      <c r="KQ147" s="23">
        <f t="shared" si="230"/>
        <v>2138.2499999999991</v>
      </c>
      <c r="KR147" s="72">
        <f>KO135</f>
        <v>18</v>
      </c>
      <c r="KS147" s="70">
        <v>0</v>
      </c>
      <c r="KT147" s="22">
        <v>1</v>
      </c>
      <c r="KU147" s="22">
        <v>21</v>
      </c>
      <c r="KV147" s="22">
        <v>13.5</v>
      </c>
      <c r="KW147" s="23">
        <f t="shared" si="231"/>
        <v>283.5</v>
      </c>
      <c r="KX147" s="72">
        <f>KU135</f>
        <v>21</v>
      </c>
      <c r="KY147" s="70">
        <v>0</v>
      </c>
      <c r="KZ147" s="22">
        <v>1</v>
      </c>
      <c r="LA147" s="22">
        <v>15</v>
      </c>
      <c r="LB147" s="22">
        <v>11</v>
      </c>
      <c r="LC147" s="23">
        <f t="shared" si="232"/>
        <v>165</v>
      </c>
      <c r="LD147" s="72">
        <f>LA135</f>
        <v>15</v>
      </c>
      <c r="LQ147" s="29">
        <v>5</v>
      </c>
      <c r="LR147" s="29">
        <v>1</v>
      </c>
      <c r="LS147" s="29">
        <v>4</v>
      </c>
      <c r="LT147" s="17">
        <v>46.25</v>
      </c>
      <c r="LU147" s="30">
        <f t="shared" si="233"/>
        <v>185</v>
      </c>
      <c r="LV147" s="73">
        <f>LS135</f>
        <v>4</v>
      </c>
      <c r="LW147" s="31">
        <v>3</v>
      </c>
      <c r="LX147" s="31">
        <v>1</v>
      </c>
      <c r="LY147" s="31">
        <v>20</v>
      </c>
      <c r="LZ147" s="31">
        <v>66</v>
      </c>
      <c r="MA147" s="36">
        <f t="shared" si="234"/>
        <v>1320</v>
      </c>
      <c r="MB147" s="64">
        <f>LY135</f>
        <v>20</v>
      </c>
      <c r="MC147" s="31">
        <v>8</v>
      </c>
      <c r="MD147" s="31">
        <v>1</v>
      </c>
      <c r="ME147" s="31">
        <v>4</v>
      </c>
      <c r="MF147" s="31">
        <v>83</v>
      </c>
      <c r="MG147" s="36">
        <f t="shared" si="235"/>
        <v>332</v>
      </c>
      <c r="MH147" s="64">
        <f>ME135</f>
        <v>4</v>
      </c>
      <c r="MO147" s="31">
        <v>8</v>
      </c>
      <c r="MP147" s="31">
        <v>1</v>
      </c>
      <c r="MQ147" s="31">
        <v>10</v>
      </c>
      <c r="MR147" s="31">
        <v>100</v>
      </c>
      <c r="MS147" s="36">
        <f t="shared" si="236"/>
        <v>1000</v>
      </c>
      <c r="MT147" s="64">
        <f>MQ135</f>
        <v>10</v>
      </c>
      <c r="MU147" s="31">
        <v>8</v>
      </c>
      <c r="MV147" s="31">
        <v>1</v>
      </c>
      <c r="MW147" s="31">
        <v>13.1</v>
      </c>
      <c r="MX147" s="31">
        <v>69</v>
      </c>
      <c r="MY147" s="36">
        <f t="shared" si="237"/>
        <v>903.9</v>
      </c>
      <c r="MZ147" s="64">
        <f>MW135</f>
        <v>13.1</v>
      </c>
      <c r="NB147" s="31">
        <v>1</v>
      </c>
      <c r="NH147" s="31">
        <v>1</v>
      </c>
      <c r="PV147" s="31">
        <v>1</v>
      </c>
      <c r="QA147" s="74">
        <v>12</v>
      </c>
      <c r="QB147" s="14">
        <v>1</v>
      </c>
      <c r="QC147" s="14">
        <v>2.8</v>
      </c>
      <c r="QD147" s="31">
        <v>113</v>
      </c>
      <c r="QE147" s="36">
        <f t="shared" si="214"/>
        <v>282.5</v>
      </c>
      <c r="QF147" s="64">
        <f>QC135</f>
        <v>2.5</v>
      </c>
      <c r="QG147" s="31">
        <v>0</v>
      </c>
      <c r="QH147" s="31">
        <v>1</v>
      </c>
      <c r="QI147" s="31">
        <v>16.655999999999999</v>
      </c>
      <c r="QJ147" s="31">
        <v>24</v>
      </c>
      <c r="QK147" s="36">
        <f t="shared" si="215"/>
        <v>399.74399999999997</v>
      </c>
      <c r="QL147" s="64">
        <f>QI135</f>
        <v>16.655999999999999</v>
      </c>
      <c r="QM147" s="5"/>
      <c r="QO147" s="5"/>
      <c r="SO147" s="31">
        <v>0</v>
      </c>
      <c r="SP147" s="32">
        <v>1</v>
      </c>
      <c r="SQ147" s="32">
        <v>15</v>
      </c>
      <c r="SR147" s="31">
        <v>20</v>
      </c>
      <c r="SS147" s="36">
        <f t="shared" si="216"/>
        <v>300</v>
      </c>
      <c r="ST147" s="64">
        <f>SQ135</f>
        <v>15</v>
      </c>
    </row>
    <row r="148" spans="1:514" x14ac:dyDescent="0.55000000000000004">
      <c r="A148" s="31"/>
      <c r="B148" s="80">
        <v>184301</v>
      </c>
      <c r="C148" s="79"/>
      <c r="D148" s="78"/>
      <c r="E148" s="78">
        <f t="shared" si="211"/>
        <v>27189.464342229843</v>
      </c>
      <c r="F148" s="78">
        <f>I148</f>
        <v>39.388130984474721</v>
      </c>
      <c r="G148" s="78">
        <f>E148/D$147</f>
        <v>53.303722098747585</v>
      </c>
      <c r="H148" s="78"/>
      <c r="I148" s="78">
        <f>F147*J148</f>
        <v>39.388130984474721</v>
      </c>
      <c r="J148" s="88">
        <f>SUM(P148,V148,AB148,AH148,AN148,AT148,AZ148,BF148,BL148,BR148,BX148,CD148,CJ148,CP148,CV148,DB148,DH148,DN148,DT148,DZ148,EF148,EL148,ER148,EX148,FD148,FJ148,FP148,FV148,GB148,GH148,GN148,GT148,GZ148,HF148,HL148,HR148,HX148,ID148,IJ148,IP148,IV148,JB148,JH148,JN148,JT148,JZ148,KF148,KL148,KR148,KX148,LD148,LJ148,LP148,LV148,MB148,MH148,MN148,MT148,MZ148,NF148,NL148,NR148,NX148,OD148,OJ148,OP148,OV148,PB148,PH148,PN148,PT148,PZ148,QF148,QL148,QR148,QX148,RD148,RJ148,RP148,RV148,SB148,SH148,SN148,ST148)/J147</f>
        <v>1.0131761340027179</v>
      </c>
      <c r="N148" s="31">
        <v>30</v>
      </c>
      <c r="O148" s="62">
        <f>M$147*N148</f>
        <v>2350.0071895290084</v>
      </c>
      <c r="P148" s="31">
        <f>N148/N147*P147</f>
        <v>68.421052631578945</v>
      </c>
      <c r="Z148" s="31">
        <v>87</v>
      </c>
      <c r="AA148" s="37">
        <f t="shared" ref="AA148:AA159" si="239">Y$147*Z148</f>
        <v>1740</v>
      </c>
      <c r="AB148" s="64">
        <f>Z148/Z147*AB147</f>
        <v>20.714285714285715</v>
      </c>
      <c r="AL148" s="31">
        <v>30</v>
      </c>
      <c r="AM148" s="30">
        <f>AK$147*AL148</f>
        <v>1970.8826527008348</v>
      </c>
      <c r="AN148" s="64">
        <f>AL148/AL147*AN147</f>
        <v>56.310932934309562</v>
      </c>
      <c r="BP148" s="31">
        <v>85.75</v>
      </c>
      <c r="BQ148" s="30">
        <f>BO$147*BP148</f>
        <v>2443.875</v>
      </c>
      <c r="BR148" s="64">
        <f>BP148/BP147*BR147</f>
        <v>27.679565832940074</v>
      </c>
      <c r="DL148" s="31">
        <v>17</v>
      </c>
      <c r="DM148" s="30">
        <f>DK$147*DL148</f>
        <v>255</v>
      </c>
      <c r="DN148" s="64">
        <f>DL148/DL147*DN147</f>
        <v>15.9375</v>
      </c>
      <c r="EV148" s="31">
        <v>107</v>
      </c>
      <c r="EW148" s="30">
        <f>EU$147*EV148</f>
        <v>2461</v>
      </c>
      <c r="EX148" s="64">
        <f>EV148/EV147*EX147</f>
        <v>18.802312138728322</v>
      </c>
      <c r="FB148" s="31">
        <v>42.75</v>
      </c>
      <c r="FC148" s="29">
        <f t="shared" ref="FC148:FC159" si="240">FA$147*FB148</f>
        <v>641.25</v>
      </c>
      <c r="FD148" s="64">
        <f>FB148/FB147*FD147</f>
        <v>13.075615972812241</v>
      </c>
      <c r="IB148" s="31">
        <v>40</v>
      </c>
      <c r="IC148" s="36">
        <f>IA$147*IB148</f>
        <v>320</v>
      </c>
      <c r="ID148" s="64">
        <f>IB148/IB147*ID147</f>
        <v>8</v>
      </c>
      <c r="JC148" s="69"/>
      <c r="JD148" s="20"/>
      <c r="JE148" s="20"/>
      <c r="JF148" s="20">
        <v>27</v>
      </c>
      <c r="JG148" s="23">
        <f>JE$147*JF148</f>
        <v>270</v>
      </c>
      <c r="JH148" s="72">
        <f>JF148/JF147*JH147</f>
        <v>8.8524590163934427</v>
      </c>
      <c r="JI148" s="69"/>
      <c r="JJ148" s="20"/>
      <c r="JK148" s="20"/>
      <c r="JL148" s="20">
        <v>61.5</v>
      </c>
      <c r="JM148" s="23">
        <f>JK$147*JL148</f>
        <v>1845</v>
      </c>
      <c r="JN148" s="72">
        <f>JL148/JL147*JN147</f>
        <v>28.715953307392997</v>
      </c>
      <c r="JO148" s="69"/>
      <c r="JP148" s="20"/>
      <c r="JQ148" s="20"/>
      <c r="JR148" s="20">
        <v>88.125</v>
      </c>
      <c r="JS148" s="23">
        <f>JQ$147*JR148</f>
        <v>1586.25</v>
      </c>
      <c r="JT148" s="72">
        <f>JR148/JR147*JT147</f>
        <v>16.832865168539325</v>
      </c>
      <c r="JU148" s="69"/>
      <c r="JV148" s="20"/>
      <c r="JW148" s="20"/>
      <c r="JX148" s="20">
        <v>114</v>
      </c>
      <c r="JY148" s="23">
        <f>JW$147*JX148</f>
        <v>1824</v>
      </c>
      <c r="JZ148" s="72">
        <f>JX148/JX147*JZ147</f>
        <v>15.39240506329114</v>
      </c>
      <c r="KA148" s="69"/>
      <c r="KB148" s="20"/>
      <c r="KC148" s="20"/>
      <c r="KD148" s="20">
        <v>17.375</v>
      </c>
      <c r="KE148" s="23">
        <f>KC$171*KD148</f>
        <v>225.875</v>
      </c>
      <c r="KF148" s="72">
        <f>KD148/KD147*KF147</f>
        <v>13.485074626865671</v>
      </c>
      <c r="KG148" s="69"/>
      <c r="KH148" s="20"/>
      <c r="KI148" s="20"/>
      <c r="KJ148" s="20">
        <v>49</v>
      </c>
      <c r="KK148" s="23">
        <f>KI$147*KJ148</f>
        <v>1470</v>
      </c>
      <c r="KL148" s="72">
        <f>KJ148/KJ147*KL147</f>
        <v>30.624999999999996</v>
      </c>
      <c r="KM148" s="69"/>
      <c r="KN148" s="20"/>
      <c r="KO148" s="20"/>
      <c r="KP148" s="20">
        <v>118.75</v>
      </c>
      <c r="KQ148" s="23">
        <f>KO$147*KP148</f>
        <v>2137.5</v>
      </c>
      <c r="KR148" s="72">
        <f>KP148/KP147*KR147</f>
        <v>17.993686425815508</v>
      </c>
      <c r="KS148" s="69"/>
      <c r="KT148" s="20"/>
      <c r="KU148" s="20"/>
      <c r="KV148" s="20">
        <v>15.0625</v>
      </c>
      <c r="KW148" s="23">
        <f>KU$147*KV148</f>
        <v>316.3125</v>
      </c>
      <c r="KX148" s="72">
        <f>KV148/KV147*KX147</f>
        <v>23.430555555555554</v>
      </c>
      <c r="KY148" s="69"/>
      <c r="KZ148" s="20"/>
      <c r="LA148" s="20"/>
      <c r="LB148" s="20">
        <v>12</v>
      </c>
      <c r="LC148" s="23">
        <f>LA$147*LB148</f>
        <v>180</v>
      </c>
      <c r="LD148" s="72">
        <f>LB148/LB147*LD147</f>
        <v>16.363636363636363</v>
      </c>
      <c r="LE148" s="69"/>
      <c r="LF148" s="20"/>
      <c r="LG148" s="20"/>
      <c r="LH148" s="20"/>
      <c r="LK148" s="27"/>
      <c r="LL148" s="27"/>
      <c r="LM148" s="27"/>
      <c r="LN148" s="27"/>
      <c r="LR148" s="27"/>
      <c r="LT148" s="17">
        <v>44</v>
      </c>
      <c r="LU148" s="30">
        <f>LS$147*LT148</f>
        <v>176</v>
      </c>
      <c r="LV148" s="73">
        <f>LT148/LT147*LV147</f>
        <v>3.8054054054054056</v>
      </c>
      <c r="LW148" s="32"/>
      <c r="LX148" s="32"/>
      <c r="LY148" s="32"/>
      <c r="LZ148" s="32">
        <v>68.625</v>
      </c>
      <c r="MA148" s="36">
        <f>LY$147*LZ148</f>
        <v>1372.5</v>
      </c>
      <c r="MB148" s="64">
        <f>LZ148/LZ147*MB147</f>
        <v>20.795454545454547</v>
      </c>
      <c r="MC148" s="32"/>
      <c r="MD148" s="32"/>
      <c r="ME148" s="32"/>
      <c r="MF148" s="32">
        <v>91</v>
      </c>
      <c r="MG148" s="36">
        <f>ME$147*MF148</f>
        <v>364</v>
      </c>
      <c r="MH148" s="64">
        <f>MF148/MF147*MH147</f>
        <v>4.3855421686746991</v>
      </c>
      <c r="MI148" s="32"/>
      <c r="MJ148" s="32"/>
      <c r="MK148" s="32"/>
      <c r="ML148" s="32"/>
      <c r="MO148" s="32"/>
      <c r="MP148" s="32"/>
      <c r="MQ148" s="32"/>
      <c r="MR148" s="32">
        <v>97.5</v>
      </c>
      <c r="MS148" s="36">
        <f>MQ$147*MR148</f>
        <v>975</v>
      </c>
      <c r="MT148" s="64">
        <f>MR148/MR147*MT147</f>
        <v>9.75</v>
      </c>
      <c r="MU148" s="32"/>
      <c r="MV148" s="32"/>
      <c r="MW148" s="32"/>
      <c r="MX148" s="32">
        <v>96</v>
      </c>
      <c r="MY148" s="36">
        <f>MW$147*MX148</f>
        <v>1257.5999999999999</v>
      </c>
      <c r="MZ148" s="64">
        <f>MX148/MX147*MZ147</f>
        <v>18.226086956521737</v>
      </c>
      <c r="NA148" s="32"/>
      <c r="NB148" s="32"/>
      <c r="NC148" s="32"/>
      <c r="ND148" s="32"/>
      <c r="NG148" s="32"/>
      <c r="NH148" s="32"/>
      <c r="NI148" s="32"/>
      <c r="NJ148" s="32"/>
      <c r="NM148" s="32"/>
      <c r="NN148" s="32"/>
      <c r="NO148" s="32"/>
      <c r="NP148" s="32"/>
      <c r="NS148" s="32"/>
      <c r="NT148" s="32"/>
      <c r="NU148" s="32"/>
      <c r="NV148" s="32"/>
      <c r="NY148" s="32"/>
      <c r="NZ148" s="32"/>
      <c r="OA148" s="32"/>
      <c r="OB148" s="32"/>
      <c r="OE148" s="32"/>
      <c r="OF148" s="32"/>
      <c r="OG148" s="32"/>
      <c r="OH148" s="32"/>
      <c r="OK148" s="32"/>
      <c r="OL148" s="32"/>
      <c r="OM148" s="32"/>
      <c r="ON148" s="32"/>
      <c r="OQ148" s="32"/>
      <c r="OR148" s="32"/>
      <c r="OS148" s="32"/>
      <c r="OT148" s="32"/>
      <c r="OW148" s="32"/>
      <c r="OX148" s="32"/>
      <c r="OY148" s="32"/>
      <c r="OZ148" s="32"/>
      <c r="PC148" s="32"/>
      <c r="PD148" s="32"/>
      <c r="PE148" s="32"/>
      <c r="PF148" s="32"/>
      <c r="PI148" s="32"/>
      <c r="PJ148" s="32"/>
      <c r="PK148" s="32"/>
      <c r="PL148" s="32"/>
      <c r="PO148" s="32"/>
      <c r="PP148" s="32"/>
      <c r="PQ148" s="32"/>
      <c r="PR148" s="32"/>
      <c r="PU148" s="32"/>
      <c r="PV148" s="32"/>
      <c r="PW148" s="32"/>
      <c r="QD148" s="31">
        <v>102</v>
      </c>
      <c r="QE148" s="36">
        <f t="shared" ref="QE148:QE159" si="241">QC$147*QD148</f>
        <v>285.59999999999997</v>
      </c>
      <c r="QF148" s="64">
        <f>QD148/QD147*QF147</f>
        <v>2.2566371681415927</v>
      </c>
      <c r="QJ148" s="31">
        <v>33.25</v>
      </c>
      <c r="QK148" s="36">
        <f t="shared" ref="QK148:QK159" si="242">QI$147*QJ148</f>
        <v>553.81200000000001</v>
      </c>
      <c r="QL148" s="64">
        <f>QJ148/QJ147*QL147</f>
        <v>23.075499999999998</v>
      </c>
      <c r="QM148" s="5"/>
      <c r="QO148" s="5"/>
      <c r="SR148" s="31">
        <v>20</v>
      </c>
      <c r="SS148" s="36">
        <f t="shared" ref="SS148:SS159" si="243">SQ$147*SR148</f>
        <v>300</v>
      </c>
      <c r="ST148" s="64">
        <f>SR148/SR147*ST147</f>
        <v>15</v>
      </c>
    </row>
    <row r="149" spans="1:514" x14ac:dyDescent="0.55000000000000004">
      <c r="A149" s="31"/>
      <c r="B149" s="80">
        <v>184302</v>
      </c>
      <c r="C149" s="79"/>
      <c r="D149" s="78"/>
      <c r="E149" s="78">
        <f t="shared" si="211"/>
        <v>27571.026165383118</v>
      </c>
      <c r="F149" s="78">
        <f>F148*G149/G148</f>
        <v>39.940882111891881</v>
      </c>
      <c r="G149" s="78">
        <f t="shared" ref="G149:G159" si="244">E149/D$147</f>
        <v>54.0517568937275</v>
      </c>
      <c r="H149" s="78"/>
      <c r="I149" s="78"/>
      <c r="J149" s="88"/>
      <c r="N149" s="31">
        <v>30</v>
      </c>
      <c r="O149" s="62">
        <f t="shared" ref="O149:O159" si="245">M$147*N149</f>
        <v>2350.0071895290084</v>
      </c>
      <c r="Z149" s="31">
        <v>91</v>
      </c>
      <c r="AA149" s="37">
        <f t="shared" si="239"/>
        <v>1820</v>
      </c>
      <c r="AL149" s="31">
        <v>28</v>
      </c>
      <c r="AM149" s="30">
        <f t="shared" ref="AM149:AM159" si="246">AK$147*AL149</f>
        <v>1839.4904758541124</v>
      </c>
      <c r="BP149" s="31">
        <v>89.458333333333329</v>
      </c>
      <c r="BQ149" s="30">
        <f t="shared" ref="BQ149:BQ159" si="247">BO$147*BP149</f>
        <v>2549.5625</v>
      </c>
      <c r="DL149" s="31">
        <v>16</v>
      </c>
      <c r="DM149" s="30">
        <f t="shared" ref="DM149:DM159" si="248">DK$147*DL149</f>
        <v>240</v>
      </c>
      <c r="EV149" s="31">
        <v>109</v>
      </c>
      <c r="EW149" s="30">
        <f t="shared" ref="EW149:EW159" si="249">EU$147*EV149</f>
        <v>2507</v>
      </c>
      <c r="FB149" s="31">
        <v>45.583333333333336</v>
      </c>
      <c r="FC149" s="29">
        <f t="shared" si="240"/>
        <v>683.75</v>
      </c>
      <c r="IB149" s="31">
        <v>41.5</v>
      </c>
      <c r="IC149" s="36">
        <f t="shared" ref="IC149:IC159" si="250">IA$147*IB149</f>
        <v>332</v>
      </c>
      <c r="JC149" s="69"/>
      <c r="JD149" s="20"/>
      <c r="JE149" s="20"/>
      <c r="JF149" s="20">
        <v>30.25</v>
      </c>
      <c r="JG149" s="23">
        <f t="shared" ref="JG149:JG159" si="251">JE$147*JF149</f>
        <v>302.5</v>
      </c>
      <c r="JI149" s="69"/>
      <c r="JJ149" s="20"/>
      <c r="JK149" s="20"/>
      <c r="JL149" s="20">
        <v>62.5</v>
      </c>
      <c r="JM149" s="23">
        <f t="shared" ref="JM149:JM159" si="252">JK$147*JL149</f>
        <v>1875</v>
      </c>
      <c r="JO149" s="69"/>
      <c r="JP149" s="20"/>
      <c r="JQ149" s="20"/>
      <c r="JR149" s="20">
        <v>96.5</v>
      </c>
      <c r="JS149" s="23">
        <f t="shared" ref="JS149:JS159" si="253">JQ$147*JR149</f>
        <v>1737</v>
      </c>
      <c r="JU149" s="69"/>
      <c r="JV149" s="20"/>
      <c r="JW149" s="20"/>
      <c r="JX149" s="20">
        <v>115.75</v>
      </c>
      <c r="JY149" s="23">
        <f t="shared" ref="JY149:JY159" si="254">JW$147*JX149</f>
        <v>1852</v>
      </c>
      <c r="KA149" s="69"/>
      <c r="KB149" s="20"/>
      <c r="KC149" s="20"/>
      <c r="KD149" s="20">
        <v>19</v>
      </c>
      <c r="KE149" s="23">
        <f t="shared" ref="KE149:KE159" si="255">KC$171*KD149</f>
        <v>247</v>
      </c>
      <c r="KG149" s="69"/>
      <c r="KH149" s="20"/>
      <c r="KI149" s="20"/>
      <c r="KJ149" s="20">
        <v>48</v>
      </c>
      <c r="KK149" s="23">
        <f t="shared" ref="KK149:KK159" si="256">KI$147*KJ149</f>
        <v>1440</v>
      </c>
      <c r="KM149" s="69"/>
      <c r="KN149" s="20"/>
      <c r="KO149" s="20"/>
      <c r="KP149" s="20">
        <v>120.95833333333333</v>
      </c>
      <c r="KQ149" s="23">
        <f t="shared" ref="KQ149:KQ159" si="257">KO$147*KP149</f>
        <v>2177.25</v>
      </c>
      <c r="KS149" s="69"/>
      <c r="KT149" s="20"/>
      <c r="KU149" s="20"/>
      <c r="KV149" s="20">
        <v>19.5</v>
      </c>
      <c r="KW149" s="23">
        <f t="shared" ref="KW149:KW159" si="258">KU$147*KV149</f>
        <v>409.5</v>
      </c>
      <c r="KY149" s="69"/>
      <c r="KZ149" s="20"/>
      <c r="LA149" s="20"/>
      <c r="LB149" s="20">
        <v>17</v>
      </c>
      <c r="LC149" s="23">
        <f t="shared" ref="LC149:LC159" si="259">LA$147*LB149</f>
        <v>255</v>
      </c>
      <c r="LE149" s="69"/>
      <c r="LF149" s="20"/>
      <c r="LG149" s="20"/>
      <c r="LH149" s="20"/>
      <c r="LK149" s="27"/>
      <c r="LL149" s="27"/>
      <c r="LM149" s="27"/>
      <c r="LN149" s="27"/>
      <c r="LR149" s="27"/>
      <c r="LT149" s="17">
        <v>46.25</v>
      </c>
      <c r="LU149" s="30">
        <f t="shared" ref="LU149:LU159" si="260">LS$147*LT149</f>
        <v>185</v>
      </c>
      <c r="LW149" s="32"/>
      <c r="LX149" s="32"/>
      <c r="LY149" s="32"/>
      <c r="LZ149" s="32">
        <v>68.5</v>
      </c>
      <c r="MA149" s="36">
        <f t="shared" ref="MA149:MA159" si="261">LY$147*LZ149</f>
        <v>1370</v>
      </c>
      <c r="MC149" s="32"/>
      <c r="MD149" s="32"/>
      <c r="ME149" s="32"/>
      <c r="MF149" s="32">
        <v>91</v>
      </c>
      <c r="MG149" s="36">
        <f t="shared" ref="MG149:MG159" si="262">ME$147*MF149</f>
        <v>364</v>
      </c>
      <c r="MI149" s="32"/>
      <c r="MJ149" s="32"/>
      <c r="MK149" s="32"/>
      <c r="ML149" s="32"/>
      <c r="MO149" s="32"/>
      <c r="MP149" s="32"/>
      <c r="MQ149" s="32"/>
      <c r="MR149" s="32">
        <v>101.5</v>
      </c>
      <c r="MS149" s="36">
        <f t="shared" ref="MS149:MS159" si="263">MQ$147*MR149</f>
        <v>1015</v>
      </c>
      <c r="MU149" s="32"/>
      <c r="MV149" s="32"/>
      <c r="MW149" s="32"/>
      <c r="MX149" s="32">
        <v>96</v>
      </c>
      <c r="MY149" s="36">
        <f t="shared" ref="MY149:MY159" si="264">MW$147*MX149</f>
        <v>1257.5999999999999</v>
      </c>
      <c r="NA149" s="32"/>
      <c r="NB149" s="32"/>
      <c r="NC149" s="32"/>
      <c r="ND149" s="32"/>
      <c r="NG149" s="32"/>
      <c r="NH149" s="32"/>
      <c r="NI149" s="32"/>
      <c r="NJ149" s="32"/>
      <c r="NM149" s="32"/>
      <c r="NN149" s="32"/>
      <c r="NO149" s="32"/>
      <c r="NP149" s="32"/>
      <c r="NS149" s="32"/>
      <c r="NT149" s="32"/>
      <c r="NU149" s="32"/>
      <c r="NV149" s="32"/>
      <c r="NY149" s="32"/>
      <c r="NZ149" s="32"/>
      <c r="OA149" s="32"/>
      <c r="OB149" s="32"/>
      <c r="OE149" s="32"/>
      <c r="OF149" s="32"/>
      <c r="OG149" s="32"/>
      <c r="OH149" s="32"/>
      <c r="OK149" s="32"/>
      <c r="OL149" s="32"/>
      <c r="OM149" s="32"/>
      <c r="ON149" s="32"/>
      <c r="OQ149" s="32"/>
      <c r="OR149" s="32"/>
      <c r="OS149" s="32"/>
      <c r="OT149" s="32"/>
      <c r="OW149" s="32"/>
      <c r="OX149" s="32"/>
      <c r="OY149" s="32"/>
      <c r="OZ149" s="32"/>
      <c r="PC149" s="32"/>
      <c r="PD149" s="32"/>
      <c r="PE149" s="32"/>
      <c r="PF149" s="32"/>
      <c r="PI149" s="32"/>
      <c r="PJ149" s="32"/>
      <c r="PK149" s="32"/>
      <c r="PL149" s="32"/>
      <c r="PO149" s="32"/>
      <c r="PP149" s="32"/>
      <c r="PQ149" s="32"/>
      <c r="PR149" s="32"/>
      <c r="PU149" s="32"/>
      <c r="PV149" s="32"/>
      <c r="PW149" s="32"/>
      <c r="QD149" s="31">
        <v>102</v>
      </c>
      <c r="QE149" s="36">
        <f t="shared" si="241"/>
        <v>285.59999999999997</v>
      </c>
      <c r="QJ149" s="31">
        <v>29.75</v>
      </c>
      <c r="QK149" s="36">
        <f t="shared" si="242"/>
        <v>495.51599999999996</v>
      </c>
      <c r="QM149" s="5"/>
      <c r="QO149" s="5"/>
      <c r="SR149" s="31">
        <v>8</v>
      </c>
      <c r="SS149" s="36">
        <f t="shared" si="243"/>
        <v>120</v>
      </c>
    </row>
    <row r="150" spans="1:514" x14ac:dyDescent="0.55000000000000004">
      <c r="A150" s="31"/>
      <c r="B150" s="80">
        <v>184303</v>
      </c>
      <c r="C150" s="79"/>
      <c r="D150" s="78"/>
      <c r="E150" s="78">
        <f t="shared" si="211"/>
        <v>28026.756222928358</v>
      </c>
      <c r="F150" s="78">
        <f t="shared" ref="F150:F159" si="265">F149*G150/G149</f>
        <v>40.601077361574461</v>
      </c>
      <c r="G150" s="78">
        <f t="shared" si="244"/>
        <v>54.945195176794662</v>
      </c>
      <c r="H150" s="78"/>
      <c r="I150" s="78"/>
      <c r="J150" s="88"/>
      <c r="N150" s="31">
        <v>32</v>
      </c>
      <c r="O150" s="62">
        <f t="shared" si="245"/>
        <v>2506.6743354976088</v>
      </c>
      <c r="Z150" s="31">
        <v>96</v>
      </c>
      <c r="AA150" s="37">
        <f t="shared" si="239"/>
        <v>1920</v>
      </c>
      <c r="AL150" s="31">
        <v>27</v>
      </c>
      <c r="AM150" s="30">
        <f t="shared" si="246"/>
        <v>1773.7943874307514</v>
      </c>
      <c r="BP150" s="31">
        <v>93.166666666666657</v>
      </c>
      <c r="BQ150" s="30">
        <f t="shared" si="247"/>
        <v>2655.2499999999995</v>
      </c>
      <c r="DL150" s="31">
        <v>19</v>
      </c>
      <c r="DM150" s="30">
        <f t="shared" si="248"/>
        <v>285</v>
      </c>
      <c r="EV150" s="31">
        <v>111</v>
      </c>
      <c r="EW150" s="30">
        <f t="shared" si="249"/>
        <v>2553</v>
      </c>
      <c r="FB150" s="31">
        <v>48.416666666666671</v>
      </c>
      <c r="FC150" s="29">
        <f t="shared" si="240"/>
        <v>726.25000000000011</v>
      </c>
      <c r="IB150" s="31">
        <v>43</v>
      </c>
      <c r="IC150" s="36">
        <f t="shared" si="250"/>
        <v>344</v>
      </c>
      <c r="JC150" s="69"/>
      <c r="JD150" s="20"/>
      <c r="JE150" s="20"/>
      <c r="JF150" s="20">
        <v>28.5</v>
      </c>
      <c r="JG150" s="23">
        <f t="shared" si="251"/>
        <v>285</v>
      </c>
      <c r="JI150" s="69"/>
      <c r="JJ150" s="20"/>
      <c r="JK150" s="20"/>
      <c r="JL150" s="20">
        <v>64.125</v>
      </c>
      <c r="JM150" s="23">
        <f t="shared" si="252"/>
        <v>1923.75</v>
      </c>
      <c r="JO150" s="69"/>
      <c r="JP150" s="20"/>
      <c r="JQ150" s="20"/>
      <c r="JR150" s="20">
        <v>98.333333333333329</v>
      </c>
      <c r="JS150" s="23">
        <f t="shared" si="253"/>
        <v>1770</v>
      </c>
      <c r="JU150" s="69"/>
      <c r="JV150" s="20"/>
      <c r="JW150" s="20"/>
      <c r="JX150" s="20">
        <v>115</v>
      </c>
      <c r="JY150" s="23">
        <f t="shared" si="254"/>
        <v>1840</v>
      </c>
      <c r="KA150" s="69"/>
      <c r="KB150" s="20"/>
      <c r="KC150" s="20"/>
      <c r="KD150" s="20">
        <v>19.1875</v>
      </c>
      <c r="KE150" s="23">
        <f t="shared" si="255"/>
        <v>249.4375</v>
      </c>
      <c r="KG150" s="69"/>
      <c r="KH150" s="20"/>
      <c r="KI150" s="20"/>
      <c r="KJ150" s="20">
        <v>49</v>
      </c>
      <c r="KK150" s="23">
        <f t="shared" si="256"/>
        <v>1470</v>
      </c>
      <c r="KM150" s="69"/>
      <c r="KN150" s="20"/>
      <c r="KO150" s="20"/>
      <c r="KP150" s="20">
        <v>123.16666666666666</v>
      </c>
      <c r="KQ150" s="23">
        <f t="shared" si="257"/>
        <v>2217</v>
      </c>
      <c r="KS150" s="69"/>
      <c r="KT150" s="20"/>
      <c r="KU150" s="20"/>
      <c r="KV150" s="20">
        <v>18</v>
      </c>
      <c r="KW150" s="23">
        <f t="shared" si="258"/>
        <v>378</v>
      </c>
      <c r="KY150" s="69"/>
      <c r="KZ150" s="20"/>
      <c r="LA150" s="20"/>
      <c r="LB150" s="20">
        <v>17.75</v>
      </c>
      <c r="LC150" s="23">
        <f t="shared" si="259"/>
        <v>266.25</v>
      </c>
      <c r="LE150" s="69"/>
      <c r="LF150" s="20"/>
      <c r="LG150" s="20"/>
      <c r="LH150" s="20"/>
      <c r="LK150" s="27"/>
      <c r="LL150" s="27"/>
      <c r="LM150" s="27"/>
      <c r="LN150" s="27"/>
      <c r="LR150" s="27"/>
      <c r="LT150" s="17">
        <v>43.75</v>
      </c>
      <c r="LU150" s="30">
        <f t="shared" si="260"/>
        <v>175</v>
      </c>
      <c r="LW150" s="32"/>
      <c r="LX150" s="32"/>
      <c r="LY150" s="32"/>
      <c r="LZ150" s="32">
        <v>67.5</v>
      </c>
      <c r="MA150" s="36">
        <f t="shared" si="261"/>
        <v>1350</v>
      </c>
      <c r="MC150" s="32"/>
      <c r="MD150" s="32"/>
      <c r="ME150" s="32"/>
      <c r="MF150" s="32">
        <v>95</v>
      </c>
      <c r="MG150" s="36">
        <f t="shared" si="262"/>
        <v>380</v>
      </c>
      <c r="MI150" s="32"/>
      <c r="MJ150" s="32"/>
      <c r="MK150" s="32"/>
      <c r="ML150" s="32"/>
      <c r="MO150" s="32"/>
      <c r="MP150" s="32"/>
      <c r="MQ150" s="32"/>
      <c r="MR150" s="32">
        <v>101</v>
      </c>
      <c r="MS150" s="36">
        <f t="shared" si="263"/>
        <v>1010</v>
      </c>
      <c r="MU150" s="32"/>
      <c r="MV150" s="32"/>
      <c r="MW150" s="32"/>
      <c r="MX150" s="32">
        <v>96</v>
      </c>
      <c r="MY150" s="36">
        <f t="shared" si="264"/>
        <v>1257.5999999999999</v>
      </c>
      <c r="NA150" s="32"/>
      <c r="NB150" s="32"/>
      <c r="NC150" s="32"/>
      <c r="ND150" s="32"/>
      <c r="NG150" s="32"/>
      <c r="NH150" s="32"/>
      <c r="NI150" s="32"/>
      <c r="NJ150" s="32"/>
      <c r="NM150" s="32"/>
      <c r="NN150" s="32"/>
      <c r="NO150" s="32"/>
      <c r="NP150" s="32"/>
      <c r="NS150" s="32"/>
      <c r="NT150" s="32"/>
      <c r="NU150" s="32"/>
      <c r="NV150" s="32"/>
      <c r="NY150" s="32"/>
      <c r="NZ150" s="32"/>
      <c r="OA150" s="32"/>
      <c r="OB150" s="32"/>
      <c r="OE150" s="32"/>
      <c r="OF150" s="32"/>
      <c r="OG150" s="32"/>
      <c r="OH150" s="32"/>
      <c r="OK150" s="32"/>
      <c r="OL150" s="32"/>
      <c r="OM150" s="32"/>
      <c r="ON150" s="32"/>
      <c r="OQ150" s="32"/>
      <c r="OR150" s="32"/>
      <c r="OS150" s="32"/>
      <c r="OT150" s="32"/>
      <c r="OW150" s="32"/>
      <c r="OX150" s="32"/>
      <c r="OY150" s="32"/>
      <c r="OZ150" s="32"/>
      <c r="PC150" s="32"/>
      <c r="PD150" s="32"/>
      <c r="PE150" s="32"/>
      <c r="PF150" s="32"/>
      <c r="PI150" s="32"/>
      <c r="PJ150" s="32"/>
      <c r="PK150" s="32"/>
      <c r="PL150" s="32"/>
      <c r="PO150" s="32"/>
      <c r="PP150" s="32"/>
      <c r="PQ150" s="32"/>
      <c r="PR150" s="32"/>
      <c r="PU150" s="32"/>
      <c r="PV150" s="32"/>
      <c r="PW150" s="32"/>
      <c r="QD150" s="31">
        <v>102</v>
      </c>
      <c r="QE150" s="36">
        <f t="shared" si="241"/>
        <v>285.59999999999997</v>
      </c>
      <c r="QJ150" s="31">
        <v>25</v>
      </c>
      <c r="QK150" s="36">
        <f t="shared" si="242"/>
        <v>416.4</v>
      </c>
      <c r="QM150" s="5"/>
      <c r="QO150" s="5"/>
      <c r="SR150" s="31">
        <v>8</v>
      </c>
      <c r="SS150" s="36">
        <f t="shared" si="243"/>
        <v>120</v>
      </c>
    </row>
    <row r="151" spans="1:514" x14ac:dyDescent="0.55000000000000004">
      <c r="A151" s="31"/>
      <c r="B151" s="80">
        <v>184304</v>
      </c>
      <c r="C151" s="79"/>
      <c r="D151" s="78"/>
      <c r="E151" s="78">
        <f t="shared" si="211"/>
        <v>30230.550927423745</v>
      </c>
      <c r="F151" s="78">
        <f t="shared" si="265"/>
        <v>43.793613756958166</v>
      </c>
      <c r="G151" s="78">
        <f t="shared" si="244"/>
        <v>59.265635587555614</v>
      </c>
      <c r="H151" s="78"/>
      <c r="I151" s="78"/>
      <c r="J151" s="88"/>
      <c r="N151" s="31">
        <v>31.25</v>
      </c>
      <c r="O151" s="62">
        <f t="shared" si="245"/>
        <v>2447.9241557593837</v>
      </c>
      <c r="Z151" s="31">
        <v>110</v>
      </c>
      <c r="AA151" s="37">
        <f t="shared" si="239"/>
        <v>2200</v>
      </c>
      <c r="AL151" s="31">
        <v>37</v>
      </c>
      <c r="AM151" s="30">
        <f t="shared" si="246"/>
        <v>2430.7552716643631</v>
      </c>
      <c r="BP151" s="31">
        <v>96.874999999999986</v>
      </c>
      <c r="BQ151" s="30">
        <f t="shared" si="247"/>
        <v>2760.9374999999995</v>
      </c>
      <c r="DL151" s="31">
        <v>37</v>
      </c>
      <c r="DM151" s="30">
        <f t="shared" si="248"/>
        <v>555</v>
      </c>
      <c r="EV151" s="31">
        <v>113</v>
      </c>
      <c r="EW151" s="30">
        <f t="shared" si="249"/>
        <v>2599</v>
      </c>
      <c r="FB151" s="31">
        <v>51.250000000000007</v>
      </c>
      <c r="FC151" s="29">
        <f t="shared" si="240"/>
        <v>768.75000000000011</v>
      </c>
      <c r="IB151" s="31">
        <v>49</v>
      </c>
      <c r="IC151" s="36">
        <f t="shared" si="250"/>
        <v>392</v>
      </c>
      <c r="JC151" s="69"/>
      <c r="JD151" s="20"/>
      <c r="JE151" s="20"/>
      <c r="JF151" s="20">
        <v>29.75</v>
      </c>
      <c r="JG151" s="23">
        <f t="shared" si="251"/>
        <v>297.5</v>
      </c>
      <c r="JI151" s="69"/>
      <c r="JJ151" s="20"/>
      <c r="JK151" s="20"/>
      <c r="JL151" s="20">
        <v>68</v>
      </c>
      <c r="JM151" s="23">
        <f t="shared" si="252"/>
        <v>2040</v>
      </c>
      <c r="JO151" s="69"/>
      <c r="JP151" s="20"/>
      <c r="JQ151" s="20"/>
      <c r="JR151" s="20">
        <v>100.16666666666666</v>
      </c>
      <c r="JS151" s="23">
        <f t="shared" si="253"/>
        <v>1802.9999999999998</v>
      </c>
      <c r="JU151" s="69"/>
      <c r="JV151" s="20"/>
      <c r="JW151" s="20"/>
      <c r="JX151" s="20">
        <v>120</v>
      </c>
      <c r="JY151" s="23">
        <f t="shared" si="254"/>
        <v>1920</v>
      </c>
      <c r="KA151" s="69"/>
      <c r="KB151" s="20"/>
      <c r="KC151" s="20"/>
      <c r="KD151" s="20">
        <v>23.375</v>
      </c>
      <c r="KE151" s="23">
        <f t="shared" si="255"/>
        <v>303.875</v>
      </c>
      <c r="KG151" s="69"/>
      <c r="KH151" s="20"/>
      <c r="KI151" s="20"/>
      <c r="KJ151" s="20">
        <v>57</v>
      </c>
      <c r="KK151" s="23">
        <f t="shared" si="256"/>
        <v>1710</v>
      </c>
      <c r="KM151" s="69"/>
      <c r="KN151" s="20"/>
      <c r="KO151" s="20"/>
      <c r="KP151" s="20">
        <v>125.37499999999997</v>
      </c>
      <c r="KQ151" s="23">
        <f t="shared" si="257"/>
        <v>2256.7499999999995</v>
      </c>
      <c r="KS151" s="69"/>
      <c r="KT151" s="20"/>
      <c r="KU151" s="20"/>
      <c r="KV151" s="20">
        <v>19.583333333333332</v>
      </c>
      <c r="KW151" s="23">
        <f t="shared" si="258"/>
        <v>411.25</v>
      </c>
      <c r="KY151" s="69"/>
      <c r="KZ151" s="20"/>
      <c r="LA151" s="20"/>
      <c r="LB151" s="20">
        <v>19.5</v>
      </c>
      <c r="LC151" s="23">
        <f t="shared" si="259"/>
        <v>292.5</v>
      </c>
      <c r="LE151" s="69"/>
      <c r="LF151" s="20"/>
      <c r="LG151" s="20"/>
      <c r="LH151" s="20"/>
      <c r="LK151" s="27"/>
      <c r="LL151" s="27"/>
      <c r="LM151" s="27"/>
      <c r="LN151" s="27"/>
      <c r="LR151" s="27"/>
      <c r="LT151" s="17">
        <v>44.625</v>
      </c>
      <c r="LU151" s="30">
        <f t="shared" si="260"/>
        <v>178.5</v>
      </c>
      <c r="LW151" s="32"/>
      <c r="LX151" s="32"/>
      <c r="LY151" s="32"/>
      <c r="LZ151" s="32">
        <v>69.5</v>
      </c>
      <c r="MA151" s="36">
        <f t="shared" si="261"/>
        <v>1390</v>
      </c>
      <c r="MC151" s="32"/>
      <c r="MD151" s="32"/>
      <c r="ME151" s="32"/>
      <c r="MF151" s="32">
        <v>97</v>
      </c>
      <c r="MG151" s="36">
        <f t="shared" si="262"/>
        <v>388</v>
      </c>
      <c r="MI151" s="32"/>
      <c r="MJ151" s="32"/>
      <c r="MK151" s="32"/>
      <c r="ML151" s="32"/>
      <c r="MO151" s="32"/>
      <c r="MP151" s="32"/>
      <c r="MQ151" s="32"/>
      <c r="MR151" s="32">
        <v>101</v>
      </c>
      <c r="MS151" s="36">
        <f t="shared" si="263"/>
        <v>1010</v>
      </c>
      <c r="MU151" s="32"/>
      <c r="MV151" s="32"/>
      <c r="MW151" s="32"/>
      <c r="MX151" s="32">
        <v>96</v>
      </c>
      <c r="MY151" s="36">
        <f t="shared" si="264"/>
        <v>1257.5999999999999</v>
      </c>
      <c r="NA151" s="32"/>
      <c r="NB151" s="32"/>
      <c r="NC151" s="32"/>
      <c r="ND151" s="32"/>
      <c r="NG151" s="32"/>
      <c r="NH151" s="32"/>
      <c r="NI151" s="32"/>
      <c r="NJ151" s="32"/>
      <c r="NM151" s="32"/>
      <c r="NN151" s="32"/>
      <c r="NO151" s="32"/>
      <c r="NP151" s="32"/>
      <c r="NS151" s="32"/>
      <c r="NT151" s="32"/>
      <c r="NU151" s="32"/>
      <c r="NV151" s="32"/>
      <c r="NY151" s="32"/>
      <c r="NZ151" s="32"/>
      <c r="OA151" s="32"/>
      <c r="OB151" s="32"/>
      <c r="OE151" s="32"/>
      <c r="OF151" s="32"/>
      <c r="OG151" s="32"/>
      <c r="OH151" s="32"/>
      <c r="OK151" s="32"/>
      <c r="OL151" s="32"/>
      <c r="OM151" s="32"/>
      <c r="ON151" s="32"/>
      <c r="OQ151" s="32"/>
      <c r="OR151" s="32"/>
      <c r="OS151" s="32"/>
      <c r="OT151" s="32"/>
      <c r="OW151" s="32"/>
      <c r="OX151" s="32"/>
      <c r="OY151" s="32"/>
      <c r="OZ151" s="32"/>
      <c r="PC151" s="32"/>
      <c r="PD151" s="32"/>
      <c r="PE151" s="32"/>
      <c r="PF151" s="32"/>
      <c r="PI151" s="32"/>
      <c r="PJ151" s="32"/>
      <c r="PK151" s="32"/>
      <c r="PL151" s="32"/>
      <c r="PO151" s="32"/>
      <c r="PP151" s="32"/>
      <c r="PQ151" s="32"/>
      <c r="PR151" s="32"/>
      <c r="PU151" s="32"/>
      <c r="PV151" s="32"/>
      <c r="PW151" s="32"/>
      <c r="QD151" s="31">
        <v>102</v>
      </c>
      <c r="QE151" s="36">
        <f t="shared" si="241"/>
        <v>285.59999999999997</v>
      </c>
      <c r="QJ151" s="31">
        <v>32.75</v>
      </c>
      <c r="QK151" s="36">
        <f t="shared" si="242"/>
        <v>545.48399999999992</v>
      </c>
      <c r="QM151" s="5"/>
      <c r="QO151" s="5"/>
      <c r="SR151" s="31">
        <v>8</v>
      </c>
      <c r="SS151" s="36">
        <f t="shared" si="243"/>
        <v>120</v>
      </c>
    </row>
    <row r="152" spans="1:514" x14ac:dyDescent="0.55000000000000004">
      <c r="A152" s="31"/>
      <c r="B152" s="80">
        <v>184305</v>
      </c>
      <c r="C152" s="79"/>
      <c r="D152" s="78"/>
      <c r="E152" s="78">
        <f t="shared" si="211"/>
        <v>31808.863923310517</v>
      </c>
      <c r="F152" s="78">
        <f t="shared" si="265"/>
        <v>46.080043464951025</v>
      </c>
      <c r="G152" s="78">
        <f t="shared" si="244"/>
        <v>62.35984723728356</v>
      </c>
      <c r="H152" s="78"/>
      <c r="I152" s="78"/>
      <c r="J152" s="88"/>
      <c r="N152" s="31">
        <v>33</v>
      </c>
      <c r="O152" s="62">
        <f t="shared" si="245"/>
        <v>2585.007908481909</v>
      </c>
      <c r="Z152" s="31">
        <v>104</v>
      </c>
      <c r="AA152" s="37">
        <f t="shared" si="239"/>
        <v>2080</v>
      </c>
      <c r="AL152" s="31">
        <v>39.75</v>
      </c>
      <c r="AM152" s="30">
        <f t="shared" si="246"/>
        <v>2611.4195148286062</v>
      </c>
      <c r="BP152" s="31">
        <v>100.58333333333331</v>
      </c>
      <c r="BQ152" s="30">
        <f t="shared" si="247"/>
        <v>2866.6249999999995</v>
      </c>
      <c r="DL152" s="31">
        <v>32</v>
      </c>
      <c r="DM152" s="30">
        <f t="shared" si="248"/>
        <v>480</v>
      </c>
      <c r="EV152" s="31">
        <v>115</v>
      </c>
      <c r="EW152" s="30">
        <f t="shared" si="249"/>
        <v>2645</v>
      </c>
      <c r="FB152" s="31">
        <v>54.083333333333343</v>
      </c>
      <c r="FC152" s="29">
        <f t="shared" si="240"/>
        <v>811.25000000000011</v>
      </c>
      <c r="IB152" s="31">
        <v>55</v>
      </c>
      <c r="IC152" s="36">
        <f t="shared" si="250"/>
        <v>440</v>
      </c>
      <c r="JC152" s="69"/>
      <c r="JD152" s="20"/>
      <c r="JE152" s="20"/>
      <c r="JF152" s="20">
        <v>38.5</v>
      </c>
      <c r="JG152" s="23">
        <f t="shared" si="251"/>
        <v>385</v>
      </c>
      <c r="JI152" s="69"/>
      <c r="JJ152" s="20"/>
      <c r="JK152" s="20"/>
      <c r="JL152" s="20">
        <v>85</v>
      </c>
      <c r="JM152" s="23">
        <f t="shared" si="252"/>
        <v>2550</v>
      </c>
      <c r="JO152" s="69"/>
      <c r="JP152" s="20"/>
      <c r="JQ152" s="20"/>
      <c r="JR152" s="20">
        <v>102</v>
      </c>
      <c r="JS152" s="23">
        <f t="shared" si="253"/>
        <v>1836</v>
      </c>
      <c r="JU152" s="69"/>
      <c r="JV152" s="20"/>
      <c r="JW152" s="20"/>
      <c r="JX152" s="20">
        <v>119.25</v>
      </c>
      <c r="JY152" s="23">
        <f t="shared" si="254"/>
        <v>1908</v>
      </c>
      <c r="KA152" s="69"/>
      <c r="KB152" s="20"/>
      <c r="KC152" s="20"/>
      <c r="KD152" s="20">
        <v>33.5</v>
      </c>
      <c r="KE152" s="23">
        <f t="shared" si="255"/>
        <v>435.5</v>
      </c>
      <c r="KG152" s="69"/>
      <c r="KH152" s="20"/>
      <c r="KI152" s="20"/>
      <c r="KJ152" s="20">
        <v>52</v>
      </c>
      <c r="KK152" s="23">
        <f t="shared" si="256"/>
        <v>1560</v>
      </c>
      <c r="KM152" s="69"/>
      <c r="KN152" s="20"/>
      <c r="KO152" s="20"/>
      <c r="KP152" s="20">
        <v>127.5833333333333</v>
      </c>
      <c r="KQ152" s="23">
        <f t="shared" si="257"/>
        <v>2296.4999999999995</v>
      </c>
      <c r="KS152" s="69"/>
      <c r="KT152" s="20"/>
      <c r="KU152" s="20"/>
      <c r="KV152" s="20">
        <v>20.5625</v>
      </c>
      <c r="KW152" s="23">
        <f t="shared" si="258"/>
        <v>431.8125</v>
      </c>
      <c r="KY152" s="69"/>
      <c r="KZ152" s="20"/>
      <c r="LA152" s="20"/>
      <c r="LB152" s="20">
        <v>19</v>
      </c>
      <c r="LC152" s="23">
        <f t="shared" si="259"/>
        <v>285</v>
      </c>
      <c r="LE152" s="69"/>
      <c r="LF152" s="20"/>
      <c r="LG152" s="20"/>
      <c r="LH152" s="20"/>
      <c r="LK152" s="27"/>
      <c r="LL152" s="27"/>
      <c r="LM152" s="27"/>
      <c r="LN152" s="27"/>
      <c r="LR152" s="27"/>
      <c r="LT152" s="17">
        <v>48.125</v>
      </c>
      <c r="LU152" s="30">
        <f t="shared" si="260"/>
        <v>192.5</v>
      </c>
      <c r="LW152" s="32"/>
      <c r="LX152" s="32"/>
      <c r="LY152" s="32"/>
      <c r="LZ152" s="32">
        <v>86</v>
      </c>
      <c r="MA152" s="36">
        <f t="shared" si="261"/>
        <v>1720</v>
      </c>
      <c r="MC152" s="32"/>
      <c r="MD152" s="32"/>
      <c r="ME152" s="32"/>
      <c r="MF152" s="32">
        <v>94</v>
      </c>
      <c r="MG152" s="36">
        <f t="shared" si="262"/>
        <v>376</v>
      </c>
      <c r="MI152" s="32"/>
      <c r="MJ152" s="32"/>
      <c r="MK152" s="32"/>
      <c r="ML152" s="32"/>
      <c r="MO152" s="32"/>
      <c r="MP152" s="32"/>
      <c r="MQ152" s="32"/>
      <c r="MR152" s="32">
        <v>103</v>
      </c>
      <c r="MS152" s="36">
        <f t="shared" si="263"/>
        <v>1030</v>
      </c>
      <c r="MU152" s="32"/>
      <c r="MV152" s="32"/>
      <c r="MW152" s="32"/>
      <c r="MX152" s="32">
        <v>95</v>
      </c>
      <c r="MY152" s="36">
        <f t="shared" si="264"/>
        <v>1244.5</v>
      </c>
      <c r="NA152" s="32"/>
      <c r="NB152" s="32"/>
      <c r="NC152" s="32"/>
      <c r="ND152" s="32"/>
      <c r="NG152" s="32"/>
      <c r="NH152" s="32"/>
      <c r="NI152" s="32"/>
      <c r="NJ152" s="32"/>
      <c r="NM152" s="32"/>
      <c r="NN152" s="32"/>
      <c r="NO152" s="32"/>
      <c r="NP152" s="32"/>
      <c r="NS152" s="32"/>
      <c r="NT152" s="32"/>
      <c r="NU152" s="32"/>
      <c r="NV152" s="32"/>
      <c r="NY152" s="32"/>
      <c r="NZ152" s="32"/>
      <c r="OA152" s="32"/>
      <c r="OB152" s="32"/>
      <c r="OE152" s="32"/>
      <c r="OF152" s="32"/>
      <c r="OG152" s="32"/>
      <c r="OH152" s="32"/>
      <c r="OK152" s="32"/>
      <c r="OL152" s="32"/>
      <c r="OM152" s="32"/>
      <c r="ON152" s="32"/>
      <c r="OQ152" s="32"/>
      <c r="OR152" s="32"/>
      <c r="OS152" s="32"/>
      <c r="OT152" s="32"/>
      <c r="OW152" s="32"/>
      <c r="OX152" s="32"/>
      <c r="OY152" s="32"/>
      <c r="OZ152" s="32"/>
      <c r="PC152" s="32"/>
      <c r="PD152" s="32"/>
      <c r="PE152" s="32"/>
      <c r="PF152" s="32"/>
      <c r="PI152" s="32"/>
      <c r="PJ152" s="32"/>
      <c r="PK152" s="32"/>
      <c r="PL152" s="32"/>
      <c r="PO152" s="32"/>
      <c r="PP152" s="32"/>
      <c r="PQ152" s="32"/>
      <c r="PR152" s="32"/>
      <c r="PU152" s="32"/>
      <c r="PV152" s="32"/>
      <c r="PW152" s="32"/>
      <c r="QD152" s="31">
        <v>132.5</v>
      </c>
      <c r="QE152" s="36">
        <f t="shared" si="241"/>
        <v>371</v>
      </c>
      <c r="QJ152" s="31">
        <v>35.25</v>
      </c>
      <c r="QK152" s="36">
        <f t="shared" si="242"/>
        <v>587.12399999999991</v>
      </c>
      <c r="QM152" s="5"/>
      <c r="QO152" s="5"/>
      <c r="SR152" s="31">
        <v>15</v>
      </c>
      <c r="SS152" s="36">
        <f t="shared" si="243"/>
        <v>225</v>
      </c>
    </row>
    <row r="153" spans="1:514" x14ac:dyDescent="0.55000000000000004">
      <c r="A153" s="31"/>
      <c r="B153" s="80">
        <v>184306</v>
      </c>
      <c r="C153" s="79"/>
      <c r="D153" s="78"/>
      <c r="E153" s="78">
        <f t="shared" si="211"/>
        <v>32301.889391548619</v>
      </c>
      <c r="F153" s="78">
        <f t="shared" si="265"/>
        <v>46.794266866972329</v>
      </c>
      <c r="G153" s="78">
        <f t="shared" si="244"/>
        <v>63.326401495792851</v>
      </c>
      <c r="H153" s="78"/>
      <c r="I153" s="78"/>
      <c r="J153" s="88"/>
      <c r="N153" s="31">
        <v>35.5</v>
      </c>
      <c r="O153" s="62">
        <f t="shared" si="245"/>
        <v>2780.8418409426599</v>
      </c>
      <c r="Z153" s="31">
        <v>105</v>
      </c>
      <c r="AA153" s="37">
        <f t="shared" si="239"/>
        <v>2100</v>
      </c>
      <c r="AL153" s="31">
        <v>34.5</v>
      </c>
      <c r="AM153" s="30">
        <f t="shared" si="246"/>
        <v>2266.5150506059599</v>
      </c>
      <c r="BP153" s="31">
        <v>104.29166666666664</v>
      </c>
      <c r="BQ153" s="30">
        <f t="shared" si="247"/>
        <v>2972.3124999999995</v>
      </c>
      <c r="DL153" s="31">
        <v>34</v>
      </c>
      <c r="DM153" s="30">
        <f t="shared" si="248"/>
        <v>510</v>
      </c>
      <c r="EV153" s="31">
        <v>117</v>
      </c>
      <c r="EW153" s="30">
        <f t="shared" si="249"/>
        <v>2691</v>
      </c>
      <c r="FB153" s="31">
        <v>56.916666666666679</v>
      </c>
      <c r="FC153" s="29">
        <f t="shared" si="240"/>
        <v>853.75000000000023</v>
      </c>
      <c r="IB153" s="31">
        <v>55</v>
      </c>
      <c r="IC153" s="36">
        <f t="shared" si="250"/>
        <v>440</v>
      </c>
      <c r="JC153" s="69"/>
      <c r="JD153" s="20"/>
      <c r="JE153" s="20"/>
      <c r="JF153" s="20">
        <v>36.625</v>
      </c>
      <c r="JG153" s="23">
        <f t="shared" si="251"/>
        <v>366.25</v>
      </c>
      <c r="JI153" s="69"/>
      <c r="JJ153" s="20"/>
      <c r="JK153" s="20"/>
      <c r="JL153" s="20">
        <v>89</v>
      </c>
      <c r="JM153" s="23">
        <f t="shared" si="252"/>
        <v>2670</v>
      </c>
      <c r="JO153" s="69"/>
      <c r="JP153" s="20"/>
      <c r="JQ153" s="20"/>
      <c r="JR153" s="20">
        <v>101.75</v>
      </c>
      <c r="JS153" s="23">
        <f t="shared" si="253"/>
        <v>1831.5</v>
      </c>
      <c r="JU153" s="69"/>
      <c r="JV153" s="20"/>
      <c r="JW153" s="20"/>
      <c r="JX153" s="20">
        <v>117.375</v>
      </c>
      <c r="JY153" s="23">
        <f t="shared" si="254"/>
        <v>1878</v>
      </c>
      <c r="KA153" s="69"/>
      <c r="KB153" s="20"/>
      <c r="KC153" s="20"/>
      <c r="KD153" s="20">
        <v>30.5</v>
      </c>
      <c r="KE153" s="23">
        <f t="shared" si="255"/>
        <v>396.5</v>
      </c>
      <c r="KG153" s="69"/>
      <c r="KH153" s="20"/>
      <c r="KI153" s="20"/>
      <c r="KJ153" s="20">
        <v>53</v>
      </c>
      <c r="KK153" s="23">
        <f t="shared" si="256"/>
        <v>1590</v>
      </c>
      <c r="KM153" s="69"/>
      <c r="KN153" s="20"/>
      <c r="KO153" s="20"/>
      <c r="KP153" s="20">
        <v>129.79166666666663</v>
      </c>
      <c r="KQ153" s="23">
        <f t="shared" si="257"/>
        <v>2336.2499999999991</v>
      </c>
      <c r="KS153" s="69"/>
      <c r="KT153" s="20"/>
      <c r="KU153" s="20"/>
      <c r="KV153" s="20">
        <v>21.625</v>
      </c>
      <c r="KW153" s="23">
        <f t="shared" si="258"/>
        <v>454.125</v>
      </c>
      <c r="KY153" s="69"/>
      <c r="KZ153" s="20"/>
      <c r="LA153" s="20"/>
      <c r="LB153" s="20">
        <v>22.5</v>
      </c>
      <c r="LC153" s="23">
        <f t="shared" si="259"/>
        <v>337.5</v>
      </c>
      <c r="LE153" s="69"/>
      <c r="LF153" s="20"/>
      <c r="LG153" s="20"/>
      <c r="LH153" s="20"/>
      <c r="LK153" s="27"/>
      <c r="LL153" s="27"/>
      <c r="LM153" s="27"/>
      <c r="LN153" s="27"/>
      <c r="LR153" s="27"/>
      <c r="LT153" s="17">
        <v>52.625</v>
      </c>
      <c r="LU153" s="30">
        <f t="shared" si="260"/>
        <v>210.5</v>
      </c>
      <c r="LW153" s="32"/>
      <c r="LX153" s="32"/>
      <c r="LY153" s="32"/>
      <c r="LZ153" s="32">
        <v>84.625</v>
      </c>
      <c r="MA153" s="36">
        <f t="shared" si="261"/>
        <v>1692.5</v>
      </c>
      <c r="MC153" s="32"/>
      <c r="MD153" s="32"/>
      <c r="ME153" s="32"/>
      <c r="MF153" s="32">
        <v>96</v>
      </c>
      <c r="MG153" s="36">
        <f t="shared" si="262"/>
        <v>384</v>
      </c>
      <c r="MI153" s="32"/>
      <c r="MJ153" s="32"/>
      <c r="MK153" s="32"/>
      <c r="ML153" s="32"/>
      <c r="MO153" s="32"/>
      <c r="MP153" s="32"/>
      <c r="MQ153" s="32"/>
      <c r="MR153" s="32">
        <v>101.25</v>
      </c>
      <c r="MS153" s="36">
        <f t="shared" si="263"/>
        <v>1012.5</v>
      </c>
      <c r="MU153" s="32"/>
      <c r="MV153" s="32"/>
      <c r="MW153" s="32"/>
      <c r="MX153" s="32">
        <v>92</v>
      </c>
      <c r="MY153" s="36">
        <f t="shared" si="264"/>
        <v>1205.2</v>
      </c>
      <c r="NA153" s="32"/>
      <c r="NB153" s="32"/>
      <c r="NC153" s="32"/>
      <c r="ND153" s="32"/>
      <c r="NG153" s="32"/>
      <c r="NH153" s="32"/>
      <c r="NI153" s="32"/>
      <c r="NJ153" s="32"/>
      <c r="NM153" s="32"/>
      <c r="NN153" s="32"/>
      <c r="NO153" s="32"/>
      <c r="NP153" s="32"/>
      <c r="NS153" s="32"/>
      <c r="NT153" s="32"/>
      <c r="NU153" s="32"/>
      <c r="NV153" s="32"/>
      <c r="NY153" s="32"/>
      <c r="NZ153" s="32"/>
      <c r="OA153" s="32"/>
      <c r="OB153" s="32"/>
      <c r="OE153" s="32"/>
      <c r="OF153" s="32"/>
      <c r="OG153" s="32"/>
      <c r="OH153" s="32"/>
      <c r="OK153" s="32"/>
      <c r="OL153" s="32"/>
      <c r="OM153" s="32"/>
      <c r="ON153" s="32"/>
      <c r="OQ153" s="32"/>
      <c r="OR153" s="32"/>
      <c r="OS153" s="32"/>
      <c r="OT153" s="32"/>
      <c r="OW153" s="32"/>
      <c r="OX153" s="32"/>
      <c r="OY153" s="32"/>
      <c r="OZ153" s="32"/>
      <c r="PC153" s="32"/>
      <c r="PD153" s="32"/>
      <c r="PE153" s="32"/>
      <c r="PF153" s="32"/>
      <c r="PI153" s="32"/>
      <c r="PJ153" s="32"/>
      <c r="PK153" s="32"/>
      <c r="PL153" s="32"/>
      <c r="PO153" s="32"/>
      <c r="PP153" s="32"/>
      <c r="PQ153" s="32"/>
      <c r="PR153" s="32"/>
      <c r="PU153" s="32"/>
      <c r="PV153" s="32"/>
      <c r="PW153" s="32"/>
      <c r="QD153" s="31">
        <v>170</v>
      </c>
      <c r="QE153" s="36">
        <f t="shared" si="241"/>
        <v>475.99999999999994</v>
      </c>
      <c r="QJ153" s="31">
        <v>45</v>
      </c>
      <c r="QK153" s="36">
        <f t="shared" si="242"/>
        <v>749.52</v>
      </c>
      <c r="QM153" s="5"/>
      <c r="QO153" s="5"/>
      <c r="SR153" s="31">
        <v>17</v>
      </c>
      <c r="SS153" s="36">
        <f t="shared" si="243"/>
        <v>255</v>
      </c>
    </row>
    <row r="154" spans="1:514" x14ac:dyDescent="0.55000000000000004">
      <c r="A154" s="31"/>
      <c r="B154" s="80">
        <v>184307</v>
      </c>
      <c r="C154" s="79"/>
      <c r="D154" s="78"/>
      <c r="E154" s="78">
        <f t="shared" si="211"/>
        <v>32592.478201816386</v>
      </c>
      <c r="F154" s="78">
        <f t="shared" si="265"/>
        <v>47.215229559630906</v>
      </c>
      <c r="G154" s="78">
        <f t="shared" si="244"/>
        <v>63.896087790180822</v>
      </c>
      <c r="H154" s="78"/>
      <c r="I154" s="78"/>
      <c r="J154" s="88"/>
      <c r="N154" s="31">
        <v>39.25</v>
      </c>
      <c r="O154" s="62">
        <f t="shared" si="245"/>
        <v>3074.5927396337856</v>
      </c>
      <c r="Z154" s="31">
        <v>104</v>
      </c>
      <c r="AA154" s="37">
        <f t="shared" si="239"/>
        <v>2080</v>
      </c>
      <c r="AL154" s="31">
        <v>33.5</v>
      </c>
      <c r="AM154" s="30">
        <f t="shared" si="246"/>
        <v>2200.8189621825991</v>
      </c>
      <c r="BP154" s="31">
        <v>108</v>
      </c>
      <c r="BQ154" s="30">
        <f t="shared" si="247"/>
        <v>3078</v>
      </c>
      <c r="DL154" s="31">
        <v>37</v>
      </c>
      <c r="DM154" s="30">
        <f t="shared" si="248"/>
        <v>555</v>
      </c>
      <c r="EV154" s="31">
        <v>119</v>
      </c>
      <c r="EW154" s="30">
        <f t="shared" si="249"/>
        <v>2737</v>
      </c>
      <c r="FB154" s="31">
        <v>59.75</v>
      </c>
      <c r="FC154" s="29">
        <f t="shared" si="240"/>
        <v>896.25</v>
      </c>
      <c r="IB154" s="31">
        <v>53.5</v>
      </c>
      <c r="IC154" s="36">
        <f t="shared" si="250"/>
        <v>428</v>
      </c>
      <c r="JC154" s="69"/>
      <c r="JD154" s="20"/>
      <c r="JE154" s="20"/>
      <c r="JF154" s="20">
        <v>36.625</v>
      </c>
      <c r="JG154" s="23">
        <f t="shared" si="251"/>
        <v>366.25</v>
      </c>
      <c r="JI154" s="69"/>
      <c r="JJ154" s="20"/>
      <c r="JK154" s="20"/>
      <c r="JL154" s="20">
        <v>83.5</v>
      </c>
      <c r="JM154" s="23">
        <f t="shared" si="252"/>
        <v>2505</v>
      </c>
      <c r="JO154" s="69"/>
      <c r="JP154" s="20"/>
      <c r="JQ154" s="20"/>
      <c r="JR154" s="20">
        <v>100.59375</v>
      </c>
      <c r="JS154" s="23">
        <f t="shared" si="253"/>
        <v>1810.6875</v>
      </c>
      <c r="JU154" s="69"/>
      <c r="JV154" s="20"/>
      <c r="JW154" s="20"/>
      <c r="JX154" s="20">
        <v>115.25</v>
      </c>
      <c r="JY154" s="23">
        <f t="shared" si="254"/>
        <v>1844</v>
      </c>
      <c r="KA154" s="69"/>
      <c r="KB154" s="20"/>
      <c r="KC154" s="20"/>
      <c r="KD154" s="20">
        <v>31.25</v>
      </c>
      <c r="KE154" s="23">
        <f t="shared" si="255"/>
        <v>406.25</v>
      </c>
      <c r="KG154" s="69"/>
      <c r="KH154" s="20"/>
      <c r="KI154" s="20"/>
      <c r="KJ154" s="20">
        <v>53</v>
      </c>
      <c r="KK154" s="23">
        <f t="shared" si="256"/>
        <v>1590</v>
      </c>
      <c r="KM154" s="69"/>
      <c r="KN154" s="20"/>
      <c r="KO154" s="20"/>
      <c r="KP154" s="20">
        <v>132</v>
      </c>
      <c r="KQ154" s="23">
        <f t="shared" si="257"/>
        <v>2376</v>
      </c>
      <c r="KS154" s="69"/>
      <c r="KT154" s="20"/>
      <c r="KU154" s="20"/>
      <c r="KV154" s="20">
        <v>23.25</v>
      </c>
      <c r="KW154" s="23">
        <f t="shared" si="258"/>
        <v>488.25</v>
      </c>
      <c r="KY154" s="69"/>
      <c r="KZ154" s="20"/>
      <c r="LA154" s="20"/>
      <c r="LB154" s="20">
        <v>20</v>
      </c>
      <c r="LC154" s="23">
        <f t="shared" si="259"/>
        <v>300</v>
      </c>
      <c r="LE154" s="69"/>
      <c r="LF154" s="20"/>
      <c r="LG154" s="20"/>
      <c r="LH154" s="20"/>
      <c r="LK154" s="27"/>
      <c r="LL154" s="27"/>
      <c r="LM154" s="27"/>
      <c r="LN154" s="27"/>
      <c r="LR154" s="27"/>
      <c r="LT154" s="17">
        <v>53.625</v>
      </c>
      <c r="LU154" s="30">
        <f t="shared" si="260"/>
        <v>214.5</v>
      </c>
      <c r="LW154" s="32"/>
      <c r="LX154" s="32"/>
      <c r="LY154" s="32"/>
      <c r="LZ154" s="32">
        <v>84</v>
      </c>
      <c r="MA154" s="36">
        <f t="shared" si="261"/>
        <v>1680</v>
      </c>
      <c r="MC154" s="32"/>
      <c r="MD154" s="32"/>
      <c r="ME154" s="32"/>
      <c r="MF154" s="32">
        <v>94.5</v>
      </c>
      <c r="MG154" s="36">
        <f t="shared" si="262"/>
        <v>378</v>
      </c>
      <c r="MI154" s="32"/>
      <c r="MJ154" s="32"/>
      <c r="MK154" s="32"/>
      <c r="ML154" s="32"/>
      <c r="MO154" s="32"/>
      <c r="MP154" s="32"/>
      <c r="MQ154" s="32"/>
      <c r="MR154" s="32">
        <v>102.75</v>
      </c>
      <c r="MS154" s="36">
        <f t="shared" si="263"/>
        <v>1027.5</v>
      </c>
      <c r="MU154" s="32"/>
      <c r="MV154" s="32"/>
      <c r="MW154" s="32"/>
      <c r="MX154" s="32">
        <v>92.5</v>
      </c>
      <c r="MY154" s="36">
        <f t="shared" si="264"/>
        <v>1211.75</v>
      </c>
      <c r="NA154" s="32"/>
      <c r="NB154" s="32"/>
      <c r="NC154" s="32"/>
      <c r="ND154" s="32"/>
      <c r="NG154" s="32"/>
      <c r="NH154" s="32"/>
      <c r="NI154" s="32"/>
      <c r="NJ154" s="32"/>
      <c r="NM154" s="32"/>
      <c r="NN154" s="32"/>
      <c r="NO154" s="32"/>
      <c r="NP154" s="32"/>
      <c r="NS154" s="32"/>
      <c r="NT154" s="32"/>
      <c r="NU154" s="32"/>
      <c r="NV154" s="32"/>
      <c r="NY154" s="32"/>
      <c r="NZ154" s="32"/>
      <c r="OA154" s="32"/>
      <c r="OB154" s="32"/>
      <c r="OE154" s="32"/>
      <c r="OF154" s="32"/>
      <c r="OG154" s="32"/>
      <c r="OH154" s="32"/>
      <c r="OK154" s="32"/>
      <c r="OL154" s="32"/>
      <c r="OM154" s="32"/>
      <c r="ON154" s="32"/>
      <c r="OQ154" s="32"/>
      <c r="OR154" s="32"/>
      <c r="OS154" s="32"/>
      <c r="OT154" s="32"/>
      <c r="OW154" s="32"/>
      <c r="OX154" s="32"/>
      <c r="OY154" s="32"/>
      <c r="OZ154" s="32"/>
      <c r="PC154" s="32"/>
      <c r="PD154" s="32"/>
      <c r="PE154" s="32"/>
      <c r="PF154" s="32"/>
      <c r="PI154" s="32"/>
      <c r="PJ154" s="32"/>
      <c r="PK154" s="32"/>
      <c r="PL154" s="32"/>
      <c r="PO154" s="32"/>
      <c r="PP154" s="32"/>
      <c r="PQ154" s="32"/>
      <c r="PR154" s="32"/>
      <c r="PU154" s="32"/>
      <c r="PV154" s="32"/>
      <c r="PW154" s="32"/>
      <c r="QD154" s="31">
        <v>170</v>
      </c>
      <c r="QE154" s="36">
        <f t="shared" si="241"/>
        <v>475.99999999999994</v>
      </c>
      <c r="QJ154" s="31">
        <v>46.5</v>
      </c>
      <c r="QK154" s="36">
        <f t="shared" si="242"/>
        <v>774.50399999999991</v>
      </c>
      <c r="QM154" s="5"/>
      <c r="QO154" s="5"/>
      <c r="SR154" s="31">
        <v>17</v>
      </c>
      <c r="SS154" s="36">
        <f t="shared" si="243"/>
        <v>255</v>
      </c>
    </row>
    <row r="155" spans="1:514" x14ac:dyDescent="0.55000000000000004">
      <c r="A155" s="31"/>
      <c r="B155" s="80">
        <v>184308</v>
      </c>
      <c r="C155" s="79"/>
      <c r="D155" s="78"/>
      <c r="E155" s="78">
        <f t="shared" si="211"/>
        <v>32637.594172874786</v>
      </c>
      <c r="F155" s="78">
        <f t="shared" si="265"/>
        <v>47.280586999379359</v>
      </c>
      <c r="G155" s="78">
        <f t="shared" si="244"/>
        <v>63.984535622519211</v>
      </c>
      <c r="H155" s="78"/>
      <c r="I155" s="78"/>
      <c r="J155" s="88"/>
      <c r="N155" s="31">
        <v>39.25</v>
      </c>
      <c r="O155" s="62">
        <f t="shared" si="245"/>
        <v>3074.5927396337856</v>
      </c>
      <c r="Z155" s="31">
        <v>109</v>
      </c>
      <c r="AA155" s="37">
        <f t="shared" si="239"/>
        <v>2180</v>
      </c>
      <c r="AL155" s="31">
        <v>36</v>
      </c>
      <c r="AM155" s="30">
        <f t="shared" si="246"/>
        <v>2365.0591832410018</v>
      </c>
      <c r="BP155" s="31">
        <v>103.6875</v>
      </c>
      <c r="BQ155" s="30">
        <f t="shared" si="247"/>
        <v>2955.09375</v>
      </c>
      <c r="DL155" s="31">
        <v>41</v>
      </c>
      <c r="DM155" s="30">
        <f t="shared" si="248"/>
        <v>615</v>
      </c>
      <c r="EV155" s="31">
        <v>117.1875</v>
      </c>
      <c r="EW155" s="30">
        <f t="shared" si="249"/>
        <v>2695.3125</v>
      </c>
      <c r="FB155" s="31">
        <v>56.375</v>
      </c>
      <c r="FC155" s="29">
        <f t="shared" si="240"/>
        <v>845.625</v>
      </c>
      <c r="IB155" s="31">
        <v>56</v>
      </c>
      <c r="IC155" s="36">
        <f t="shared" si="250"/>
        <v>448</v>
      </c>
      <c r="JC155" s="69"/>
      <c r="JD155" s="20"/>
      <c r="JE155" s="20"/>
      <c r="JF155" s="20">
        <v>37.125</v>
      </c>
      <c r="JG155" s="23">
        <f t="shared" si="251"/>
        <v>371.25</v>
      </c>
      <c r="JI155" s="69"/>
      <c r="JJ155" s="20"/>
      <c r="JK155" s="20"/>
      <c r="JL155" s="20">
        <v>86.5</v>
      </c>
      <c r="JM155" s="23">
        <f t="shared" si="252"/>
        <v>2595</v>
      </c>
      <c r="JO155" s="69"/>
      <c r="JP155" s="20"/>
      <c r="JQ155" s="20"/>
      <c r="JR155" s="20">
        <v>99.4375</v>
      </c>
      <c r="JS155" s="23">
        <f t="shared" si="253"/>
        <v>1789.875</v>
      </c>
      <c r="JU155" s="69"/>
      <c r="JV155" s="20"/>
      <c r="JW155" s="20"/>
      <c r="JX155" s="20">
        <v>116</v>
      </c>
      <c r="JY155" s="23">
        <f t="shared" si="254"/>
        <v>1856</v>
      </c>
      <c r="KA155" s="69"/>
      <c r="KB155" s="20"/>
      <c r="KC155" s="20"/>
      <c r="KD155" s="20">
        <v>31</v>
      </c>
      <c r="KE155" s="23">
        <f t="shared" si="255"/>
        <v>403</v>
      </c>
      <c r="KG155" s="69"/>
      <c r="KH155" s="20"/>
      <c r="KI155" s="20"/>
      <c r="KJ155" s="20">
        <v>53</v>
      </c>
      <c r="KK155" s="23">
        <f t="shared" si="256"/>
        <v>1590</v>
      </c>
      <c r="KM155" s="69"/>
      <c r="KN155" s="20"/>
      <c r="KO155" s="20"/>
      <c r="KP155" s="20">
        <v>127.91249999999999</v>
      </c>
      <c r="KQ155" s="23">
        <f t="shared" si="257"/>
        <v>2302.4249999999997</v>
      </c>
      <c r="KS155" s="69"/>
      <c r="KT155" s="20"/>
      <c r="KU155" s="20"/>
      <c r="KV155" s="20">
        <v>26.625</v>
      </c>
      <c r="KW155" s="23">
        <f t="shared" si="258"/>
        <v>559.125</v>
      </c>
      <c r="KY155" s="69"/>
      <c r="KZ155" s="20"/>
      <c r="LA155" s="20"/>
      <c r="LB155" s="20">
        <v>17.25</v>
      </c>
      <c r="LC155" s="23">
        <f t="shared" si="259"/>
        <v>258.75</v>
      </c>
      <c r="LE155" s="69"/>
      <c r="LF155" s="20"/>
      <c r="LG155" s="20"/>
      <c r="LH155" s="20"/>
      <c r="LK155" s="27"/>
      <c r="LL155" s="27"/>
      <c r="LM155" s="27"/>
      <c r="LN155" s="27"/>
      <c r="LR155" s="27"/>
      <c r="LT155" s="17">
        <v>54.75</v>
      </c>
      <c r="LU155" s="30">
        <f t="shared" si="260"/>
        <v>219</v>
      </c>
      <c r="LW155" s="32"/>
      <c r="LX155" s="32"/>
      <c r="LY155" s="32"/>
      <c r="LZ155" s="32">
        <v>87</v>
      </c>
      <c r="MA155" s="36">
        <f t="shared" si="261"/>
        <v>1740</v>
      </c>
      <c r="MC155" s="32"/>
      <c r="MD155" s="32"/>
      <c r="ME155" s="32"/>
      <c r="MF155" s="32">
        <v>98</v>
      </c>
      <c r="MG155" s="36">
        <f t="shared" si="262"/>
        <v>392</v>
      </c>
      <c r="MI155" s="32"/>
      <c r="MJ155" s="32"/>
      <c r="MK155" s="32"/>
      <c r="ML155" s="32"/>
      <c r="MO155" s="32"/>
      <c r="MP155" s="32"/>
      <c r="MQ155" s="32"/>
      <c r="MR155" s="32">
        <v>102.25</v>
      </c>
      <c r="MS155" s="36">
        <f t="shared" si="263"/>
        <v>1022.5</v>
      </c>
      <c r="MU155" s="32"/>
      <c r="MV155" s="32"/>
      <c r="MW155" s="32"/>
      <c r="MX155" s="32">
        <v>94</v>
      </c>
      <c r="MY155" s="36">
        <f t="shared" si="264"/>
        <v>1231.3999999999999</v>
      </c>
      <c r="NA155" s="32"/>
      <c r="NB155" s="32"/>
      <c r="NC155" s="32"/>
      <c r="ND155" s="32"/>
      <c r="NG155" s="32"/>
      <c r="NH155" s="32"/>
      <c r="NI155" s="32"/>
      <c r="NJ155" s="32"/>
      <c r="NM155" s="32"/>
      <c r="NN155" s="32"/>
      <c r="NO155" s="32"/>
      <c r="NP155" s="32"/>
      <c r="NS155" s="32"/>
      <c r="NT155" s="32"/>
      <c r="NU155" s="32"/>
      <c r="NV155" s="32"/>
      <c r="NY155" s="32"/>
      <c r="NZ155" s="32"/>
      <c r="OA155" s="32"/>
      <c r="OB155" s="32"/>
      <c r="OE155" s="32"/>
      <c r="OF155" s="32"/>
      <c r="OG155" s="32"/>
      <c r="OH155" s="32"/>
      <c r="OK155" s="32"/>
      <c r="OL155" s="32"/>
      <c r="OM155" s="32"/>
      <c r="ON155" s="32"/>
      <c r="OQ155" s="32"/>
      <c r="OR155" s="32"/>
      <c r="OS155" s="32"/>
      <c r="OT155" s="32"/>
      <c r="OW155" s="32"/>
      <c r="OX155" s="32"/>
      <c r="OY155" s="32"/>
      <c r="OZ155" s="32"/>
      <c r="PC155" s="32"/>
      <c r="PD155" s="32"/>
      <c r="PE155" s="32"/>
      <c r="PF155" s="32"/>
      <c r="PI155" s="32"/>
      <c r="PJ155" s="32"/>
      <c r="PK155" s="32"/>
      <c r="PL155" s="32"/>
      <c r="PO155" s="32"/>
      <c r="PP155" s="32"/>
      <c r="PQ155" s="32"/>
      <c r="PR155" s="32"/>
      <c r="PU155" s="32"/>
      <c r="PV155" s="32"/>
      <c r="PW155" s="32"/>
      <c r="QD155" s="31">
        <v>136</v>
      </c>
      <c r="QE155" s="36">
        <f t="shared" si="241"/>
        <v>380.79999999999995</v>
      </c>
      <c r="QJ155" s="31">
        <v>43.5</v>
      </c>
      <c r="QK155" s="36">
        <f t="shared" si="242"/>
        <v>724.53599999999994</v>
      </c>
      <c r="QM155" s="5"/>
      <c r="QO155" s="5"/>
      <c r="SR155" s="31">
        <v>12.5</v>
      </c>
      <c r="SS155" s="36">
        <f t="shared" si="243"/>
        <v>187.5</v>
      </c>
    </row>
    <row r="156" spans="1:514" x14ac:dyDescent="0.55000000000000004">
      <c r="A156" s="31"/>
      <c r="B156" s="80">
        <v>184309</v>
      </c>
      <c r="C156" s="79"/>
      <c r="D156" s="78"/>
      <c r="E156" s="78">
        <f t="shared" si="211"/>
        <v>32576.906349890487</v>
      </c>
      <c r="F156" s="78">
        <f t="shared" si="265"/>
        <v>47.192671331355122</v>
      </c>
      <c r="G156" s="78">
        <f t="shared" si="244"/>
        <v>63.865559874765736</v>
      </c>
      <c r="H156" s="78"/>
      <c r="I156" s="78"/>
      <c r="J156" s="88"/>
      <c r="N156" s="31">
        <v>38.25</v>
      </c>
      <c r="O156" s="62">
        <f t="shared" si="245"/>
        <v>2996.2591666494855</v>
      </c>
      <c r="Z156" s="31">
        <v>109</v>
      </c>
      <c r="AA156" s="37">
        <f t="shared" si="239"/>
        <v>2180</v>
      </c>
      <c r="AL156" s="31">
        <v>36</v>
      </c>
      <c r="AM156" s="30">
        <f t="shared" si="246"/>
        <v>2365.0591832410018</v>
      </c>
      <c r="BP156" s="31">
        <v>99.375</v>
      </c>
      <c r="BQ156" s="30">
        <f t="shared" si="247"/>
        <v>2832.1875</v>
      </c>
      <c r="DL156" s="31">
        <v>34</v>
      </c>
      <c r="DM156" s="30">
        <f t="shared" si="248"/>
        <v>510</v>
      </c>
      <c r="EV156" s="31">
        <v>115.375</v>
      </c>
      <c r="EW156" s="30">
        <f t="shared" si="249"/>
        <v>2653.625</v>
      </c>
      <c r="FB156" s="31">
        <v>53</v>
      </c>
      <c r="FC156" s="29">
        <f t="shared" si="240"/>
        <v>795</v>
      </c>
      <c r="IB156" s="31">
        <v>58.75</v>
      </c>
      <c r="IC156" s="36">
        <f t="shared" si="250"/>
        <v>470</v>
      </c>
      <c r="JC156" s="69"/>
      <c r="JD156" s="20"/>
      <c r="JE156" s="20"/>
      <c r="JF156" s="20">
        <v>39.125</v>
      </c>
      <c r="JG156" s="23">
        <f t="shared" si="251"/>
        <v>391.25</v>
      </c>
      <c r="JI156" s="69"/>
      <c r="JJ156" s="20"/>
      <c r="JK156" s="20"/>
      <c r="JL156" s="20">
        <v>89</v>
      </c>
      <c r="JM156" s="23">
        <f t="shared" si="252"/>
        <v>2670</v>
      </c>
      <c r="JO156" s="69"/>
      <c r="JP156" s="20"/>
      <c r="JQ156" s="20"/>
      <c r="JR156" s="20">
        <v>100.375</v>
      </c>
      <c r="JS156" s="23">
        <f t="shared" si="253"/>
        <v>1806.75</v>
      </c>
      <c r="JU156" s="69"/>
      <c r="JV156" s="20"/>
      <c r="JW156" s="20"/>
      <c r="JX156" s="20">
        <v>119.5</v>
      </c>
      <c r="JY156" s="23">
        <f t="shared" si="254"/>
        <v>1912</v>
      </c>
      <c r="KA156" s="69"/>
      <c r="KB156" s="20"/>
      <c r="KC156" s="20"/>
      <c r="KD156" s="20">
        <v>32.75</v>
      </c>
      <c r="KE156" s="23">
        <f t="shared" si="255"/>
        <v>425.75</v>
      </c>
      <c r="KG156" s="69"/>
      <c r="KH156" s="20"/>
      <c r="KI156" s="20"/>
      <c r="KJ156" s="20">
        <v>53</v>
      </c>
      <c r="KK156" s="23">
        <f t="shared" si="256"/>
        <v>1590</v>
      </c>
      <c r="KM156" s="69"/>
      <c r="KN156" s="20"/>
      <c r="KO156" s="20"/>
      <c r="KP156" s="20">
        <v>123.825</v>
      </c>
      <c r="KQ156" s="23">
        <f t="shared" si="257"/>
        <v>2228.85</v>
      </c>
      <c r="KS156" s="69"/>
      <c r="KT156" s="20"/>
      <c r="KU156" s="20"/>
      <c r="KV156" s="20">
        <v>36.0625</v>
      </c>
      <c r="KW156" s="23">
        <f t="shared" si="258"/>
        <v>757.3125</v>
      </c>
      <c r="KY156" s="69"/>
      <c r="KZ156" s="20"/>
      <c r="LA156" s="20"/>
      <c r="LB156" s="20">
        <v>18.625</v>
      </c>
      <c r="LC156" s="23">
        <f t="shared" si="259"/>
        <v>279.375</v>
      </c>
      <c r="LE156" s="69"/>
      <c r="LF156" s="20"/>
      <c r="LG156" s="20"/>
      <c r="LH156" s="20"/>
      <c r="LK156" s="27"/>
      <c r="LL156" s="27"/>
      <c r="LM156" s="27"/>
      <c r="LN156" s="27"/>
      <c r="LR156" s="27"/>
      <c r="LT156" s="17">
        <v>56.5</v>
      </c>
      <c r="LU156" s="30">
        <f t="shared" si="260"/>
        <v>226</v>
      </c>
      <c r="LW156" s="32"/>
      <c r="LX156" s="32"/>
      <c r="LY156" s="32"/>
      <c r="LZ156" s="32">
        <v>88.75</v>
      </c>
      <c r="MA156" s="36">
        <f t="shared" si="261"/>
        <v>1775</v>
      </c>
      <c r="MC156" s="32"/>
      <c r="MD156" s="32"/>
      <c r="ME156" s="32"/>
      <c r="MF156" s="32">
        <v>101.5</v>
      </c>
      <c r="MG156" s="36">
        <f t="shared" si="262"/>
        <v>406</v>
      </c>
      <c r="MI156" s="32"/>
      <c r="MJ156" s="32"/>
      <c r="MK156" s="32"/>
      <c r="ML156" s="32"/>
      <c r="MO156" s="32"/>
      <c r="MP156" s="32"/>
      <c r="MQ156" s="32"/>
      <c r="MR156" s="32">
        <v>107</v>
      </c>
      <c r="MS156" s="36">
        <f t="shared" si="263"/>
        <v>1070</v>
      </c>
      <c r="MU156" s="32"/>
      <c r="MV156" s="32"/>
      <c r="MW156" s="32"/>
      <c r="MX156" s="32">
        <v>94</v>
      </c>
      <c r="MY156" s="36">
        <f t="shared" si="264"/>
        <v>1231.3999999999999</v>
      </c>
      <c r="NA156" s="32"/>
      <c r="NB156" s="32"/>
      <c r="NC156" s="32"/>
      <c r="ND156" s="32"/>
      <c r="NG156" s="32"/>
      <c r="NH156" s="32"/>
      <c r="NI156" s="32"/>
      <c r="NJ156" s="32"/>
      <c r="NM156" s="32"/>
      <c r="NN156" s="32"/>
      <c r="NO156" s="32"/>
      <c r="NP156" s="32"/>
      <c r="NS156" s="32"/>
      <c r="NT156" s="32"/>
      <c r="NU156" s="32"/>
      <c r="NV156" s="32"/>
      <c r="NY156" s="32"/>
      <c r="NZ156" s="32"/>
      <c r="OA156" s="32"/>
      <c r="OB156" s="32"/>
      <c r="OE156" s="32"/>
      <c r="OF156" s="32"/>
      <c r="OG156" s="32"/>
      <c r="OH156" s="32"/>
      <c r="OK156" s="32"/>
      <c r="OL156" s="32"/>
      <c r="OM156" s="32"/>
      <c r="ON156" s="32"/>
      <c r="OQ156" s="32"/>
      <c r="OR156" s="32"/>
      <c r="OS156" s="32"/>
      <c r="OT156" s="32"/>
      <c r="OW156" s="32"/>
      <c r="OX156" s="32"/>
      <c r="OY156" s="32"/>
      <c r="OZ156" s="32"/>
      <c r="PC156" s="32"/>
      <c r="PD156" s="32"/>
      <c r="PE156" s="32"/>
      <c r="PF156" s="32"/>
      <c r="PI156" s="32"/>
      <c r="PJ156" s="32"/>
      <c r="PK156" s="32"/>
      <c r="PL156" s="32"/>
      <c r="PO156" s="32"/>
      <c r="PP156" s="32"/>
      <c r="PQ156" s="32"/>
      <c r="PR156" s="32"/>
      <c r="PU156" s="32"/>
      <c r="PV156" s="32"/>
      <c r="PW156" s="32"/>
      <c r="QD156" s="31">
        <v>136</v>
      </c>
      <c r="QE156" s="36">
        <f t="shared" si="241"/>
        <v>380.79999999999995</v>
      </c>
      <c r="QJ156" s="31">
        <v>35.5</v>
      </c>
      <c r="QK156" s="36">
        <f t="shared" si="242"/>
        <v>591.28800000000001</v>
      </c>
      <c r="QM156" s="5"/>
      <c r="QO156" s="5"/>
      <c r="SR156" s="31">
        <v>13.5</v>
      </c>
      <c r="SS156" s="36">
        <f t="shared" si="243"/>
        <v>202.5</v>
      </c>
    </row>
    <row r="157" spans="1:514" x14ac:dyDescent="0.55000000000000004">
      <c r="A157" s="31"/>
      <c r="B157" s="80">
        <v>184310</v>
      </c>
      <c r="C157" s="79"/>
      <c r="D157" s="78"/>
      <c r="E157" s="78">
        <f t="shared" si="211"/>
        <v>32936.788117168297</v>
      </c>
      <c r="F157" s="78">
        <f t="shared" si="265"/>
        <v>47.714015555354649</v>
      </c>
      <c r="G157" s="78">
        <f t="shared" si="244"/>
        <v>64.571091895181013</v>
      </c>
      <c r="H157" s="78"/>
      <c r="I157" s="78"/>
      <c r="J157" s="88"/>
      <c r="N157" s="31">
        <v>39.5</v>
      </c>
      <c r="O157" s="62">
        <f t="shared" si="245"/>
        <v>3094.1761328798607</v>
      </c>
      <c r="Z157" s="31">
        <v>113</v>
      </c>
      <c r="AA157" s="37">
        <f t="shared" si="239"/>
        <v>2260</v>
      </c>
      <c r="AL157" s="31">
        <v>33.75</v>
      </c>
      <c r="AM157" s="30">
        <f t="shared" si="246"/>
        <v>2217.2429842884394</v>
      </c>
      <c r="BP157" s="31">
        <v>100.125</v>
      </c>
      <c r="BQ157" s="30">
        <f t="shared" si="247"/>
        <v>2853.5625</v>
      </c>
      <c r="DL157" s="31">
        <v>39</v>
      </c>
      <c r="DM157" s="30">
        <f t="shared" si="248"/>
        <v>585</v>
      </c>
      <c r="EV157" s="31">
        <v>114.375</v>
      </c>
      <c r="EW157" s="30">
        <f t="shared" si="249"/>
        <v>2630.625</v>
      </c>
      <c r="FB157" s="31">
        <v>45.75</v>
      </c>
      <c r="FC157" s="29">
        <f t="shared" si="240"/>
        <v>686.25</v>
      </c>
      <c r="IB157" s="31">
        <v>61.5</v>
      </c>
      <c r="IC157" s="36">
        <f t="shared" si="250"/>
        <v>492</v>
      </c>
      <c r="JC157" s="69"/>
      <c r="JD157" s="20"/>
      <c r="JE157" s="20"/>
      <c r="JF157" s="20">
        <v>37.5</v>
      </c>
      <c r="JG157" s="23">
        <f t="shared" si="251"/>
        <v>375</v>
      </c>
      <c r="JI157" s="69"/>
      <c r="JJ157" s="20"/>
      <c r="JK157" s="20"/>
      <c r="JL157" s="20">
        <v>87.5</v>
      </c>
      <c r="JM157" s="23">
        <f t="shared" si="252"/>
        <v>2625</v>
      </c>
      <c r="JO157" s="69"/>
      <c r="JP157" s="20"/>
      <c r="JQ157" s="20"/>
      <c r="JR157" s="20">
        <v>100.75</v>
      </c>
      <c r="JS157" s="23">
        <f t="shared" si="253"/>
        <v>1813.5</v>
      </c>
      <c r="JU157" s="69"/>
      <c r="JV157" s="20"/>
      <c r="JW157" s="20"/>
      <c r="JX157" s="20">
        <v>118.5</v>
      </c>
      <c r="JY157" s="23">
        <f t="shared" si="254"/>
        <v>1896</v>
      </c>
      <c r="KA157" s="69"/>
      <c r="KB157" s="20"/>
      <c r="KC157" s="20"/>
      <c r="KD157" s="20">
        <v>32.125</v>
      </c>
      <c r="KE157" s="23">
        <f t="shared" si="255"/>
        <v>417.625</v>
      </c>
      <c r="KG157" s="69"/>
      <c r="KH157" s="20"/>
      <c r="KI157" s="20"/>
      <c r="KJ157" s="20">
        <v>66</v>
      </c>
      <c r="KK157" s="23">
        <f t="shared" si="256"/>
        <v>1980</v>
      </c>
      <c r="KM157" s="69"/>
      <c r="KN157" s="20"/>
      <c r="KO157" s="20"/>
      <c r="KP157" s="20">
        <v>124.25</v>
      </c>
      <c r="KQ157" s="23">
        <f t="shared" si="257"/>
        <v>2236.5</v>
      </c>
      <c r="KS157" s="69"/>
      <c r="KT157" s="20"/>
      <c r="KU157" s="20"/>
      <c r="KV157" s="20">
        <v>33.1875</v>
      </c>
      <c r="KW157" s="23">
        <f t="shared" si="258"/>
        <v>696.9375</v>
      </c>
      <c r="KY157" s="69"/>
      <c r="KZ157" s="20"/>
      <c r="LA157" s="20"/>
      <c r="LB157" s="20">
        <v>18.875</v>
      </c>
      <c r="LC157" s="23">
        <f t="shared" si="259"/>
        <v>283.125</v>
      </c>
      <c r="LE157" s="69"/>
      <c r="LF157" s="20"/>
      <c r="LG157" s="20"/>
      <c r="LH157" s="20"/>
      <c r="LK157" s="27"/>
      <c r="LL157" s="27"/>
      <c r="LM157" s="27"/>
      <c r="LN157" s="27"/>
      <c r="LR157" s="27"/>
      <c r="LT157" s="17">
        <v>55.5</v>
      </c>
      <c r="LU157" s="30">
        <f t="shared" si="260"/>
        <v>222</v>
      </c>
      <c r="LW157" s="32"/>
      <c r="LX157" s="32"/>
      <c r="LY157" s="32"/>
      <c r="LZ157" s="32">
        <v>87.125</v>
      </c>
      <c r="MA157" s="36">
        <f t="shared" si="261"/>
        <v>1742.5</v>
      </c>
      <c r="MC157" s="32"/>
      <c r="MD157" s="32"/>
      <c r="ME157" s="32"/>
      <c r="MF157" s="32">
        <v>105</v>
      </c>
      <c r="MG157" s="36">
        <f t="shared" si="262"/>
        <v>420</v>
      </c>
      <c r="MI157" s="32"/>
      <c r="MJ157" s="32"/>
      <c r="MK157" s="32"/>
      <c r="ML157" s="32"/>
      <c r="MO157" s="32"/>
      <c r="MP157" s="32"/>
      <c r="MQ157" s="32"/>
      <c r="MR157" s="32">
        <v>107.5</v>
      </c>
      <c r="MS157" s="36">
        <f t="shared" si="263"/>
        <v>1075</v>
      </c>
      <c r="MU157" s="32"/>
      <c r="MV157" s="32"/>
      <c r="MW157" s="32"/>
      <c r="MX157" s="32">
        <v>100</v>
      </c>
      <c r="MY157" s="36">
        <f t="shared" si="264"/>
        <v>1310</v>
      </c>
      <c r="NA157" s="32"/>
      <c r="NB157" s="32"/>
      <c r="NC157" s="32"/>
      <c r="ND157" s="32"/>
      <c r="NG157" s="32"/>
      <c r="NH157" s="32"/>
      <c r="NI157" s="32"/>
      <c r="NJ157" s="32"/>
      <c r="NM157" s="32"/>
      <c r="NN157" s="32"/>
      <c r="NO157" s="32"/>
      <c r="NP157" s="32"/>
      <c r="NS157" s="32"/>
      <c r="NT157" s="32"/>
      <c r="NU157" s="32"/>
      <c r="NV157" s="32"/>
      <c r="NY157" s="32"/>
      <c r="NZ157" s="32"/>
      <c r="OA157" s="32"/>
      <c r="OB157" s="32"/>
      <c r="OE157" s="32"/>
      <c r="OF157" s="32"/>
      <c r="OG157" s="32"/>
      <c r="OH157" s="32"/>
      <c r="OK157" s="32"/>
      <c r="OL157" s="32"/>
      <c r="OM157" s="32"/>
      <c r="ON157" s="32"/>
      <c r="OQ157" s="32"/>
      <c r="OR157" s="32"/>
      <c r="OS157" s="32"/>
      <c r="OT157" s="32"/>
      <c r="OW157" s="32"/>
      <c r="OX157" s="32"/>
      <c r="OY157" s="32"/>
      <c r="OZ157" s="32"/>
      <c r="PC157" s="32"/>
      <c r="PD157" s="32"/>
      <c r="PE157" s="32"/>
      <c r="PF157" s="32"/>
      <c r="PI157" s="32"/>
      <c r="PJ157" s="32"/>
      <c r="PK157" s="32"/>
      <c r="PL157" s="32"/>
      <c r="PO157" s="32"/>
      <c r="PP157" s="32"/>
      <c r="PQ157" s="32"/>
      <c r="PR157" s="32"/>
      <c r="PU157" s="32"/>
      <c r="PV157" s="32"/>
      <c r="PW157" s="32"/>
      <c r="QD157" s="31">
        <v>136</v>
      </c>
      <c r="QE157" s="36">
        <f t="shared" si="241"/>
        <v>380.79999999999995</v>
      </c>
      <c r="QJ157" s="31">
        <v>36.5</v>
      </c>
      <c r="QK157" s="36">
        <f t="shared" si="242"/>
        <v>607.94399999999996</v>
      </c>
      <c r="QM157" s="5"/>
      <c r="QO157" s="5"/>
      <c r="SR157" s="31">
        <v>13.5</v>
      </c>
      <c r="SS157" s="36">
        <f t="shared" si="243"/>
        <v>202.5</v>
      </c>
    </row>
    <row r="158" spans="1:514" x14ac:dyDescent="0.55000000000000004">
      <c r="A158" s="31"/>
      <c r="B158" s="80">
        <v>184311</v>
      </c>
      <c r="C158" s="79">
        <f>COUNT(N158:SS158)/2</f>
        <v>25</v>
      </c>
      <c r="D158" s="78"/>
      <c r="E158" s="78">
        <f t="shared" si="211"/>
        <v>35160.374940867398</v>
      </c>
      <c r="F158" s="78">
        <f t="shared" si="265"/>
        <v>50.935223886817845</v>
      </c>
      <c r="G158" s="78">
        <f t="shared" si="244"/>
        <v>68.930333865564506</v>
      </c>
      <c r="H158" s="78"/>
      <c r="I158" s="78"/>
      <c r="J158" s="88"/>
      <c r="N158" s="31">
        <v>41</v>
      </c>
      <c r="O158" s="62">
        <f t="shared" si="245"/>
        <v>3211.6764923563114</v>
      </c>
      <c r="Z158" s="31">
        <v>112</v>
      </c>
      <c r="AA158" s="37">
        <f t="shared" si="239"/>
        <v>2240</v>
      </c>
      <c r="AL158" s="31">
        <v>39</v>
      </c>
      <c r="AM158" s="30">
        <f t="shared" si="246"/>
        <v>2562.1474485110853</v>
      </c>
      <c r="BP158" s="31">
        <v>102.875</v>
      </c>
      <c r="BQ158" s="30">
        <f t="shared" si="247"/>
        <v>2931.9375</v>
      </c>
      <c r="DL158" s="31">
        <v>44</v>
      </c>
      <c r="DM158" s="30">
        <f t="shared" si="248"/>
        <v>660</v>
      </c>
      <c r="EV158" s="31">
        <v>117</v>
      </c>
      <c r="EW158" s="30">
        <f t="shared" si="249"/>
        <v>2691</v>
      </c>
      <c r="FB158" s="31">
        <v>49.125</v>
      </c>
      <c r="FC158" s="29">
        <f t="shared" si="240"/>
        <v>736.875</v>
      </c>
      <c r="IB158" s="31">
        <v>63.75</v>
      </c>
      <c r="IC158" s="36">
        <f t="shared" si="250"/>
        <v>510</v>
      </c>
      <c r="JC158" s="69"/>
      <c r="JD158" s="20"/>
      <c r="JE158" s="20"/>
      <c r="JF158" s="20">
        <v>47</v>
      </c>
      <c r="JG158" s="23">
        <f t="shared" si="251"/>
        <v>470</v>
      </c>
      <c r="JI158" s="69"/>
      <c r="JJ158" s="20"/>
      <c r="JK158" s="20"/>
      <c r="JL158" s="20">
        <v>102</v>
      </c>
      <c r="JM158" s="23">
        <f t="shared" si="252"/>
        <v>3060</v>
      </c>
      <c r="JO158" s="69"/>
      <c r="JP158" s="20"/>
      <c r="JQ158" s="20"/>
      <c r="JR158" s="20">
        <v>106.5</v>
      </c>
      <c r="JS158" s="23">
        <f t="shared" si="253"/>
        <v>1917</v>
      </c>
      <c r="JU158" s="69"/>
      <c r="JV158" s="20"/>
      <c r="JW158" s="20"/>
      <c r="JX158" s="20">
        <v>120.5</v>
      </c>
      <c r="JY158" s="23">
        <f t="shared" si="254"/>
        <v>1928</v>
      </c>
      <c r="KA158" s="69"/>
      <c r="KB158" s="20"/>
      <c r="KC158" s="20"/>
      <c r="KD158" s="20">
        <v>36.75</v>
      </c>
      <c r="KE158" s="23">
        <f t="shared" si="255"/>
        <v>477.75</v>
      </c>
      <c r="KG158" s="69"/>
      <c r="KH158" s="20"/>
      <c r="KI158" s="20"/>
      <c r="KJ158" s="20">
        <v>75</v>
      </c>
      <c r="KK158" s="23">
        <f t="shared" si="256"/>
        <v>2250</v>
      </c>
      <c r="KM158" s="69"/>
      <c r="KN158" s="20"/>
      <c r="KO158" s="20"/>
      <c r="KP158" s="20">
        <v>127</v>
      </c>
      <c r="KQ158" s="23">
        <f t="shared" si="257"/>
        <v>2286</v>
      </c>
      <c r="KS158" s="69"/>
      <c r="KT158" s="20"/>
      <c r="KU158" s="20"/>
      <c r="KV158" s="20">
        <v>36.75</v>
      </c>
      <c r="KW158" s="23">
        <f t="shared" si="258"/>
        <v>771.75</v>
      </c>
      <c r="KY158" s="69"/>
      <c r="KZ158" s="20"/>
      <c r="LA158" s="20"/>
      <c r="LB158" s="20">
        <v>27.3125</v>
      </c>
      <c r="LC158" s="23">
        <f t="shared" si="259"/>
        <v>409.6875</v>
      </c>
      <c r="LE158" s="69"/>
      <c r="LF158" s="20"/>
      <c r="LG158" s="20"/>
      <c r="LH158" s="20"/>
      <c r="LK158" s="27"/>
      <c r="LL158" s="27"/>
      <c r="LM158" s="27"/>
      <c r="LN158" s="27"/>
      <c r="LR158" s="27"/>
      <c r="LT158" s="17">
        <v>65</v>
      </c>
      <c r="LU158" s="30">
        <f t="shared" si="260"/>
        <v>260</v>
      </c>
      <c r="LW158" s="32"/>
      <c r="LX158" s="32"/>
      <c r="LY158" s="32"/>
      <c r="LZ158" s="32">
        <v>94.5</v>
      </c>
      <c r="MA158" s="36">
        <f t="shared" si="261"/>
        <v>1890</v>
      </c>
      <c r="MC158" s="32"/>
      <c r="MD158" s="32"/>
      <c r="ME158" s="32"/>
      <c r="MF158" s="32">
        <v>107.5</v>
      </c>
      <c r="MG158" s="36">
        <f t="shared" si="262"/>
        <v>430</v>
      </c>
      <c r="MI158" s="32"/>
      <c r="MJ158" s="32"/>
      <c r="MK158" s="32"/>
      <c r="ML158" s="32"/>
      <c r="MO158" s="32"/>
      <c r="MP158" s="32"/>
      <c r="MQ158" s="32"/>
      <c r="MR158" s="32">
        <v>111.5</v>
      </c>
      <c r="MS158" s="36">
        <f t="shared" si="263"/>
        <v>1115</v>
      </c>
      <c r="MU158" s="32"/>
      <c r="MV158" s="32"/>
      <c r="MW158" s="32"/>
      <c r="MX158" s="32">
        <v>105</v>
      </c>
      <c r="MY158" s="36">
        <f t="shared" si="264"/>
        <v>1375.5</v>
      </c>
      <c r="NA158" s="32"/>
      <c r="NB158" s="32"/>
      <c r="NC158" s="32"/>
      <c r="ND158" s="32"/>
      <c r="NG158" s="32"/>
      <c r="NH158" s="32"/>
      <c r="NI158" s="32"/>
      <c r="NJ158" s="32"/>
      <c r="NM158" s="32"/>
      <c r="NN158" s="32"/>
      <c r="NO158" s="32"/>
      <c r="NP158" s="32"/>
      <c r="NS158" s="32"/>
      <c r="NT158" s="32"/>
      <c r="NU158" s="32"/>
      <c r="NV158" s="32"/>
      <c r="NY158" s="32"/>
      <c r="NZ158" s="32"/>
      <c r="OA158" s="32"/>
      <c r="OB158" s="32"/>
      <c r="OE158" s="32"/>
      <c r="OF158" s="32"/>
      <c r="OG158" s="32"/>
      <c r="OH158" s="32"/>
      <c r="OK158" s="32"/>
      <c r="OL158" s="32"/>
      <c r="OM158" s="32"/>
      <c r="ON158" s="32"/>
      <c r="OQ158" s="32"/>
      <c r="OR158" s="32"/>
      <c r="OS158" s="32"/>
      <c r="OT158" s="32"/>
      <c r="OW158" s="32"/>
      <c r="OX158" s="32"/>
      <c r="OY158" s="32"/>
      <c r="OZ158" s="32"/>
      <c r="PC158" s="32"/>
      <c r="PD158" s="32"/>
      <c r="PE158" s="32"/>
      <c r="PF158" s="32"/>
      <c r="PI158" s="32"/>
      <c r="PJ158" s="32"/>
      <c r="PK158" s="32"/>
      <c r="PL158" s="32"/>
      <c r="PO158" s="32"/>
      <c r="PP158" s="32"/>
      <c r="PQ158" s="32"/>
      <c r="PR158" s="32"/>
      <c r="PU158" s="32"/>
      <c r="PV158" s="32"/>
      <c r="PW158" s="32"/>
      <c r="QD158" s="31">
        <v>136</v>
      </c>
      <c r="QE158" s="36">
        <f t="shared" si="241"/>
        <v>380.79999999999995</v>
      </c>
      <c r="QJ158" s="31">
        <v>35.0625</v>
      </c>
      <c r="QK158" s="36">
        <f t="shared" si="242"/>
        <v>584.00099999999998</v>
      </c>
      <c r="QM158" s="5"/>
      <c r="QO158" s="5"/>
      <c r="SR158" s="31">
        <v>13.75</v>
      </c>
      <c r="SS158" s="36">
        <f t="shared" si="243"/>
        <v>206.25</v>
      </c>
    </row>
    <row r="159" spans="1:514" x14ac:dyDescent="0.55000000000000004">
      <c r="A159" s="31"/>
      <c r="B159" s="80">
        <v>184312</v>
      </c>
      <c r="C159" s="77"/>
      <c r="D159" s="78">
        <f>SUM(M159,S159,Y159,AE159,AK159,AQ159,AW159,BC159,BI159,BO159,BU159,CA159,CG159,CM159,CS159,CY159,DE159,DK159,DQ159,DW159,EC159,EI159,EO159,EU159,FA159,FG159,FM159,FS159,FY159,GE159,GK159,GQ159,GW159,HC159,HI159,HO159,HU159,IA159,IG159,IM159,IS159,IY159,JE159,JK159,JQ159,JW159,KC159,KI159,KO159,KU159,LA159,LG159,LM159,LS159,LY159,ME159,MK159,MQ159,MW159,NC159,NI159,NO159,NU159,OA159,OG159,OM159,OS159,OY159,PE159,PK159,PQ159,PW159,QC159,QI159,QO159,QU159,RA159,RG159,RM159,RS159,RY159,SE159,SK159,SQ159)</f>
        <v>551.73566140766138</v>
      </c>
      <c r="E159" s="78">
        <f t="shared" si="211"/>
        <v>36744.707669236166</v>
      </c>
      <c r="F159" s="78">
        <f t="shared" si="265"/>
        <v>53.230374105391867</v>
      </c>
      <c r="G159" s="78">
        <f t="shared" si="244"/>
        <v>72.036346930108522</v>
      </c>
      <c r="H159" s="78"/>
      <c r="I159" s="78"/>
      <c r="J159" s="88">
        <f>SUM(P159,V159,AB159,AH159,AN159,AT159,AZ159,BF159,BL159,BR159,BX159,CD159,CJ159,CP159,CV159,DB159,DH159,DN159,DT159,DZ159,EF159,EL159,ER159,EX159,FD159,FJ159,FP159,FV159,GB159,GH159,GN159,GT159,GZ159,HF159,HL159,HR159,HX159,ID159,IJ159,IP159,IV159,JB159,JH159,JN159,JT159,JZ159,KF159,KL159,KR159,KX159,LD159,LJ159,LP159,LV159,MB159,MH159,MN159,MT159,MZ159,NF159,NL159,NR159,NX159,OD159,OJ159,OP159,OV159,PB159,PH159,PN159,PT159,PZ159,QF159,QL159,QR159,QX159,RD159,RJ159,RP159,RV159,SB159,SH159,SN159,ST159)</f>
        <v>510.08566140766146</v>
      </c>
      <c r="K159" s="31">
        <v>2</v>
      </c>
      <c r="L159" s="31">
        <v>1</v>
      </c>
      <c r="M159" s="31">
        <v>78.333572984300275</v>
      </c>
      <c r="N159" s="31">
        <v>39.25</v>
      </c>
      <c r="O159" s="62">
        <f t="shared" si="245"/>
        <v>3074.5927396337856</v>
      </c>
      <c r="P159" s="31">
        <f>M147</f>
        <v>78.333572984300275</v>
      </c>
      <c r="W159" s="31">
        <v>8</v>
      </c>
      <c r="X159" s="31">
        <v>1</v>
      </c>
      <c r="Y159" s="31">
        <v>20</v>
      </c>
      <c r="Z159" s="31">
        <v>112</v>
      </c>
      <c r="AA159" s="37">
        <f t="shared" si="239"/>
        <v>2240</v>
      </c>
      <c r="AB159" s="64">
        <f>Y147</f>
        <v>20</v>
      </c>
      <c r="AJ159" s="31">
        <v>1</v>
      </c>
      <c r="AK159" s="31">
        <v>65.696088423361161</v>
      </c>
      <c r="AL159" s="31">
        <v>55.75</v>
      </c>
      <c r="AM159" s="30">
        <f t="shared" si="246"/>
        <v>3662.5569296023846</v>
      </c>
      <c r="AN159" s="64">
        <f>AK147</f>
        <v>65.696088423361161</v>
      </c>
      <c r="BB159" s="31">
        <v>1</v>
      </c>
      <c r="BC159" s="31">
        <v>11.4</v>
      </c>
      <c r="BM159" s="31">
        <v>6</v>
      </c>
      <c r="BN159" s="31">
        <v>1</v>
      </c>
      <c r="BO159" s="31">
        <v>28.5</v>
      </c>
      <c r="BP159" s="31">
        <v>108.5</v>
      </c>
      <c r="BQ159" s="30">
        <f t="shared" si="247"/>
        <v>3092.25</v>
      </c>
      <c r="BR159" s="64">
        <f>BO147</f>
        <v>28.5</v>
      </c>
      <c r="DI159" s="31">
        <v>0</v>
      </c>
      <c r="DJ159" s="31">
        <v>1</v>
      </c>
      <c r="DK159" s="31">
        <v>15</v>
      </c>
      <c r="DL159" s="31">
        <v>43</v>
      </c>
      <c r="DM159" s="30">
        <f t="shared" si="248"/>
        <v>645</v>
      </c>
      <c r="DN159" s="64">
        <f>DK147</f>
        <v>15</v>
      </c>
      <c r="ES159" s="31">
        <v>6</v>
      </c>
      <c r="ET159" s="31">
        <v>1</v>
      </c>
      <c r="EU159" s="31">
        <v>27</v>
      </c>
      <c r="EV159" s="31">
        <v>118</v>
      </c>
      <c r="EW159" s="30">
        <f t="shared" si="249"/>
        <v>2714</v>
      </c>
      <c r="EX159" s="64">
        <f>EU147</f>
        <v>23</v>
      </c>
      <c r="EY159" s="31">
        <v>0</v>
      </c>
      <c r="EZ159" s="31">
        <v>1</v>
      </c>
      <c r="FA159" s="31">
        <v>15</v>
      </c>
      <c r="FB159" s="31">
        <v>54.875</v>
      </c>
      <c r="FC159" s="29">
        <f t="shared" si="240"/>
        <v>823.125</v>
      </c>
      <c r="FD159" s="64">
        <f>FA147</f>
        <v>15</v>
      </c>
      <c r="HY159" s="31">
        <v>1.5</v>
      </c>
      <c r="HZ159" s="31">
        <v>1</v>
      </c>
      <c r="IA159" s="31">
        <v>9</v>
      </c>
      <c r="IB159" s="31">
        <v>64.5</v>
      </c>
      <c r="IC159" s="36">
        <f t="shared" si="250"/>
        <v>516</v>
      </c>
      <c r="ID159" s="64">
        <f>IA147</f>
        <v>8</v>
      </c>
      <c r="IL159" s="31">
        <v>1</v>
      </c>
      <c r="JC159" s="70">
        <v>0</v>
      </c>
      <c r="JD159" s="22">
        <v>1</v>
      </c>
      <c r="JE159" s="22">
        <v>10</v>
      </c>
      <c r="JF159" s="22">
        <v>55.125</v>
      </c>
      <c r="JG159" s="23">
        <f t="shared" si="251"/>
        <v>551.25</v>
      </c>
      <c r="JH159" s="72">
        <f>JE147</f>
        <v>10</v>
      </c>
      <c r="JI159" s="70">
        <v>7</v>
      </c>
      <c r="JJ159" s="22">
        <v>1</v>
      </c>
      <c r="JK159" s="22">
        <v>30</v>
      </c>
      <c r="JL159" s="22">
        <v>102</v>
      </c>
      <c r="JM159" s="23">
        <f t="shared" si="252"/>
        <v>3060</v>
      </c>
      <c r="JN159" s="72">
        <f>JK147</f>
        <v>30</v>
      </c>
      <c r="JO159" s="70">
        <v>6</v>
      </c>
      <c r="JP159" s="22">
        <v>1</v>
      </c>
      <c r="JQ159" s="22">
        <v>18</v>
      </c>
      <c r="JR159" s="22">
        <v>104</v>
      </c>
      <c r="JS159" s="23">
        <f t="shared" si="253"/>
        <v>1872</v>
      </c>
      <c r="JT159" s="72">
        <f>JQ147</f>
        <v>18</v>
      </c>
      <c r="JU159" s="70">
        <v>8</v>
      </c>
      <c r="JV159" s="22">
        <v>1</v>
      </c>
      <c r="JW159" s="22">
        <v>20</v>
      </c>
      <c r="JX159" s="22">
        <v>127.75</v>
      </c>
      <c r="JY159" s="23">
        <f t="shared" si="254"/>
        <v>2044</v>
      </c>
      <c r="JZ159" s="72">
        <f>JW147</f>
        <v>16</v>
      </c>
      <c r="KA159" s="70">
        <v>0</v>
      </c>
      <c r="KB159" s="22">
        <v>1</v>
      </c>
      <c r="KC159" s="22">
        <v>13</v>
      </c>
      <c r="KD159" s="22">
        <v>34.75</v>
      </c>
      <c r="KE159" s="23">
        <f t="shared" si="255"/>
        <v>451.75</v>
      </c>
      <c r="KF159" s="72">
        <f>KC147</f>
        <v>13</v>
      </c>
      <c r="KH159" s="22">
        <v>1</v>
      </c>
      <c r="KI159" s="22">
        <v>30</v>
      </c>
      <c r="KJ159" s="22">
        <v>75.25</v>
      </c>
      <c r="KK159" s="23">
        <f t="shared" si="256"/>
        <v>2257.5</v>
      </c>
      <c r="KL159" s="72">
        <f>KI147</f>
        <v>30</v>
      </c>
      <c r="KM159" s="70">
        <v>8</v>
      </c>
      <c r="KN159" s="22">
        <v>1</v>
      </c>
      <c r="KO159" s="22">
        <v>18</v>
      </c>
      <c r="KP159" s="22">
        <v>128.30000000000001</v>
      </c>
      <c r="KQ159" s="23">
        <f t="shared" si="257"/>
        <v>2309.4</v>
      </c>
      <c r="KR159" s="72">
        <f>KO147</f>
        <v>18</v>
      </c>
      <c r="KS159" s="70">
        <v>0</v>
      </c>
      <c r="KT159" s="22">
        <v>1</v>
      </c>
      <c r="KU159" s="22">
        <v>21</v>
      </c>
      <c r="KV159" s="22">
        <v>35.166666666666664</v>
      </c>
      <c r="KW159" s="23">
        <f t="shared" si="258"/>
        <v>738.5</v>
      </c>
      <c r="KX159" s="72">
        <f>KU147</f>
        <v>21</v>
      </c>
      <c r="KY159" s="70">
        <v>0</v>
      </c>
      <c r="KZ159" s="22">
        <v>1</v>
      </c>
      <c r="LA159" s="22">
        <v>15</v>
      </c>
      <c r="LB159" s="22">
        <v>32.5</v>
      </c>
      <c r="LC159" s="23">
        <f t="shared" si="259"/>
        <v>487.5</v>
      </c>
      <c r="LD159" s="72">
        <f>LA147</f>
        <v>15</v>
      </c>
      <c r="LQ159" s="29">
        <v>4</v>
      </c>
      <c r="LR159" s="29">
        <v>1</v>
      </c>
      <c r="LS159" s="29">
        <v>4</v>
      </c>
      <c r="LT159" s="17">
        <v>88.625</v>
      </c>
      <c r="LU159" s="30">
        <f t="shared" si="260"/>
        <v>354.5</v>
      </c>
      <c r="LV159" s="73">
        <f>LS147</f>
        <v>4</v>
      </c>
      <c r="LW159" s="31">
        <v>6</v>
      </c>
      <c r="LX159" s="31">
        <v>1</v>
      </c>
      <c r="LY159" s="31">
        <v>20</v>
      </c>
      <c r="LZ159" s="31">
        <v>98.5</v>
      </c>
      <c r="MA159" s="36">
        <f t="shared" si="261"/>
        <v>1970</v>
      </c>
      <c r="MB159" s="64">
        <f>LY147</f>
        <v>20</v>
      </c>
      <c r="MC159" s="31">
        <v>8</v>
      </c>
      <c r="MD159" s="31">
        <v>1</v>
      </c>
      <c r="ME159" s="31">
        <v>4</v>
      </c>
      <c r="MF159" s="31">
        <v>112</v>
      </c>
      <c r="MG159" s="36">
        <f t="shared" si="262"/>
        <v>448</v>
      </c>
      <c r="MH159" s="64">
        <f>ME147</f>
        <v>4</v>
      </c>
      <c r="MO159" s="31">
        <v>8</v>
      </c>
      <c r="MP159" s="31">
        <v>1</v>
      </c>
      <c r="MQ159" s="31">
        <v>10</v>
      </c>
      <c r="MR159" s="31">
        <v>116.25</v>
      </c>
      <c r="MS159" s="36">
        <f t="shared" si="263"/>
        <v>1162.5</v>
      </c>
      <c r="MT159" s="64">
        <f>MQ147</f>
        <v>10</v>
      </c>
      <c r="MU159" s="31">
        <v>8</v>
      </c>
      <c r="MV159" s="31">
        <v>1</v>
      </c>
      <c r="MW159" s="31">
        <v>13.1</v>
      </c>
      <c r="MX159" s="31">
        <v>105</v>
      </c>
      <c r="MY159" s="36">
        <f t="shared" si="264"/>
        <v>1375.5</v>
      </c>
      <c r="MZ159" s="64">
        <f>MW147</f>
        <v>13.1</v>
      </c>
      <c r="NA159" s="31">
        <v>9</v>
      </c>
      <c r="NB159" s="31">
        <v>1</v>
      </c>
      <c r="NC159" s="31">
        <v>7.25</v>
      </c>
      <c r="NH159" s="31">
        <v>1</v>
      </c>
      <c r="NI159" s="31">
        <v>9.9</v>
      </c>
      <c r="PV159" s="31">
        <v>1</v>
      </c>
      <c r="PW159" s="31">
        <v>3.8</v>
      </c>
      <c r="QA159" s="74">
        <v>15</v>
      </c>
      <c r="QB159" s="14">
        <v>1</v>
      </c>
      <c r="QC159" s="14">
        <v>3.1</v>
      </c>
      <c r="QD159" s="31">
        <v>139.5</v>
      </c>
      <c r="QE159" s="36">
        <f t="shared" si="241"/>
        <v>390.59999999999997</v>
      </c>
      <c r="QF159" s="64">
        <f>QC147</f>
        <v>2.8</v>
      </c>
      <c r="QG159" s="31">
        <v>0</v>
      </c>
      <c r="QH159" s="31">
        <v>1</v>
      </c>
      <c r="QI159" s="31">
        <v>16.655999999999999</v>
      </c>
      <c r="QJ159" s="31">
        <v>33.625</v>
      </c>
      <c r="QK159" s="36">
        <f t="shared" si="242"/>
        <v>560.05799999999999</v>
      </c>
      <c r="QL159" s="64">
        <f>QI147</f>
        <v>16.655999999999999</v>
      </c>
      <c r="QM159" s="5"/>
      <c r="QO159" s="5"/>
      <c r="SO159" s="31">
        <v>0</v>
      </c>
      <c r="SP159" s="32">
        <v>1</v>
      </c>
      <c r="SQ159" s="32">
        <v>15</v>
      </c>
      <c r="SR159" s="31">
        <v>14</v>
      </c>
      <c r="SS159" s="36">
        <f t="shared" si="243"/>
        <v>210</v>
      </c>
      <c r="ST159" s="64">
        <f>SQ147</f>
        <v>15</v>
      </c>
    </row>
    <row r="160" spans="1:514" x14ac:dyDescent="0.55000000000000004">
      <c r="A160" s="31"/>
      <c r="B160" s="80">
        <v>184401</v>
      </c>
      <c r="C160" s="77"/>
      <c r="D160" s="78"/>
      <c r="E160" s="78">
        <f t="shared" si="211"/>
        <v>40473.290083431399</v>
      </c>
      <c r="F160" s="78">
        <f>I160</f>
        <v>52.368405085450092</v>
      </c>
      <c r="G160" s="78">
        <f>E160/D$159</f>
        <v>73.356306134300908</v>
      </c>
      <c r="H160" s="78"/>
      <c r="I160" s="78">
        <f>F159*J160</f>
        <v>52.368405085450092</v>
      </c>
      <c r="J160" s="88">
        <f>SUM(P160,V160,AB160,AH160,AN160,AT160,AZ160,BF160,BL160,BR160,BX160,CD160,CJ160,CP160,CV160,DB160,DH160,DN160,DT160,DZ160,EF160,EL160,ER160,EX160,FD160,FJ160,FP160,FV160,GB160,GH160,GN160,GT160,GZ160,HF160,HL160,HR160,HX160,ID160,IJ160,IP160,IV160,JB160,JH160,JN160,JT160,JZ160,KF160,KL160,KR160,KX160,LD160,LJ160,LP160,LV160,MB160,MH160,MN160,MT160,MZ160,NF160,NL160,NR160,NX160,OD160,OJ160,OP160,OV160,PB160,PH160,PN160,PT160,PZ160,QF160,QL160,QR160,QX160,RD160,RJ160,RP160,RV160,SB160,SH160,SN160,ST160)/J159</f>
        <v>0.98380682017685717</v>
      </c>
      <c r="N160" s="31">
        <v>39.25</v>
      </c>
      <c r="O160" s="62">
        <f>M$159*N160</f>
        <v>3074.5927396337856</v>
      </c>
      <c r="P160" s="31">
        <f>N160/N159*P159</f>
        <v>78.333572984300275</v>
      </c>
      <c r="Z160" s="31">
        <v>112</v>
      </c>
      <c r="AA160" s="37">
        <f t="shared" ref="AA160:AA171" si="266">Y$159*Z160</f>
        <v>2240</v>
      </c>
      <c r="AB160" s="64">
        <f>Z160/Z159*AB159</f>
        <v>20</v>
      </c>
      <c r="AL160" s="31">
        <v>49.125</v>
      </c>
      <c r="AM160" s="30">
        <f>AK$159*AL160</f>
        <v>3227.3203437976172</v>
      </c>
      <c r="AN160" s="64">
        <f>AL160/AL159*AN159</f>
        <v>57.889154148836177</v>
      </c>
      <c r="BD160" s="31">
        <v>103.125</v>
      </c>
      <c r="BE160" s="36">
        <f>BC$159*BD160</f>
        <v>1175.625</v>
      </c>
      <c r="BP160" s="31">
        <v>105.5</v>
      </c>
      <c r="BQ160" s="30">
        <f>BO$159*BP160</f>
        <v>3006.75</v>
      </c>
      <c r="BR160" s="64">
        <f>BP160/BP159*BR159</f>
        <v>27.711981566820278</v>
      </c>
      <c r="DL160" s="31">
        <v>49</v>
      </c>
      <c r="DM160" s="30">
        <f>DK$159*DL160</f>
        <v>735</v>
      </c>
      <c r="DN160" s="64">
        <f>DL160/DL159*DN159</f>
        <v>17.093023255813954</v>
      </c>
      <c r="EV160" s="31">
        <v>110</v>
      </c>
      <c r="EW160" s="30">
        <f>EU$159*EV160</f>
        <v>2970</v>
      </c>
      <c r="EX160" s="64">
        <f>EV160/EV159*EX159</f>
        <v>21.440677966101696</v>
      </c>
      <c r="FB160" s="31">
        <v>55.5</v>
      </c>
      <c r="FC160" s="29">
        <f t="shared" ref="FC160:FC171" si="267">FA$159*FB160</f>
        <v>832.5</v>
      </c>
      <c r="FD160" s="64">
        <f>FB160/FB159*FD159</f>
        <v>15.170842824601369</v>
      </c>
      <c r="IB160" s="31">
        <v>65</v>
      </c>
      <c r="IC160" s="36">
        <f>IA$159*IB160</f>
        <v>585</v>
      </c>
      <c r="ID160" s="64">
        <f>IB160/IB159*ID159</f>
        <v>8.0620155038759691</v>
      </c>
      <c r="JC160" s="69"/>
      <c r="JD160" s="20"/>
      <c r="JE160" s="20"/>
      <c r="JF160" s="20">
        <v>51.25</v>
      </c>
      <c r="JG160" s="23">
        <f>JE$159*JF160</f>
        <v>512.5</v>
      </c>
      <c r="JH160" s="72">
        <f>JF160/JF159*JH159</f>
        <v>9.2970521541950113</v>
      </c>
      <c r="JI160" s="69"/>
      <c r="JJ160" s="20"/>
      <c r="JK160" s="20"/>
      <c r="JL160" s="20">
        <v>101.5</v>
      </c>
      <c r="JM160" s="23">
        <f>JK$159*JL160</f>
        <v>3045</v>
      </c>
      <c r="JN160" s="72">
        <f>JL160/JL159*JN159</f>
        <v>29.852941176470587</v>
      </c>
      <c r="JO160" s="69"/>
      <c r="JP160" s="20"/>
      <c r="JQ160" s="20"/>
      <c r="JR160" s="20">
        <v>106</v>
      </c>
      <c r="JS160" s="23">
        <f>JQ$159*JR160</f>
        <v>1908</v>
      </c>
      <c r="JT160" s="72">
        <f>JR160/JR159*JT159</f>
        <v>18.346153846153847</v>
      </c>
      <c r="JU160" s="69"/>
      <c r="JV160" s="20"/>
      <c r="JW160" s="20"/>
      <c r="JX160" s="20">
        <v>119.75</v>
      </c>
      <c r="JY160" s="23">
        <f>JW$159*JX160</f>
        <v>2395</v>
      </c>
      <c r="JZ160" s="72">
        <f>JX160/JX159*JZ159</f>
        <v>14.998043052837573</v>
      </c>
      <c r="KA160" s="69"/>
      <c r="KB160" s="20"/>
      <c r="KC160" s="20"/>
      <c r="KD160" s="20">
        <v>33.5</v>
      </c>
      <c r="KE160" s="23">
        <f>KC$159*KD160</f>
        <v>435.5</v>
      </c>
      <c r="KF160" s="72">
        <f>KD160/KD159*KF159</f>
        <v>12.532374100719425</v>
      </c>
      <c r="KG160" s="69"/>
      <c r="KH160" s="20"/>
      <c r="KI160" s="20"/>
      <c r="KJ160" s="20">
        <v>75</v>
      </c>
      <c r="KK160" s="23">
        <f>KI$159*KJ160</f>
        <v>2250</v>
      </c>
      <c r="KL160" s="72">
        <f>KJ160/KJ159*KL159</f>
        <v>29.900332225913619</v>
      </c>
      <c r="KM160" s="69"/>
      <c r="KN160" s="20"/>
      <c r="KO160" s="20"/>
      <c r="KP160" s="20">
        <v>127.5</v>
      </c>
      <c r="KQ160" s="23">
        <f>KO$159*KP160</f>
        <v>2295</v>
      </c>
      <c r="KR160" s="72">
        <f>KP160/KP159*KR159</f>
        <v>17.887763055339047</v>
      </c>
      <c r="KS160" s="69"/>
      <c r="KT160" s="20"/>
      <c r="KU160" s="20"/>
      <c r="KV160" s="20">
        <v>34.416666666666664</v>
      </c>
      <c r="KW160" s="23">
        <f>KU$159*KV160</f>
        <v>722.75</v>
      </c>
      <c r="KX160" s="72">
        <f>KV160/KV159*KX159</f>
        <v>20.552132701421801</v>
      </c>
      <c r="KY160" s="69"/>
      <c r="KZ160" s="20"/>
      <c r="LA160" s="20"/>
      <c r="LB160" s="20">
        <v>34.5</v>
      </c>
      <c r="LC160" s="23">
        <f>LA$159*LB160</f>
        <v>517.5</v>
      </c>
      <c r="LD160" s="72">
        <f>LB160/LB159*LD159</f>
        <v>15.923076923076923</v>
      </c>
      <c r="LE160" s="69"/>
      <c r="LF160" s="20"/>
      <c r="LG160" s="20"/>
      <c r="LH160" s="20"/>
      <c r="LK160" s="27"/>
      <c r="LL160" s="27"/>
      <c r="LM160" s="27"/>
      <c r="LN160" s="27"/>
      <c r="LR160" s="27"/>
      <c r="LT160" s="17">
        <v>69.375</v>
      </c>
      <c r="LU160" s="30">
        <f>LS$159*LT160</f>
        <v>277.5</v>
      </c>
      <c r="LV160" s="73">
        <f>LT160/LT159*LV159</f>
        <v>3.1311706629055007</v>
      </c>
      <c r="LW160" s="32"/>
      <c r="LX160" s="32"/>
      <c r="LY160" s="32"/>
      <c r="LZ160" s="32">
        <v>93</v>
      </c>
      <c r="MA160" s="36">
        <f>LY$159*LZ160</f>
        <v>1860</v>
      </c>
      <c r="MB160" s="64">
        <f>LZ160/LZ159*MB159</f>
        <v>18.883248730964468</v>
      </c>
      <c r="MC160" s="32"/>
      <c r="MD160" s="32"/>
      <c r="ME160" s="32"/>
      <c r="MF160" s="32">
        <v>115.25</v>
      </c>
      <c r="MG160" s="36">
        <f>ME$159*MF160</f>
        <v>461</v>
      </c>
      <c r="MH160" s="64">
        <f>MF160/MF159*MH159</f>
        <v>4.1160714285714288</v>
      </c>
      <c r="MI160" s="32"/>
      <c r="MJ160" s="32"/>
      <c r="MK160" s="32"/>
      <c r="ML160" s="32"/>
      <c r="MO160" s="32"/>
      <c r="MP160" s="32"/>
      <c r="MQ160" s="32"/>
      <c r="MR160" s="32">
        <v>117.5</v>
      </c>
      <c r="MS160" s="36">
        <f>MQ$159*MR160</f>
        <v>1175</v>
      </c>
      <c r="MT160" s="64">
        <f>MR160/MR159*MT159</f>
        <v>10.10752688172043</v>
      </c>
      <c r="MU160" s="32"/>
      <c r="MV160" s="32"/>
      <c r="MW160" s="32"/>
      <c r="MX160" s="32">
        <v>104</v>
      </c>
      <c r="MY160" s="36">
        <f>MW$159*MX160</f>
        <v>1362.3999999999999</v>
      </c>
      <c r="MZ160" s="64">
        <f>MX160/MX159*MZ159</f>
        <v>12.975238095238096</v>
      </c>
      <c r="NA160" s="32"/>
      <c r="NB160" s="32"/>
      <c r="NC160" s="32"/>
      <c r="ND160" s="32">
        <v>121</v>
      </c>
      <c r="NE160" s="36">
        <f>NC$159*ND160</f>
        <v>877.25</v>
      </c>
      <c r="NG160" s="32"/>
      <c r="NH160" s="32"/>
      <c r="NI160" s="32"/>
      <c r="NJ160" s="32">
        <v>100.25</v>
      </c>
      <c r="NK160" s="36">
        <f>NI$159*NJ160</f>
        <v>992.47500000000002</v>
      </c>
      <c r="NM160" s="32"/>
      <c r="NN160" s="32"/>
      <c r="NO160" s="32"/>
      <c r="NP160" s="32"/>
      <c r="NS160" s="32"/>
      <c r="NT160" s="32"/>
      <c r="NU160" s="32"/>
      <c r="NV160" s="32"/>
      <c r="NY160" s="32"/>
      <c r="NZ160" s="32"/>
      <c r="OA160" s="32"/>
      <c r="OB160" s="32"/>
      <c r="OE160" s="32"/>
      <c r="OF160" s="32"/>
      <c r="OG160" s="32"/>
      <c r="OH160" s="32"/>
      <c r="OK160" s="32"/>
      <c r="OL160" s="32"/>
      <c r="OM160" s="32"/>
      <c r="ON160" s="32"/>
      <c r="OQ160" s="32"/>
      <c r="OR160" s="32"/>
      <c r="OS160" s="32"/>
      <c r="OT160" s="32"/>
      <c r="OW160" s="32"/>
      <c r="OX160" s="32"/>
      <c r="OY160" s="32"/>
      <c r="OZ160" s="32"/>
      <c r="PC160" s="32"/>
      <c r="PD160" s="32"/>
      <c r="PE160" s="32"/>
      <c r="PF160" s="32"/>
      <c r="PI160" s="32"/>
      <c r="PJ160" s="32"/>
      <c r="PK160" s="32"/>
      <c r="PL160" s="32"/>
      <c r="PO160" s="32"/>
      <c r="PP160" s="32"/>
      <c r="PQ160" s="32"/>
      <c r="PR160" s="32"/>
      <c r="PU160" s="32"/>
      <c r="PV160" s="32"/>
      <c r="PW160" s="32"/>
      <c r="PX160" s="31">
        <v>127.5</v>
      </c>
      <c r="PY160" s="36">
        <f>PW$159*PX160</f>
        <v>484.5</v>
      </c>
      <c r="QD160" s="31">
        <v>138</v>
      </c>
      <c r="QE160" s="36">
        <f t="shared" ref="QE160:QE171" si="268">QC$159*QD160</f>
        <v>427.8</v>
      </c>
      <c r="QF160" s="64">
        <f>QD160/QD159*QF159</f>
        <v>2.7698924731182792</v>
      </c>
      <c r="QJ160" s="31">
        <v>35.75</v>
      </c>
      <c r="QK160" s="36">
        <f t="shared" ref="QK160:QK171" si="269">QI$159*QJ160</f>
        <v>595.452</v>
      </c>
      <c r="QL160" s="64">
        <f>QJ160/QJ159*QL159</f>
        <v>17.70860966542751</v>
      </c>
      <c r="QM160" s="5"/>
      <c r="QO160" s="5"/>
      <c r="SR160" s="31">
        <v>16</v>
      </c>
      <c r="SS160" s="36">
        <f t="shared" ref="SS160:SS171" si="270">SQ$159*SR160</f>
        <v>240</v>
      </c>
      <c r="ST160" s="64">
        <f>SR160/SR159*ST159</f>
        <v>17.142857142857142</v>
      </c>
    </row>
    <row r="161" spans="1:514" x14ac:dyDescent="0.55000000000000004">
      <c r="A161" s="31"/>
      <c r="B161" s="80">
        <v>184402</v>
      </c>
      <c r="C161" s="77"/>
      <c r="D161" s="78"/>
      <c r="E161" s="78">
        <f t="shared" si="211"/>
        <v>41259.475540889507</v>
      </c>
      <c r="F161" s="78">
        <f>F160*G161/G160</f>
        <v>53.38565074113032</v>
      </c>
      <c r="G161" s="78">
        <f t="shared" ref="G161:G171" si="271">E161/D$159</f>
        <v>74.781237514397475</v>
      </c>
      <c r="H161" s="78"/>
      <c r="I161" s="78"/>
      <c r="J161" s="88"/>
      <c r="N161" s="31">
        <v>42.5</v>
      </c>
      <c r="O161" s="62">
        <f t="shared" ref="O161:O171" si="272">M$159*N161</f>
        <v>3329.1768518327617</v>
      </c>
      <c r="Z161" s="31">
        <v>112</v>
      </c>
      <c r="AA161" s="37">
        <f t="shared" si="266"/>
        <v>2240</v>
      </c>
      <c r="AL161" s="31">
        <v>47.375</v>
      </c>
      <c r="AM161" s="30">
        <f t="shared" ref="AM161:AM171" si="273">AK$159*AL161</f>
        <v>3112.3521890567349</v>
      </c>
      <c r="BD161" s="31">
        <v>103.25</v>
      </c>
      <c r="BE161" s="36">
        <f t="shared" ref="BE161:BE171" si="274">BC$159*BD161</f>
        <v>1177.05</v>
      </c>
      <c r="BP161" s="31">
        <v>108.25</v>
      </c>
      <c r="BQ161" s="30">
        <f t="shared" ref="BQ161:BQ171" si="275">BO$159*BP161</f>
        <v>3085.125</v>
      </c>
      <c r="DL161" s="31">
        <v>63</v>
      </c>
      <c r="DM161" s="30">
        <f t="shared" ref="DM161:DM171" si="276">DK$159*DL161</f>
        <v>945</v>
      </c>
      <c r="EV161" s="31">
        <v>114.75</v>
      </c>
      <c r="EW161" s="30">
        <f t="shared" ref="EW161:EW171" si="277">EU$159*EV161</f>
        <v>3098.25</v>
      </c>
      <c r="FB161" s="31">
        <v>58.5</v>
      </c>
      <c r="FC161" s="29">
        <f t="shared" si="267"/>
        <v>877.5</v>
      </c>
      <c r="IB161" s="31">
        <v>72.5</v>
      </c>
      <c r="IC161" s="36">
        <f t="shared" ref="IC161:IC171" si="278">IA$159*IB161</f>
        <v>652.5</v>
      </c>
      <c r="JC161" s="69"/>
      <c r="JD161" s="20"/>
      <c r="JE161" s="20"/>
      <c r="JF161" s="20">
        <v>57.125</v>
      </c>
      <c r="JG161" s="23">
        <f t="shared" ref="JG161:JG171" si="279">JE$159*JF161</f>
        <v>571.25</v>
      </c>
      <c r="JI161" s="69"/>
      <c r="JJ161" s="20"/>
      <c r="JK161" s="20"/>
      <c r="JL161" s="20">
        <v>106.25</v>
      </c>
      <c r="JM161" s="23">
        <f t="shared" ref="JM161:JM171" si="280">JK$159*JL161</f>
        <v>3187.5</v>
      </c>
      <c r="JO161" s="69"/>
      <c r="JP161" s="20"/>
      <c r="JQ161" s="20"/>
      <c r="JR161" s="20">
        <v>105.4375</v>
      </c>
      <c r="JS161" s="23">
        <f t="shared" ref="JS161:JS171" si="281">JQ$159*JR161</f>
        <v>1897.875</v>
      </c>
      <c r="JU161" s="69"/>
      <c r="JV161" s="20"/>
      <c r="JW161" s="20"/>
      <c r="JX161" s="20">
        <v>121</v>
      </c>
      <c r="JY161" s="23">
        <f t="shared" ref="JY161:JY171" si="282">JW$159*JX161</f>
        <v>2420</v>
      </c>
      <c r="KA161" s="69"/>
      <c r="KB161" s="20"/>
      <c r="KC161" s="20"/>
      <c r="KD161" s="20">
        <v>37.25</v>
      </c>
      <c r="KE161" s="23">
        <f t="shared" ref="KE161:KE171" si="283">KC$159*KD161</f>
        <v>484.25</v>
      </c>
      <c r="KG161" s="69"/>
      <c r="KH161" s="20"/>
      <c r="KI161" s="20"/>
      <c r="KJ161" s="20">
        <v>73</v>
      </c>
      <c r="KK161" s="23">
        <f t="shared" ref="KK161:KK171" si="284">KI$159*KJ161</f>
        <v>2190</v>
      </c>
      <c r="KM161" s="69"/>
      <c r="KN161" s="20"/>
      <c r="KO161" s="20"/>
      <c r="KP161" s="20">
        <v>124.5</v>
      </c>
      <c r="KQ161" s="23">
        <f t="shared" ref="KQ161:KQ171" si="285">KO$159*KP161</f>
        <v>2241</v>
      </c>
      <c r="KS161" s="69"/>
      <c r="KT161" s="20"/>
      <c r="KU161" s="20"/>
      <c r="KV161" s="20">
        <v>31</v>
      </c>
      <c r="KW161" s="23">
        <f t="shared" ref="KW161:KW171" si="286">KU$159*KV161</f>
        <v>651</v>
      </c>
      <c r="KY161" s="69"/>
      <c r="KZ161" s="20"/>
      <c r="LA161" s="20"/>
      <c r="LB161" s="20">
        <v>36.5</v>
      </c>
      <c r="LC161" s="23">
        <f t="shared" ref="LC161:LC171" si="287">LA$159*LB161</f>
        <v>547.5</v>
      </c>
      <c r="LE161" s="69"/>
      <c r="LF161" s="20"/>
      <c r="LG161" s="20"/>
      <c r="LH161" s="20"/>
      <c r="LK161" s="27"/>
      <c r="LL161" s="27"/>
      <c r="LM161" s="27"/>
      <c r="LN161" s="27"/>
      <c r="LR161" s="27"/>
      <c r="LT161" s="17">
        <v>81.25</v>
      </c>
      <c r="LU161" s="30">
        <f t="shared" ref="LU161:LU171" si="288">LS$159*LT161</f>
        <v>325</v>
      </c>
      <c r="LW161" s="32"/>
      <c r="LX161" s="32"/>
      <c r="LY161" s="32"/>
      <c r="LZ161" s="32">
        <v>95.25</v>
      </c>
      <c r="MA161" s="36">
        <f t="shared" ref="MA161:MA171" si="289">LY$159*LZ161</f>
        <v>1905</v>
      </c>
      <c r="MC161" s="32"/>
      <c r="MD161" s="32"/>
      <c r="ME161" s="32"/>
      <c r="MF161" s="32">
        <v>113</v>
      </c>
      <c r="MG161" s="36">
        <f t="shared" ref="MG161:MG171" si="290">ME$159*MF161</f>
        <v>452</v>
      </c>
      <c r="MI161" s="32"/>
      <c r="MJ161" s="32"/>
      <c r="MK161" s="32"/>
      <c r="ML161" s="32"/>
      <c r="MO161" s="32"/>
      <c r="MP161" s="32"/>
      <c r="MQ161" s="32"/>
      <c r="MR161" s="32">
        <v>114</v>
      </c>
      <c r="MS161" s="36">
        <f t="shared" ref="MS161:MS171" si="291">MQ$159*MR161</f>
        <v>1140</v>
      </c>
      <c r="MU161" s="32"/>
      <c r="MV161" s="32"/>
      <c r="MW161" s="32"/>
      <c r="MX161" s="32">
        <v>104</v>
      </c>
      <c r="MY161" s="36">
        <f t="shared" ref="MY161:MY171" si="292">MW$159*MX161</f>
        <v>1362.3999999999999</v>
      </c>
      <c r="NA161" s="32"/>
      <c r="NB161" s="32"/>
      <c r="NC161" s="32"/>
      <c r="ND161" s="32">
        <v>121</v>
      </c>
      <c r="NE161" s="36">
        <f t="shared" ref="NE161:NE171" si="293">NC$159*ND161</f>
        <v>877.25</v>
      </c>
      <c r="NG161" s="32"/>
      <c r="NH161" s="32"/>
      <c r="NI161" s="32"/>
      <c r="NJ161" s="32">
        <v>100.375</v>
      </c>
      <c r="NK161" s="36">
        <f t="shared" ref="NK161:NK171" si="294">NI$159*NJ161</f>
        <v>993.71250000000009</v>
      </c>
      <c r="NM161" s="32"/>
      <c r="NN161" s="32"/>
      <c r="NO161" s="32"/>
      <c r="NP161" s="32"/>
      <c r="NS161" s="32"/>
      <c r="NT161" s="32"/>
      <c r="NU161" s="32"/>
      <c r="NV161" s="32"/>
      <c r="NY161" s="32"/>
      <c r="NZ161" s="32"/>
      <c r="OA161" s="32"/>
      <c r="OB161" s="32"/>
      <c r="OE161" s="32"/>
      <c r="OF161" s="32"/>
      <c r="OG161" s="32"/>
      <c r="OH161" s="32"/>
      <c r="OK161" s="32"/>
      <c r="OL161" s="32"/>
      <c r="OM161" s="32"/>
      <c r="ON161" s="32"/>
      <c r="OQ161" s="32"/>
      <c r="OR161" s="32"/>
      <c r="OS161" s="32"/>
      <c r="OT161" s="32"/>
      <c r="OW161" s="32"/>
      <c r="OX161" s="32"/>
      <c r="OY161" s="32"/>
      <c r="OZ161" s="32"/>
      <c r="PC161" s="32"/>
      <c r="PD161" s="32"/>
      <c r="PE161" s="32"/>
      <c r="PF161" s="32"/>
      <c r="PI161" s="32"/>
      <c r="PJ161" s="32"/>
      <c r="PK161" s="32"/>
      <c r="PL161" s="32"/>
      <c r="PO161" s="32"/>
      <c r="PP161" s="32"/>
      <c r="PQ161" s="32"/>
      <c r="PR161" s="32"/>
      <c r="PU161" s="32"/>
      <c r="PV161" s="32"/>
      <c r="PW161" s="32"/>
      <c r="PX161" s="31">
        <v>124.125</v>
      </c>
      <c r="PY161" s="36">
        <f t="shared" ref="PY161:PY171" si="295">PW$159*PX161</f>
        <v>471.67499999999995</v>
      </c>
      <c r="QD161" s="31">
        <v>138</v>
      </c>
      <c r="QE161" s="36">
        <f t="shared" si="268"/>
        <v>427.8</v>
      </c>
      <c r="QJ161" s="31">
        <v>37.4375</v>
      </c>
      <c r="QK161" s="36">
        <f t="shared" si="269"/>
        <v>623.55899999999997</v>
      </c>
      <c r="QM161" s="5"/>
      <c r="QO161" s="5"/>
      <c r="SR161" s="31">
        <v>14.5</v>
      </c>
      <c r="SS161" s="36">
        <f t="shared" si="270"/>
        <v>217.5</v>
      </c>
    </row>
    <row r="162" spans="1:514" x14ac:dyDescent="0.55000000000000004">
      <c r="A162" s="31"/>
      <c r="B162" s="80">
        <v>184403</v>
      </c>
      <c r="C162" s="77"/>
      <c r="D162" s="78"/>
      <c r="E162" s="78">
        <f t="shared" si="211"/>
        <v>42192.705157120305</v>
      </c>
      <c r="F162" s="78">
        <f t="shared" ref="F162:F171" si="296">F161*G162/G161</f>
        <v>54.593156888512205</v>
      </c>
      <c r="G162" s="78">
        <f t="shared" si="271"/>
        <v>76.47268086582018</v>
      </c>
      <c r="H162" s="78"/>
      <c r="I162" s="78"/>
      <c r="J162" s="88"/>
      <c r="N162" s="31">
        <v>47.5</v>
      </c>
      <c r="O162" s="62">
        <f t="shared" si="272"/>
        <v>3720.8447167542631</v>
      </c>
      <c r="Z162" s="31">
        <v>112</v>
      </c>
      <c r="AA162" s="37">
        <f t="shared" si="266"/>
        <v>2240</v>
      </c>
      <c r="AL162" s="31">
        <v>44.5625</v>
      </c>
      <c r="AM162" s="30">
        <f t="shared" si="273"/>
        <v>2927.5819403660316</v>
      </c>
      <c r="BD162" s="31">
        <v>104.75</v>
      </c>
      <c r="BE162" s="36">
        <f t="shared" si="274"/>
        <v>1194.1500000000001</v>
      </c>
      <c r="BP162" s="31">
        <v>108.25</v>
      </c>
      <c r="BQ162" s="30">
        <f t="shared" si="275"/>
        <v>3085.125</v>
      </c>
      <c r="DL162" s="31">
        <v>77</v>
      </c>
      <c r="DM162" s="30">
        <f t="shared" si="276"/>
        <v>1155</v>
      </c>
      <c r="EV162" s="31">
        <v>115.5</v>
      </c>
      <c r="EW162" s="30">
        <f t="shared" si="277"/>
        <v>3118.5</v>
      </c>
      <c r="FB162" s="31">
        <v>60.5</v>
      </c>
      <c r="FC162" s="29">
        <f t="shared" si="267"/>
        <v>907.5</v>
      </c>
      <c r="IB162" s="31">
        <v>75</v>
      </c>
      <c r="IC162" s="36">
        <f t="shared" si="278"/>
        <v>675</v>
      </c>
      <c r="JC162" s="69"/>
      <c r="JD162" s="20"/>
      <c r="JE162" s="20"/>
      <c r="JF162" s="20">
        <v>57.875</v>
      </c>
      <c r="JG162" s="23">
        <f t="shared" si="279"/>
        <v>578.75</v>
      </c>
      <c r="JI162" s="69"/>
      <c r="JJ162" s="20"/>
      <c r="JK162" s="20"/>
      <c r="JL162" s="20">
        <v>116</v>
      </c>
      <c r="JM162" s="23">
        <f t="shared" si="280"/>
        <v>3480</v>
      </c>
      <c r="JO162" s="69"/>
      <c r="JP162" s="20"/>
      <c r="JQ162" s="20"/>
      <c r="JR162" s="20">
        <v>105.625</v>
      </c>
      <c r="JS162" s="23">
        <f t="shared" si="281"/>
        <v>1901.25</v>
      </c>
      <c r="JU162" s="69"/>
      <c r="JV162" s="20"/>
      <c r="JW162" s="20"/>
      <c r="JX162" s="20">
        <v>123.5</v>
      </c>
      <c r="JY162" s="23">
        <f t="shared" si="282"/>
        <v>2470</v>
      </c>
      <c r="KA162" s="69"/>
      <c r="KB162" s="20"/>
      <c r="KC162" s="20"/>
      <c r="KD162" s="20">
        <v>37.5</v>
      </c>
      <c r="KE162" s="23">
        <f t="shared" si="283"/>
        <v>487.5</v>
      </c>
      <c r="KG162" s="69"/>
      <c r="KH162" s="20"/>
      <c r="KI162" s="20"/>
      <c r="KJ162" s="20">
        <v>74</v>
      </c>
      <c r="KK162" s="23">
        <f t="shared" si="284"/>
        <v>2220</v>
      </c>
      <c r="KM162" s="69"/>
      <c r="KN162" s="20"/>
      <c r="KO162" s="20"/>
      <c r="KP162" s="20">
        <v>125</v>
      </c>
      <c r="KQ162" s="23">
        <f t="shared" si="285"/>
        <v>2250</v>
      </c>
      <c r="KS162" s="69"/>
      <c r="KT162" s="20"/>
      <c r="KU162" s="20"/>
      <c r="KV162" s="20">
        <v>33.25</v>
      </c>
      <c r="KW162" s="23">
        <f t="shared" si="286"/>
        <v>698.25</v>
      </c>
      <c r="KY162" s="69"/>
      <c r="KZ162" s="20"/>
      <c r="LA162" s="20"/>
      <c r="LB162" s="20">
        <v>36.0625</v>
      </c>
      <c r="LC162" s="23">
        <f t="shared" si="287"/>
        <v>540.9375</v>
      </c>
      <c r="LE162" s="69"/>
      <c r="LF162" s="20"/>
      <c r="LG162" s="20"/>
      <c r="LH162" s="20"/>
      <c r="LK162" s="27"/>
      <c r="LL162" s="27"/>
      <c r="LM162" s="27"/>
      <c r="LN162" s="27"/>
      <c r="LR162" s="27"/>
      <c r="LT162" s="17">
        <v>80.875</v>
      </c>
      <c r="LU162" s="30">
        <f t="shared" si="288"/>
        <v>323.5</v>
      </c>
      <c r="LW162" s="32"/>
      <c r="LX162" s="32"/>
      <c r="LY162" s="32"/>
      <c r="LZ162" s="32">
        <v>94.125</v>
      </c>
      <c r="MA162" s="36">
        <f t="shared" si="289"/>
        <v>1882.5</v>
      </c>
      <c r="MC162" s="32"/>
      <c r="MD162" s="32"/>
      <c r="ME162" s="32"/>
      <c r="MF162" s="32">
        <v>113</v>
      </c>
      <c r="MG162" s="36">
        <f t="shared" si="290"/>
        <v>452</v>
      </c>
      <c r="MI162" s="32"/>
      <c r="MJ162" s="32"/>
      <c r="MK162" s="32"/>
      <c r="ML162" s="32"/>
      <c r="MO162" s="32"/>
      <c r="MP162" s="32"/>
      <c r="MQ162" s="32"/>
      <c r="MR162" s="32">
        <v>115.25</v>
      </c>
      <c r="MS162" s="36">
        <f t="shared" si="291"/>
        <v>1152.5</v>
      </c>
      <c r="MU162" s="32"/>
      <c r="MV162" s="32"/>
      <c r="MW162" s="32"/>
      <c r="MX162" s="32">
        <v>105</v>
      </c>
      <c r="MY162" s="36">
        <f t="shared" si="292"/>
        <v>1375.5</v>
      </c>
      <c r="NA162" s="32"/>
      <c r="NB162" s="32"/>
      <c r="NC162" s="32"/>
      <c r="ND162" s="32">
        <v>121</v>
      </c>
      <c r="NE162" s="36">
        <f t="shared" si="293"/>
        <v>877.25</v>
      </c>
      <c r="NG162" s="32"/>
      <c r="NH162" s="32"/>
      <c r="NI162" s="32"/>
      <c r="NJ162" s="32">
        <v>101.5</v>
      </c>
      <c r="NK162" s="36">
        <f t="shared" si="294"/>
        <v>1004.85</v>
      </c>
      <c r="NM162" s="32"/>
      <c r="NN162" s="32"/>
      <c r="NO162" s="32"/>
      <c r="NP162" s="32"/>
      <c r="NS162" s="32"/>
      <c r="NT162" s="32"/>
      <c r="NU162" s="32"/>
      <c r="NV162" s="32"/>
      <c r="NY162" s="32"/>
      <c r="NZ162" s="32"/>
      <c r="OA162" s="32"/>
      <c r="OB162" s="32"/>
      <c r="OE162" s="32"/>
      <c r="OF162" s="32"/>
      <c r="OG162" s="32"/>
      <c r="OH162" s="32"/>
      <c r="OK162" s="32"/>
      <c r="OL162" s="32"/>
      <c r="OM162" s="32"/>
      <c r="ON162" s="32"/>
      <c r="OQ162" s="32"/>
      <c r="OR162" s="32"/>
      <c r="OS162" s="32"/>
      <c r="OT162" s="32"/>
      <c r="OW162" s="32"/>
      <c r="OX162" s="32"/>
      <c r="OY162" s="32"/>
      <c r="OZ162" s="32"/>
      <c r="PC162" s="32"/>
      <c r="PD162" s="32"/>
      <c r="PE162" s="32"/>
      <c r="PF162" s="32"/>
      <c r="PI162" s="32"/>
      <c r="PJ162" s="32"/>
      <c r="PK162" s="32"/>
      <c r="PL162" s="32"/>
      <c r="PO162" s="32"/>
      <c r="PP162" s="32"/>
      <c r="PQ162" s="32"/>
      <c r="PR162" s="32"/>
      <c r="PU162" s="32"/>
      <c r="PV162" s="32"/>
      <c r="PW162" s="32"/>
      <c r="PX162" s="31">
        <v>124.125</v>
      </c>
      <c r="PY162" s="36">
        <f t="shared" si="295"/>
        <v>471.67499999999995</v>
      </c>
      <c r="QD162" s="31">
        <v>140.5</v>
      </c>
      <c r="QE162" s="36">
        <f t="shared" si="268"/>
        <v>435.55</v>
      </c>
      <c r="QJ162" s="31">
        <v>36</v>
      </c>
      <c r="QK162" s="36">
        <f t="shared" si="269"/>
        <v>599.61599999999999</v>
      </c>
      <c r="QM162" s="5"/>
      <c r="QO162" s="5"/>
      <c r="SR162" s="31">
        <v>14</v>
      </c>
      <c r="SS162" s="36">
        <f t="shared" si="270"/>
        <v>210</v>
      </c>
    </row>
    <row r="163" spans="1:514" x14ac:dyDescent="0.55000000000000004">
      <c r="A163" s="31"/>
      <c r="B163" s="80">
        <v>184404</v>
      </c>
      <c r="C163" s="77"/>
      <c r="D163" s="78"/>
      <c r="E163" s="78">
        <f t="shared" si="211"/>
        <v>43597.445301948574</v>
      </c>
      <c r="F163" s="78">
        <f t="shared" si="296"/>
        <v>56.410750684136822</v>
      </c>
      <c r="G163" s="78">
        <f t="shared" si="271"/>
        <v>79.018719200997396</v>
      </c>
      <c r="H163" s="78"/>
      <c r="I163" s="78"/>
      <c r="J163" s="88"/>
      <c r="N163" s="31">
        <v>48.5</v>
      </c>
      <c r="O163" s="62">
        <f t="shared" si="272"/>
        <v>3799.1782897385633</v>
      </c>
      <c r="Z163" s="31">
        <v>123</v>
      </c>
      <c r="AA163" s="37">
        <f t="shared" si="266"/>
        <v>2460</v>
      </c>
      <c r="AL163" s="31">
        <v>45.375</v>
      </c>
      <c r="AM163" s="30">
        <f t="shared" si="273"/>
        <v>2980.9600122100128</v>
      </c>
      <c r="BD163" s="31">
        <v>103</v>
      </c>
      <c r="BE163" s="36">
        <f t="shared" si="274"/>
        <v>1174.2</v>
      </c>
      <c r="BP163" s="31">
        <v>108</v>
      </c>
      <c r="BQ163" s="30">
        <f t="shared" si="275"/>
        <v>3078</v>
      </c>
      <c r="DL163" s="31">
        <v>83</v>
      </c>
      <c r="DM163" s="30">
        <f t="shared" si="276"/>
        <v>1245</v>
      </c>
      <c r="EV163" s="31">
        <v>115.25</v>
      </c>
      <c r="EW163" s="30">
        <f t="shared" si="277"/>
        <v>3111.75</v>
      </c>
      <c r="FB163" s="31">
        <v>67.5</v>
      </c>
      <c r="FC163" s="29">
        <f t="shared" si="267"/>
        <v>1012.5</v>
      </c>
      <c r="IB163" s="31">
        <v>82</v>
      </c>
      <c r="IC163" s="36">
        <f t="shared" si="278"/>
        <v>738</v>
      </c>
      <c r="JC163" s="69"/>
      <c r="JD163" s="20"/>
      <c r="JE163" s="20"/>
      <c r="JF163" s="20">
        <v>72.25</v>
      </c>
      <c r="JG163" s="23">
        <f t="shared" si="279"/>
        <v>722.5</v>
      </c>
      <c r="JI163" s="69"/>
      <c r="JJ163" s="20"/>
      <c r="JK163" s="20"/>
      <c r="JL163" s="20">
        <v>113</v>
      </c>
      <c r="JM163" s="23">
        <f t="shared" si="280"/>
        <v>3390</v>
      </c>
      <c r="JO163" s="69"/>
      <c r="JP163" s="20"/>
      <c r="JQ163" s="20"/>
      <c r="JR163" s="20">
        <v>105.25</v>
      </c>
      <c r="JS163" s="23">
        <f t="shared" si="281"/>
        <v>1894.5</v>
      </c>
      <c r="JU163" s="69"/>
      <c r="JV163" s="20"/>
      <c r="JW163" s="20"/>
      <c r="JX163" s="20">
        <v>123.75</v>
      </c>
      <c r="JY163" s="23">
        <f t="shared" si="282"/>
        <v>2475</v>
      </c>
      <c r="KA163" s="69"/>
      <c r="KB163" s="20"/>
      <c r="KC163" s="20"/>
      <c r="KD163" s="20">
        <v>41</v>
      </c>
      <c r="KE163" s="23">
        <f t="shared" si="283"/>
        <v>533</v>
      </c>
      <c r="KG163" s="69"/>
      <c r="KH163" s="20"/>
      <c r="KI163" s="20"/>
      <c r="KJ163" s="20">
        <v>87</v>
      </c>
      <c r="KK163" s="23">
        <f t="shared" si="284"/>
        <v>2610</v>
      </c>
      <c r="KM163" s="69"/>
      <c r="KN163" s="20"/>
      <c r="KO163" s="20"/>
      <c r="KP163" s="20">
        <v>124.9</v>
      </c>
      <c r="KQ163" s="23">
        <f t="shared" si="285"/>
        <v>2248.2000000000003</v>
      </c>
      <c r="KS163" s="69"/>
      <c r="KT163" s="20"/>
      <c r="KU163" s="20"/>
      <c r="KV163" s="20">
        <v>35</v>
      </c>
      <c r="KW163" s="23">
        <f t="shared" si="286"/>
        <v>735</v>
      </c>
      <c r="KY163" s="69"/>
      <c r="KZ163" s="20"/>
      <c r="LA163" s="20"/>
      <c r="LB163" s="20">
        <v>51.1875</v>
      </c>
      <c r="LC163" s="23">
        <f t="shared" si="287"/>
        <v>767.8125</v>
      </c>
      <c r="LE163" s="69"/>
      <c r="LF163" s="20"/>
      <c r="LG163" s="20"/>
      <c r="LH163" s="20"/>
      <c r="LK163" s="27"/>
      <c r="LL163" s="27"/>
      <c r="LM163" s="27"/>
      <c r="LN163" s="27"/>
      <c r="LR163" s="27"/>
      <c r="LT163" s="17">
        <v>78.75</v>
      </c>
      <c r="LU163" s="30">
        <f t="shared" si="288"/>
        <v>315</v>
      </c>
      <c r="LW163" s="32"/>
      <c r="LX163" s="32"/>
      <c r="LY163" s="32"/>
      <c r="LZ163" s="32">
        <v>93.5</v>
      </c>
      <c r="MA163" s="36">
        <f t="shared" si="289"/>
        <v>1870</v>
      </c>
      <c r="MC163" s="32"/>
      <c r="MD163" s="32"/>
      <c r="ME163" s="32"/>
      <c r="MF163" s="32">
        <v>119</v>
      </c>
      <c r="MG163" s="36">
        <f t="shared" si="290"/>
        <v>476</v>
      </c>
      <c r="MI163" s="32"/>
      <c r="MJ163" s="32"/>
      <c r="MK163" s="32"/>
      <c r="ML163" s="32"/>
      <c r="MO163" s="32"/>
      <c r="MP163" s="32"/>
      <c r="MQ163" s="32"/>
      <c r="MR163" s="32">
        <v>117.5</v>
      </c>
      <c r="MS163" s="36">
        <f t="shared" si="291"/>
        <v>1175</v>
      </c>
      <c r="MU163" s="32"/>
      <c r="MV163" s="32"/>
      <c r="MW163" s="32"/>
      <c r="MX163" s="32">
        <v>108</v>
      </c>
      <c r="MY163" s="36">
        <f t="shared" si="292"/>
        <v>1414.8</v>
      </c>
      <c r="NA163" s="32"/>
      <c r="NB163" s="32"/>
      <c r="NC163" s="32"/>
      <c r="ND163" s="32">
        <v>125</v>
      </c>
      <c r="NE163" s="36">
        <f t="shared" si="293"/>
        <v>906.25</v>
      </c>
      <c r="NG163" s="32"/>
      <c r="NH163" s="32"/>
      <c r="NI163" s="32"/>
      <c r="NJ163" s="32">
        <v>102.125</v>
      </c>
      <c r="NK163" s="36">
        <f t="shared" si="294"/>
        <v>1011.0375</v>
      </c>
      <c r="NM163" s="32"/>
      <c r="NN163" s="32"/>
      <c r="NO163" s="32"/>
      <c r="NP163" s="32"/>
      <c r="NS163" s="32"/>
      <c r="NT163" s="32"/>
      <c r="NU163" s="32"/>
      <c r="NV163" s="32"/>
      <c r="NY163" s="32"/>
      <c r="NZ163" s="32"/>
      <c r="OA163" s="32"/>
      <c r="OB163" s="32"/>
      <c r="OE163" s="32"/>
      <c r="OF163" s="32"/>
      <c r="OG163" s="32"/>
      <c r="OH163" s="32"/>
      <c r="OK163" s="32"/>
      <c r="OL163" s="32"/>
      <c r="OM163" s="32"/>
      <c r="ON163" s="32"/>
      <c r="OQ163" s="32"/>
      <c r="OR163" s="32"/>
      <c r="OS163" s="32"/>
      <c r="OT163" s="32"/>
      <c r="OW163" s="32"/>
      <c r="OX163" s="32"/>
      <c r="OY163" s="32"/>
      <c r="OZ163" s="32"/>
      <c r="PC163" s="32"/>
      <c r="PD163" s="32"/>
      <c r="PE163" s="32"/>
      <c r="PF163" s="32"/>
      <c r="PI163" s="32"/>
      <c r="PJ163" s="32"/>
      <c r="PK163" s="32"/>
      <c r="PL163" s="32"/>
      <c r="PO163" s="32"/>
      <c r="PP163" s="32"/>
      <c r="PQ163" s="32"/>
      <c r="PR163" s="32"/>
      <c r="PU163" s="32"/>
      <c r="PV163" s="32"/>
      <c r="PW163" s="32"/>
      <c r="PX163" s="31">
        <v>124.125</v>
      </c>
      <c r="PY163" s="36">
        <f t="shared" si="295"/>
        <v>471.67499999999995</v>
      </c>
      <c r="QD163" s="31">
        <v>152</v>
      </c>
      <c r="QE163" s="36">
        <f t="shared" si="268"/>
        <v>471.2</v>
      </c>
      <c r="QJ163" s="31">
        <v>34.5</v>
      </c>
      <c r="QK163" s="36">
        <f t="shared" si="269"/>
        <v>574.63199999999995</v>
      </c>
      <c r="QM163" s="5"/>
      <c r="QO163" s="5"/>
      <c r="SR163" s="31">
        <v>11.5</v>
      </c>
      <c r="SS163" s="36">
        <f t="shared" si="270"/>
        <v>172.5</v>
      </c>
    </row>
    <row r="164" spans="1:514" x14ac:dyDescent="0.55000000000000004">
      <c r="A164" s="31"/>
      <c r="B164" s="80">
        <v>184405</v>
      </c>
      <c r="C164" s="77"/>
      <c r="D164" s="78"/>
      <c r="E164" s="78">
        <f t="shared" si="211"/>
        <v>46092.634105309386</v>
      </c>
      <c r="F164" s="78">
        <f t="shared" si="296"/>
        <v>59.639276404425885</v>
      </c>
      <c r="G164" s="78">
        <f t="shared" si="271"/>
        <v>83.541154450143253</v>
      </c>
      <c r="H164" s="78"/>
      <c r="I164" s="78"/>
      <c r="J164" s="88"/>
      <c r="N164" s="31">
        <v>49</v>
      </c>
      <c r="O164" s="62">
        <f t="shared" si="272"/>
        <v>3838.3450762307134</v>
      </c>
      <c r="Z164" s="31">
        <v>118</v>
      </c>
      <c r="AA164" s="37">
        <f t="shared" si="266"/>
        <v>2360</v>
      </c>
      <c r="AL164" s="31">
        <v>56.875</v>
      </c>
      <c r="AM164" s="30">
        <f t="shared" si="273"/>
        <v>3736.4650290786662</v>
      </c>
      <c r="BD164" s="31">
        <v>107.5</v>
      </c>
      <c r="BE164" s="36">
        <f t="shared" si="274"/>
        <v>1225.5</v>
      </c>
      <c r="BP164" s="31">
        <v>109.625</v>
      </c>
      <c r="BQ164" s="30">
        <f t="shared" si="275"/>
        <v>3124.3125</v>
      </c>
      <c r="DL164" s="31">
        <v>67</v>
      </c>
      <c r="DM164" s="30">
        <f t="shared" si="276"/>
        <v>1005</v>
      </c>
      <c r="EV164" s="31">
        <v>117.75</v>
      </c>
      <c r="EW164" s="30">
        <f t="shared" si="277"/>
        <v>3179.25</v>
      </c>
      <c r="FB164" s="31">
        <v>75.25</v>
      </c>
      <c r="FC164" s="29">
        <f t="shared" si="267"/>
        <v>1128.75</v>
      </c>
      <c r="IB164" s="31">
        <v>100</v>
      </c>
      <c r="IC164" s="36">
        <f t="shared" si="278"/>
        <v>900</v>
      </c>
      <c r="JC164" s="69"/>
      <c r="JD164" s="20"/>
      <c r="JE164" s="20"/>
      <c r="JF164" s="20">
        <v>74.5</v>
      </c>
      <c r="JG164" s="23">
        <f t="shared" si="279"/>
        <v>745</v>
      </c>
      <c r="JI164" s="69"/>
      <c r="JJ164" s="20"/>
      <c r="JK164" s="20"/>
      <c r="JL164" s="20">
        <v>120</v>
      </c>
      <c r="JM164" s="23">
        <f t="shared" si="280"/>
        <v>3600</v>
      </c>
      <c r="JO164" s="69"/>
      <c r="JP164" s="20"/>
      <c r="JQ164" s="20"/>
      <c r="JR164" s="20">
        <v>107.5</v>
      </c>
      <c r="JS164" s="23">
        <f t="shared" si="281"/>
        <v>1935</v>
      </c>
      <c r="JU164" s="69"/>
      <c r="JV164" s="20"/>
      <c r="JW164" s="20"/>
      <c r="JX164" s="20">
        <v>128.75</v>
      </c>
      <c r="JY164" s="23">
        <f t="shared" si="282"/>
        <v>2575</v>
      </c>
      <c r="KA164" s="69"/>
      <c r="KB164" s="20"/>
      <c r="KC164" s="20"/>
      <c r="KD164" s="20">
        <v>52.75</v>
      </c>
      <c r="KE164" s="23">
        <f t="shared" si="283"/>
        <v>685.75</v>
      </c>
      <c r="KG164" s="69"/>
      <c r="KH164" s="20"/>
      <c r="KI164" s="20"/>
      <c r="KJ164" s="20">
        <v>78</v>
      </c>
      <c r="KK164" s="23">
        <f t="shared" si="284"/>
        <v>2340</v>
      </c>
      <c r="KM164" s="69"/>
      <c r="KN164" s="20"/>
      <c r="KO164" s="20"/>
      <c r="KP164" s="20">
        <v>126.1</v>
      </c>
      <c r="KQ164" s="23">
        <f t="shared" si="285"/>
        <v>2269.7999999999997</v>
      </c>
      <c r="KS164" s="69"/>
      <c r="KT164" s="20"/>
      <c r="KU164" s="20"/>
      <c r="KV164" s="20">
        <v>57.666666666666664</v>
      </c>
      <c r="KW164" s="23">
        <f t="shared" si="286"/>
        <v>1211</v>
      </c>
      <c r="KY164" s="69"/>
      <c r="KZ164" s="20"/>
      <c r="LA164" s="20"/>
      <c r="LB164" s="20">
        <v>69.625</v>
      </c>
      <c r="LC164" s="23">
        <f t="shared" si="287"/>
        <v>1044.375</v>
      </c>
      <c r="LE164" s="69"/>
      <c r="LF164" s="20"/>
      <c r="LG164" s="20"/>
      <c r="LH164" s="20"/>
      <c r="LK164" s="27"/>
      <c r="LL164" s="27"/>
      <c r="LM164" s="27"/>
      <c r="LN164" s="27"/>
      <c r="LR164" s="27"/>
      <c r="LT164" s="17">
        <v>86.75</v>
      </c>
      <c r="LU164" s="30">
        <f t="shared" si="288"/>
        <v>347</v>
      </c>
      <c r="LW164" s="32"/>
      <c r="LX164" s="32"/>
      <c r="LY164" s="32"/>
      <c r="LZ164" s="32">
        <v>97</v>
      </c>
      <c r="MA164" s="36">
        <f t="shared" si="289"/>
        <v>1940</v>
      </c>
      <c r="MC164" s="32"/>
      <c r="MD164" s="32"/>
      <c r="ME164" s="32"/>
      <c r="MF164" s="32">
        <v>118.5</v>
      </c>
      <c r="MG164" s="36">
        <f t="shared" si="290"/>
        <v>474</v>
      </c>
      <c r="MI164" s="32"/>
      <c r="MJ164" s="32"/>
      <c r="MK164" s="32"/>
      <c r="ML164" s="32"/>
      <c r="MO164" s="32"/>
      <c r="MP164" s="32"/>
      <c r="MQ164" s="32"/>
      <c r="MR164" s="32">
        <v>121</v>
      </c>
      <c r="MS164" s="36">
        <f t="shared" si="291"/>
        <v>1210</v>
      </c>
      <c r="MU164" s="32"/>
      <c r="MV164" s="32"/>
      <c r="MW164" s="32"/>
      <c r="MX164" s="32">
        <v>108</v>
      </c>
      <c r="MY164" s="36">
        <f t="shared" si="292"/>
        <v>1414.8</v>
      </c>
      <c r="NA164" s="32"/>
      <c r="NB164" s="32"/>
      <c r="NC164" s="32"/>
      <c r="ND164" s="32">
        <v>126.75</v>
      </c>
      <c r="NE164" s="36">
        <f t="shared" si="293"/>
        <v>918.9375</v>
      </c>
      <c r="NG164" s="32"/>
      <c r="NH164" s="32"/>
      <c r="NI164" s="32"/>
      <c r="NJ164" s="32">
        <v>107.5</v>
      </c>
      <c r="NK164" s="36">
        <f t="shared" si="294"/>
        <v>1064.25</v>
      </c>
      <c r="NM164" s="32"/>
      <c r="NN164" s="32"/>
      <c r="NO164" s="32"/>
      <c r="NP164" s="32"/>
      <c r="NS164" s="32"/>
      <c r="NT164" s="32"/>
      <c r="NU164" s="32"/>
      <c r="NV164" s="32"/>
      <c r="NY164" s="32"/>
      <c r="NZ164" s="32"/>
      <c r="OA164" s="32"/>
      <c r="OB164" s="32"/>
      <c r="OE164" s="32"/>
      <c r="OF164" s="32"/>
      <c r="OG164" s="32"/>
      <c r="OH164" s="32"/>
      <c r="OK164" s="32"/>
      <c r="OL164" s="32"/>
      <c r="OM164" s="32"/>
      <c r="ON164" s="32"/>
      <c r="OQ164" s="32"/>
      <c r="OR164" s="32"/>
      <c r="OS164" s="32"/>
      <c r="OT164" s="32"/>
      <c r="OW164" s="32"/>
      <c r="OX164" s="32"/>
      <c r="OY164" s="32"/>
      <c r="OZ164" s="32"/>
      <c r="PC164" s="32"/>
      <c r="PD164" s="32"/>
      <c r="PE164" s="32"/>
      <c r="PF164" s="32"/>
      <c r="PI164" s="32"/>
      <c r="PJ164" s="32"/>
      <c r="PK164" s="32"/>
      <c r="PL164" s="32"/>
      <c r="PO164" s="32"/>
      <c r="PP164" s="32"/>
      <c r="PQ164" s="32"/>
      <c r="PR164" s="32"/>
      <c r="PU164" s="32"/>
      <c r="PV164" s="32"/>
      <c r="PW164" s="32"/>
      <c r="PX164" s="31">
        <v>124.125</v>
      </c>
      <c r="PY164" s="36">
        <f t="shared" si="295"/>
        <v>471.67499999999995</v>
      </c>
      <c r="QD164" s="31">
        <v>152</v>
      </c>
      <c r="QE164" s="36">
        <f t="shared" si="268"/>
        <v>471.2</v>
      </c>
      <c r="QJ164" s="31">
        <v>41.5</v>
      </c>
      <c r="QK164" s="36">
        <f t="shared" si="269"/>
        <v>691.22399999999993</v>
      </c>
      <c r="QM164" s="5"/>
      <c r="QO164" s="5"/>
      <c r="SR164" s="31">
        <v>29.75</v>
      </c>
      <c r="SS164" s="36">
        <f t="shared" si="270"/>
        <v>446.25</v>
      </c>
    </row>
    <row r="165" spans="1:514" x14ac:dyDescent="0.55000000000000004">
      <c r="A165" s="31"/>
      <c r="B165" s="80">
        <v>184406</v>
      </c>
      <c r="C165" s="77"/>
      <c r="D165" s="78"/>
      <c r="E165" s="78">
        <f t="shared" si="211"/>
        <v>44584.840776171382</v>
      </c>
      <c r="F165" s="78">
        <f t="shared" si="296"/>
        <v>57.688342055311466</v>
      </c>
      <c r="G165" s="78">
        <f t="shared" si="271"/>
        <v>80.808336119547917</v>
      </c>
      <c r="H165" s="78"/>
      <c r="I165" s="78"/>
      <c r="J165" s="88"/>
      <c r="N165" s="31">
        <v>50</v>
      </c>
      <c r="O165" s="62">
        <f t="shared" si="272"/>
        <v>3916.6786492150136</v>
      </c>
      <c r="Z165" s="31">
        <v>118</v>
      </c>
      <c r="AA165" s="37">
        <f t="shared" si="266"/>
        <v>2360</v>
      </c>
      <c r="AL165" s="31">
        <v>49.5</v>
      </c>
      <c r="AM165" s="30">
        <f t="shared" si="273"/>
        <v>3251.9563769563774</v>
      </c>
      <c r="BD165" s="31">
        <v>104.75</v>
      </c>
      <c r="BE165" s="36">
        <f t="shared" si="274"/>
        <v>1194.1500000000001</v>
      </c>
      <c r="BP165" s="31">
        <v>111.875</v>
      </c>
      <c r="BQ165" s="30">
        <f t="shared" si="275"/>
        <v>3188.4375</v>
      </c>
      <c r="DL165" s="31">
        <v>73</v>
      </c>
      <c r="DM165" s="30">
        <f t="shared" si="276"/>
        <v>1095</v>
      </c>
      <c r="EV165" s="31">
        <v>118</v>
      </c>
      <c r="EW165" s="30">
        <f t="shared" si="277"/>
        <v>3186</v>
      </c>
      <c r="FB165" s="31">
        <v>72.5</v>
      </c>
      <c r="FC165" s="29">
        <f t="shared" si="267"/>
        <v>1087.5</v>
      </c>
      <c r="IB165" s="31">
        <v>92</v>
      </c>
      <c r="IC165" s="36">
        <f t="shared" si="278"/>
        <v>828</v>
      </c>
      <c r="JC165" s="69"/>
      <c r="JD165" s="20"/>
      <c r="JE165" s="20"/>
      <c r="JF165" s="20">
        <v>59.75</v>
      </c>
      <c r="JG165" s="23">
        <f t="shared" si="279"/>
        <v>597.5</v>
      </c>
      <c r="JI165" s="69"/>
      <c r="JJ165" s="20"/>
      <c r="JK165" s="20"/>
      <c r="JL165" s="20">
        <v>118.25</v>
      </c>
      <c r="JM165" s="23">
        <f t="shared" si="280"/>
        <v>3547.5</v>
      </c>
      <c r="JO165" s="69"/>
      <c r="JP165" s="20"/>
      <c r="JQ165" s="20"/>
      <c r="JR165" s="20">
        <v>107</v>
      </c>
      <c r="JS165" s="23">
        <f t="shared" si="281"/>
        <v>1926</v>
      </c>
      <c r="JU165" s="69"/>
      <c r="JV165" s="20"/>
      <c r="JW165" s="20"/>
      <c r="JX165" s="20">
        <v>129.5</v>
      </c>
      <c r="JY165" s="23">
        <f t="shared" si="282"/>
        <v>2590</v>
      </c>
      <c r="KA165" s="69"/>
      <c r="KB165" s="20"/>
      <c r="KC165" s="20"/>
      <c r="KD165" s="20">
        <v>42.125</v>
      </c>
      <c r="KE165" s="23">
        <f t="shared" si="283"/>
        <v>547.625</v>
      </c>
      <c r="KG165" s="69"/>
      <c r="KH165" s="20"/>
      <c r="KI165" s="20"/>
      <c r="KJ165" s="20">
        <v>78</v>
      </c>
      <c r="KK165" s="23">
        <f t="shared" si="284"/>
        <v>2340</v>
      </c>
      <c r="KM165" s="69"/>
      <c r="KN165" s="20"/>
      <c r="KO165" s="20"/>
      <c r="KP165" s="20">
        <v>130.82499999999999</v>
      </c>
      <c r="KQ165" s="23">
        <f t="shared" si="285"/>
        <v>2354.85</v>
      </c>
      <c r="KS165" s="69"/>
      <c r="KT165" s="20"/>
      <c r="KU165" s="20"/>
      <c r="KV165" s="20">
        <v>42.75</v>
      </c>
      <c r="KW165" s="23">
        <f t="shared" si="286"/>
        <v>897.75</v>
      </c>
      <c r="KY165" s="69"/>
      <c r="KZ165" s="20"/>
      <c r="LA165" s="20"/>
      <c r="LB165" s="20">
        <v>53.1875</v>
      </c>
      <c r="LC165" s="23">
        <f t="shared" si="287"/>
        <v>797.8125</v>
      </c>
      <c r="LE165" s="69"/>
      <c r="LF165" s="20"/>
      <c r="LG165" s="20"/>
      <c r="LH165" s="20"/>
      <c r="LK165" s="27"/>
      <c r="LL165" s="27"/>
      <c r="LM165" s="27"/>
      <c r="LN165" s="27"/>
      <c r="LR165" s="27"/>
      <c r="LT165" s="17">
        <v>79.75</v>
      </c>
      <c r="LU165" s="30">
        <f t="shared" si="288"/>
        <v>319</v>
      </c>
      <c r="LW165" s="32"/>
      <c r="LX165" s="32"/>
      <c r="LY165" s="32"/>
      <c r="LZ165" s="32">
        <v>95</v>
      </c>
      <c r="MA165" s="36">
        <f t="shared" si="289"/>
        <v>1900</v>
      </c>
      <c r="MC165" s="32"/>
      <c r="MD165" s="32"/>
      <c r="ME165" s="32"/>
      <c r="MF165" s="32">
        <v>113</v>
      </c>
      <c r="MG165" s="36">
        <f t="shared" si="290"/>
        <v>452</v>
      </c>
      <c r="MI165" s="32"/>
      <c r="MJ165" s="32"/>
      <c r="MK165" s="32"/>
      <c r="ML165" s="32"/>
      <c r="MO165" s="32"/>
      <c r="MP165" s="32"/>
      <c r="MQ165" s="32"/>
      <c r="MR165" s="32">
        <v>114.75</v>
      </c>
      <c r="MS165" s="36">
        <f t="shared" si="291"/>
        <v>1147.5</v>
      </c>
      <c r="MU165" s="32"/>
      <c r="MV165" s="32"/>
      <c r="MW165" s="32"/>
      <c r="MX165" s="32">
        <v>107</v>
      </c>
      <c r="MY165" s="36">
        <f t="shared" si="292"/>
        <v>1401.7</v>
      </c>
      <c r="NA165" s="32"/>
      <c r="NB165" s="32"/>
      <c r="NC165" s="32"/>
      <c r="ND165" s="32">
        <v>126.625</v>
      </c>
      <c r="NE165" s="36">
        <f t="shared" si="293"/>
        <v>918.03125</v>
      </c>
      <c r="NG165" s="32"/>
      <c r="NH165" s="32"/>
      <c r="NI165" s="32"/>
      <c r="NJ165" s="32">
        <v>105.625</v>
      </c>
      <c r="NK165" s="36">
        <f t="shared" si="294"/>
        <v>1045.6875</v>
      </c>
      <c r="NM165" s="32"/>
      <c r="NN165" s="32"/>
      <c r="NO165" s="32"/>
      <c r="NP165" s="32"/>
      <c r="NS165" s="32"/>
      <c r="NT165" s="32"/>
      <c r="NU165" s="32"/>
      <c r="NV165" s="32"/>
      <c r="NY165" s="32"/>
      <c r="NZ165" s="32"/>
      <c r="OA165" s="32"/>
      <c r="OB165" s="32"/>
      <c r="OE165" s="32"/>
      <c r="OF165" s="32"/>
      <c r="OG165" s="32"/>
      <c r="OH165" s="32"/>
      <c r="OK165" s="32"/>
      <c r="OL165" s="32"/>
      <c r="OM165" s="32"/>
      <c r="ON165" s="32"/>
      <c r="OQ165" s="32"/>
      <c r="OR165" s="32"/>
      <c r="OS165" s="32"/>
      <c r="OT165" s="32"/>
      <c r="OW165" s="32"/>
      <c r="OX165" s="32"/>
      <c r="OY165" s="32"/>
      <c r="OZ165" s="32"/>
      <c r="PC165" s="32"/>
      <c r="PD165" s="32"/>
      <c r="PE165" s="32"/>
      <c r="PF165" s="32"/>
      <c r="PI165" s="32"/>
      <c r="PJ165" s="32"/>
      <c r="PK165" s="32"/>
      <c r="PL165" s="32"/>
      <c r="PO165" s="32"/>
      <c r="PP165" s="32"/>
      <c r="PQ165" s="32"/>
      <c r="PR165" s="32"/>
      <c r="PU165" s="32"/>
      <c r="PV165" s="32"/>
      <c r="PW165" s="32"/>
      <c r="PX165" s="31">
        <v>124</v>
      </c>
      <c r="PY165" s="36">
        <f t="shared" si="295"/>
        <v>471.2</v>
      </c>
      <c r="QD165" s="31">
        <v>153</v>
      </c>
      <c r="QE165" s="36">
        <f t="shared" si="268"/>
        <v>474.3</v>
      </c>
      <c r="QJ165" s="31">
        <v>39.5</v>
      </c>
      <c r="QK165" s="36">
        <f t="shared" si="269"/>
        <v>657.91199999999992</v>
      </c>
      <c r="QM165" s="5"/>
      <c r="QO165" s="5"/>
      <c r="SR165" s="31">
        <v>22</v>
      </c>
      <c r="SS165" s="36">
        <f t="shared" si="270"/>
        <v>330</v>
      </c>
    </row>
    <row r="166" spans="1:514" x14ac:dyDescent="0.55000000000000004">
      <c r="A166" s="31"/>
      <c r="B166" s="80">
        <v>184407</v>
      </c>
      <c r="C166" s="77"/>
      <c r="D166" s="78"/>
      <c r="E166" s="78">
        <f t="shared" si="211"/>
        <v>44757.024497093342</v>
      </c>
      <c r="F166" s="78">
        <f t="shared" si="296"/>
        <v>57.911130635824044</v>
      </c>
      <c r="G166" s="78">
        <f t="shared" si="271"/>
        <v>81.120412595595639</v>
      </c>
      <c r="H166" s="78"/>
      <c r="I166" s="78"/>
      <c r="J166" s="88"/>
      <c r="N166" s="31">
        <v>49.625</v>
      </c>
      <c r="O166" s="62">
        <f t="shared" si="272"/>
        <v>3887.3035593459012</v>
      </c>
      <c r="Z166" s="31">
        <v>120</v>
      </c>
      <c r="AA166" s="37">
        <f t="shared" si="266"/>
        <v>2400</v>
      </c>
      <c r="AL166" s="31">
        <v>50.1875</v>
      </c>
      <c r="AM166" s="30">
        <f t="shared" si="273"/>
        <v>3297.1224377474382</v>
      </c>
      <c r="BD166" s="31">
        <v>105.5</v>
      </c>
      <c r="BE166" s="36">
        <f t="shared" si="274"/>
        <v>1202.7</v>
      </c>
      <c r="BP166" s="31">
        <v>110.75</v>
      </c>
      <c r="BQ166" s="30">
        <f t="shared" si="275"/>
        <v>3156.375</v>
      </c>
      <c r="DL166" s="31">
        <v>67</v>
      </c>
      <c r="DM166" s="30">
        <f t="shared" si="276"/>
        <v>1005</v>
      </c>
      <c r="EV166" s="31">
        <v>116.875</v>
      </c>
      <c r="EW166" s="30">
        <f t="shared" si="277"/>
        <v>3155.625</v>
      </c>
      <c r="FB166" s="31">
        <v>77.875</v>
      </c>
      <c r="FC166" s="29">
        <f t="shared" si="267"/>
        <v>1168.125</v>
      </c>
      <c r="IB166" s="31">
        <v>87.5</v>
      </c>
      <c r="IC166" s="36">
        <f t="shared" si="278"/>
        <v>787.5</v>
      </c>
      <c r="JC166" s="69"/>
      <c r="JD166" s="20"/>
      <c r="JE166" s="20"/>
      <c r="JF166" s="20">
        <v>64</v>
      </c>
      <c r="JG166" s="23">
        <f t="shared" si="279"/>
        <v>640</v>
      </c>
      <c r="JI166" s="69"/>
      <c r="JJ166" s="20"/>
      <c r="JK166" s="20"/>
      <c r="JL166" s="20">
        <v>113.5</v>
      </c>
      <c r="JM166" s="23">
        <f t="shared" si="280"/>
        <v>3405</v>
      </c>
      <c r="JO166" s="69"/>
      <c r="JP166" s="20"/>
      <c r="JQ166" s="20"/>
      <c r="JR166" s="20">
        <v>106.25</v>
      </c>
      <c r="JS166" s="23">
        <f t="shared" si="281"/>
        <v>1912.5</v>
      </c>
      <c r="JU166" s="69"/>
      <c r="JV166" s="20"/>
      <c r="JW166" s="20"/>
      <c r="JX166" s="20">
        <v>127.25</v>
      </c>
      <c r="JY166" s="23">
        <f t="shared" si="282"/>
        <v>2545</v>
      </c>
      <c r="KA166" s="69"/>
      <c r="KB166" s="20"/>
      <c r="KC166" s="20"/>
      <c r="KD166" s="20">
        <v>44.75</v>
      </c>
      <c r="KE166" s="23">
        <f t="shared" si="283"/>
        <v>581.75</v>
      </c>
      <c r="KG166" s="69"/>
      <c r="KH166" s="20"/>
      <c r="KI166" s="20"/>
      <c r="KJ166" s="20">
        <v>82</v>
      </c>
      <c r="KK166" s="23">
        <f t="shared" si="284"/>
        <v>2460</v>
      </c>
      <c r="KM166" s="69"/>
      <c r="KN166" s="20"/>
      <c r="KO166" s="20"/>
      <c r="KP166" s="20">
        <v>126.375</v>
      </c>
      <c r="KQ166" s="23">
        <f t="shared" si="285"/>
        <v>2274.75</v>
      </c>
      <c r="KS166" s="69"/>
      <c r="KT166" s="20"/>
      <c r="KU166" s="20"/>
      <c r="KV166" s="20">
        <v>43.875</v>
      </c>
      <c r="KW166" s="23">
        <f t="shared" si="286"/>
        <v>921.375</v>
      </c>
      <c r="KY166" s="69"/>
      <c r="KZ166" s="20"/>
      <c r="LA166" s="20"/>
      <c r="LB166" s="20">
        <v>58.625</v>
      </c>
      <c r="LC166" s="23">
        <f t="shared" si="287"/>
        <v>879.375</v>
      </c>
      <c r="LE166" s="69"/>
      <c r="LF166" s="20"/>
      <c r="LG166" s="20"/>
      <c r="LH166" s="20"/>
      <c r="LK166" s="27"/>
      <c r="LL166" s="27"/>
      <c r="LM166" s="27"/>
      <c r="LN166" s="27"/>
      <c r="LR166" s="27"/>
      <c r="LT166" s="17">
        <v>82.25</v>
      </c>
      <c r="LU166" s="30">
        <f t="shared" si="288"/>
        <v>329</v>
      </c>
      <c r="LW166" s="32"/>
      <c r="LX166" s="32"/>
      <c r="LY166" s="32"/>
      <c r="LZ166" s="32">
        <v>96.25</v>
      </c>
      <c r="MA166" s="36">
        <f t="shared" si="289"/>
        <v>1925</v>
      </c>
      <c r="MC166" s="32"/>
      <c r="MD166" s="32"/>
      <c r="ME166" s="32"/>
      <c r="MF166" s="32">
        <v>116</v>
      </c>
      <c r="MG166" s="36">
        <f t="shared" si="290"/>
        <v>464</v>
      </c>
      <c r="MI166" s="32"/>
      <c r="MJ166" s="32"/>
      <c r="MK166" s="32"/>
      <c r="ML166" s="32"/>
      <c r="MO166" s="32"/>
      <c r="MP166" s="32"/>
      <c r="MQ166" s="32"/>
      <c r="MR166" s="32">
        <v>120</v>
      </c>
      <c r="MS166" s="36">
        <f t="shared" si="291"/>
        <v>1200</v>
      </c>
      <c r="MU166" s="32"/>
      <c r="MV166" s="32"/>
      <c r="MW166" s="32"/>
      <c r="MX166" s="32">
        <v>108</v>
      </c>
      <c r="MY166" s="36">
        <f t="shared" si="292"/>
        <v>1414.8</v>
      </c>
      <c r="NA166" s="32"/>
      <c r="NB166" s="32"/>
      <c r="NC166" s="32"/>
      <c r="ND166" s="32">
        <v>126.75</v>
      </c>
      <c r="NE166" s="36">
        <f t="shared" si="293"/>
        <v>918.9375</v>
      </c>
      <c r="NG166" s="32"/>
      <c r="NH166" s="32"/>
      <c r="NI166" s="32"/>
      <c r="NJ166" s="32">
        <v>109</v>
      </c>
      <c r="NK166" s="36">
        <f t="shared" si="294"/>
        <v>1079.1000000000001</v>
      </c>
      <c r="NM166" s="32"/>
      <c r="NN166" s="32"/>
      <c r="NO166" s="32"/>
      <c r="NP166" s="32"/>
      <c r="NS166" s="32"/>
      <c r="NT166" s="32"/>
      <c r="NU166" s="32"/>
      <c r="NV166" s="32"/>
      <c r="NY166" s="32"/>
      <c r="NZ166" s="32"/>
      <c r="OA166" s="32"/>
      <c r="OB166" s="32"/>
      <c r="OE166" s="32"/>
      <c r="OF166" s="32"/>
      <c r="OG166" s="32"/>
      <c r="OH166" s="32"/>
      <c r="OK166" s="32"/>
      <c r="OL166" s="32"/>
      <c r="OM166" s="32"/>
      <c r="ON166" s="32"/>
      <c r="OQ166" s="32"/>
      <c r="OR166" s="32"/>
      <c r="OS166" s="32"/>
      <c r="OT166" s="32"/>
      <c r="OW166" s="32"/>
      <c r="OX166" s="32"/>
      <c r="OY166" s="32"/>
      <c r="OZ166" s="32"/>
      <c r="PC166" s="32"/>
      <c r="PD166" s="32"/>
      <c r="PE166" s="32"/>
      <c r="PF166" s="32"/>
      <c r="PI166" s="32"/>
      <c r="PJ166" s="32"/>
      <c r="PK166" s="32"/>
      <c r="PL166" s="32"/>
      <c r="PO166" s="32"/>
      <c r="PP166" s="32"/>
      <c r="PQ166" s="32"/>
      <c r="PR166" s="32"/>
      <c r="PU166" s="32"/>
      <c r="PV166" s="32"/>
      <c r="PW166" s="32"/>
      <c r="PX166" s="31">
        <v>124</v>
      </c>
      <c r="PY166" s="36">
        <f t="shared" si="295"/>
        <v>471.2</v>
      </c>
      <c r="QD166" s="31">
        <v>153</v>
      </c>
      <c r="QE166" s="36">
        <f t="shared" si="268"/>
        <v>474.3</v>
      </c>
      <c r="QJ166" s="31">
        <v>37.25</v>
      </c>
      <c r="QK166" s="36">
        <f t="shared" si="269"/>
        <v>620.43599999999992</v>
      </c>
      <c r="QM166" s="5"/>
      <c r="QO166" s="5"/>
      <c r="SR166" s="31">
        <v>28.5</v>
      </c>
      <c r="SS166" s="36">
        <f t="shared" si="270"/>
        <v>427.5</v>
      </c>
    </row>
    <row r="167" spans="1:514" x14ac:dyDescent="0.55000000000000004">
      <c r="A167" s="31"/>
      <c r="B167" s="80">
        <v>184408</v>
      </c>
      <c r="C167" s="77"/>
      <c r="D167" s="78"/>
      <c r="E167" s="78">
        <f t="shared" si="211"/>
        <v>45001.096666437043</v>
      </c>
      <c r="F167" s="78">
        <f t="shared" si="296"/>
        <v>58.226935706475018</v>
      </c>
      <c r="G167" s="78">
        <f t="shared" si="271"/>
        <v>81.562784163025214</v>
      </c>
      <c r="H167" s="78"/>
      <c r="I167" s="78"/>
      <c r="J167" s="88"/>
      <c r="N167" s="31">
        <v>51.25</v>
      </c>
      <c r="O167" s="62">
        <f t="shared" si="272"/>
        <v>4014.5956154453893</v>
      </c>
      <c r="Z167" s="31">
        <v>118</v>
      </c>
      <c r="AA167" s="37">
        <f t="shared" si="266"/>
        <v>2360</v>
      </c>
      <c r="AL167" s="31">
        <v>49.583333333333336</v>
      </c>
      <c r="AM167" s="30">
        <f t="shared" si="273"/>
        <v>3257.4310509916577</v>
      </c>
      <c r="BD167" s="31">
        <v>107.125</v>
      </c>
      <c r="BE167" s="36">
        <f t="shared" si="274"/>
        <v>1221.2250000000001</v>
      </c>
      <c r="BP167" s="31">
        <v>112.875</v>
      </c>
      <c r="BQ167" s="30">
        <f t="shared" si="275"/>
        <v>3216.9375</v>
      </c>
      <c r="DL167" s="31">
        <v>73</v>
      </c>
      <c r="DM167" s="30">
        <f t="shared" si="276"/>
        <v>1095</v>
      </c>
      <c r="EV167" s="31">
        <v>116.875</v>
      </c>
      <c r="EW167" s="30">
        <f t="shared" si="277"/>
        <v>3155.625</v>
      </c>
      <c r="FB167" s="31">
        <v>86.875</v>
      </c>
      <c r="FC167" s="29">
        <f t="shared" si="267"/>
        <v>1303.125</v>
      </c>
      <c r="IB167" s="31">
        <v>87.5</v>
      </c>
      <c r="IC167" s="36">
        <f t="shared" si="278"/>
        <v>787.5</v>
      </c>
      <c r="JC167" s="69"/>
      <c r="JD167" s="20"/>
      <c r="JE167" s="20"/>
      <c r="JF167" s="20">
        <v>62.25</v>
      </c>
      <c r="JG167" s="23">
        <f t="shared" si="279"/>
        <v>622.5</v>
      </c>
      <c r="JI167" s="69"/>
      <c r="JJ167" s="20"/>
      <c r="JK167" s="20"/>
      <c r="JL167" s="20">
        <v>114</v>
      </c>
      <c r="JM167" s="23">
        <f t="shared" si="280"/>
        <v>3420</v>
      </c>
      <c r="JO167" s="69"/>
      <c r="JP167" s="20"/>
      <c r="JQ167" s="20"/>
      <c r="JR167" s="20">
        <v>106.625</v>
      </c>
      <c r="JS167" s="23">
        <f t="shared" si="281"/>
        <v>1919.25</v>
      </c>
      <c r="JU167" s="69"/>
      <c r="JV167" s="20"/>
      <c r="JW167" s="20"/>
      <c r="JX167" s="20">
        <v>127.75</v>
      </c>
      <c r="JY167" s="23">
        <f t="shared" si="282"/>
        <v>2555</v>
      </c>
      <c r="KA167" s="69"/>
      <c r="KB167" s="20"/>
      <c r="KC167" s="20"/>
      <c r="KD167" s="20">
        <v>42.75</v>
      </c>
      <c r="KE167" s="23">
        <f t="shared" si="283"/>
        <v>555.75</v>
      </c>
      <c r="KG167" s="69"/>
      <c r="KH167" s="20"/>
      <c r="KI167" s="20"/>
      <c r="KJ167" s="20">
        <v>83</v>
      </c>
      <c r="KK167" s="23">
        <f t="shared" si="284"/>
        <v>2490</v>
      </c>
      <c r="KM167" s="69"/>
      <c r="KN167" s="20"/>
      <c r="KO167" s="20"/>
      <c r="KP167" s="20">
        <v>126</v>
      </c>
      <c r="KQ167" s="23">
        <f t="shared" si="285"/>
        <v>2268</v>
      </c>
      <c r="KS167" s="69"/>
      <c r="KT167" s="20"/>
      <c r="KU167" s="20"/>
      <c r="KV167" s="20">
        <v>46</v>
      </c>
      <c r="KW167" s="23">
        <f t="shared" si="286"/>
        <v>966</v>
      </c>
      <c r="KY167" s="69"/>
      <c r="KZ167" s="20"/>
      <c r="LA167" s="20"/>
      <c r="LB167" s="20">
        <v>60.5625</v>
      </c>
      <c r="LC167" s="23">
        <f t="shared" si="287"/>
        <v>908.4375</v>
      </c>
      <c r="LE167" s="69"/>
      <c r="LF167" s="20"/>
      <c r="LG167" s="20"/>
      <c r="LH167" s="20"/>
      <c r="LK167" s="27"/>
      <c r="LL167" s="27"/>
      <c r="LM167" s="27"/>
      <c r="LN167" s="27"/>
      <c r="LR167" s="27"/>
      <c r="LT167" s="17">
        <v>80.625</v>
      </c>
      <c r="LU167" s="30">
        <f t="shared" si="288"/>
        <v>322.5</v>
      </c>
      <c r="LW167" s="32"/>
      <c r="LX167" s="32"/>
      <c r="LY167" s="32"/>
      <c r="LZ167" s="32">
        <v>93</v>
      </c>
      <c r="MA167" s="36">
        <f t="shared" si="289"/>
        <v>1860</v>
      </c>
      <c r="MC167" s="32"/>
      <c r="MD167" s="32"/>
      <c r="ME167" s="32"/>
      <c r="MF167" s="32">
        <v>118</v>
      </c>
      <c r="MG167" s="36">
        <f t="shared" si="290"/>
        <v>472</v>
      </c>
      <c r="MI167" s="32"/>
      <c r="MJ167" s="32"/>
      <c r="MK167" s="32"/>
      <c r="ML167" s="32"/>
      <c r="MO167" s="32"/>
      <c r="MP167" s="32"/>
      <c r="MQ167" s="32"/>
      <c r="MR167" s="32">
        <v>118.625</v>
      </c>
      <c r="MS167" s="36">
        <f t="shared" si="291"/>
        <v>1186.25</v>
      </c>
      <c r="MU167" s="32"/>
      <c r="MV167" s="32"/>
      <c r="MW167" s="32"/>
      <c r="MX167" s="32">
        <v>107.5</v>
      </c>
      <c r="MY167" s="36">
        <f t="shared" si="292"/>
        <v>1408.25</v>
      </c>
      <c r="NA167" s="32"/>
      <c r="NB167" s="32"/>
      <c r="NC167" s="32"/>
      <c r="ND167" s="32">
        <v>128</v>
      </c>
      <c r="NE167" s="36">
        <f t="shared" si="293"/>
        <v>928</v>
      </c>
      <c r="NG167" s="32"/>
      <c r="NH167" s="32"/>
      <c r="NI167" s="32"/>
      <c r="NJ167" s="32">
        <v>109.25</v>
      </c>
      <c r="NK167" s="36">
        <f t="shared" si="294"/>
        <v>1081.575</v>
      </c>
      <c r="NM167" s="32"/>
      <c r="NN167" s="32"/>
      <c r="NO167" s="32"/>
      <c r="NP167" s="32"/>
      <c r="NS167" s="32"/>
      <c r="NT167" s="32"/>
      <c r="NU167" s="32"/>
      <c r="NV167" s="32"/>
      <c r="NY167" s="32"/>
      <c r="NZ167" s="32"/>
      <c r="OA167" s="32"/>
      <c r="OB167" s="32"/>
      <c r="OE167" s="32"/>
      <c r="OF167" s="32"/>
      <c r="OG167" s="32"/>
      <c r="OH167" s="32"/>
      <c r="OK167" s="32"/>
      <c r="OL167" s="32"/>
      <c r="OM167" s="32"/>
      <c r="ON167" s="32"/>
      <c r="OQ167" s="32"/>
      <c r="OR167" s="32"/>
      <c r="OS167" s="32"/>
      <c r="OT167" s="32"/>
      <c r="OW167" s="32"/>
      <c r="OX167" s="32"/>
      <c r="OY167" s="32"/>
      <c r="OZ167" s="32"/>
      <c r="PC167" s="32"/>
      <c r="PD167" s="32"/>
      <c r="PE167" s="32"/>
      <c r="PF167" s="32"/>
      <c r="PI167" s="32"/>
      <c r="PJ167" s="32"/>
      <c r="PK167" s="32"/>
      <c r="PL167" s="32"/>
      <c r="PO167" s="32"/>
      <c r="PP167" s="32"/>
      <c r="PQ167" s="32"/>
      <c r="PR167" s="32"/>
      <c r="PU167" s="32"/>
      <c r="PV167" s="32"/>
      <c r="PW167" s="32"/>
      <c r="PX167" s="31">
        <v>130</v>
      </c>
      <c r="PY167" s="36">
        <f t="shared" si="295"/>
        <v>494</v>
      </c>
      <c r="QD167" s="31">
        <v>167</v>
      </c>
      <c r="QE167" s="36">
        <f t="shared" si="268"/>
        <v>517.70000000000005</v>
      </c>
      <c r="QJ167" s="31">
        <v>32.5</v>
      </c>
      <c r="QK167" s="36">
        <f t="shared" si="269"/>
        <v>541.31999999999994</v>
      </c>
      <c r="QM167" s="5"/>
      <c r="QO167" s="5"/>
      <c r="SR167" s="31">
        <v>21</v>
      </c>
      <c r="SS167" s="36">
        <f t="shared" si="270"/>
        <v>315</v>
      </c>
    </row>
    <row r="168" spans="1:514" x14ac:dyDescent="0.55000000000000004">
      <c r="A168" s="31"/>
      <c r="B168" s="80">
        <v>184409</v>
      </c>
      <c r="C168" s="77"/>
      <c r="D168" s="78"/>
      <c r="E168" s="78">
        <f t="shared" si="211"/>
        <v>45471.152920654204</v>
      </c>
      <c r="F168" s="78">
        <f t="shared" si="296"/>
        <v>58.835141668556425</v>
      </c>
      <c r="G168" s="78">
        <f t="shared" si="271"/>
        <v>82.41474332951789</v>
      </c>
      <c r="H168" s="78"/>
      <c r="I168" s="78"/>
      <c r="J168" s="88"/>
      <c r="N168" s="31">
        <v>51.25</v>
      </c>
      <c r="O168" s="62">
        <f t="shared" si="272"/>
        <v>4014.5956154453893</v>
      </c>
      <c r="Z168" s="31">
        <v>121</v>
      </c>
      <c r="AA168" s="37">
        <f t="shared" si="266"/>
        <v>2420</v>
      </c>
      <c r="AL168" s="31">
        <v>52.458333333333336</v>
      </c>
      <c r="AM168" s="30">
        <f t="shared" si="273"/>
        <v>3446.3073052088212</v>
      </c>
      <c r="BD168" s="31">
        <v>108.1875</v>
      </c>
      <c r="BE168" s="36">
        <f t="shared" si="274"/>
        <v>1233.3375000000001</v>
      </c>
      <c r="BP168" s="31">
        <v>113</v>
      </c>
      <c r="BQ168" s="30">
        <f t="shared" si="275"/>
        <v>3220.5</v>
      </c>
      <c r="DL168" s="31">
        <v>73</v>
      </c>
      <c r="DM168" s="30">
        <f t="shared" si="276"/>
        <v>1095</v>
      </c>
      <c r="EV168" s="31">
        <v>117.5</v>
      </c>
      <c r="EW168" s="30">
        <f t="shared" si="277"/>
        <v>3172.5</v>
      </c>
      <c r="FB168" s="31">
        <v>87.9375</v>
      </c>
      <c r="FC168" s="29">
        <f t="shared" si="267"/>
        <v>1319.0625</v>
      </c>
      <c r="IB168" s="31">
        <v>86.75</v>
      </c>
      <c r="IC168" s="36">
        <f t="shared" si="278"/>
        <v>780.75</v>
      </c>
      <c r="JC168" s="69"/>
      <c r="JD168" s="20"/>
      <c r="JE168" s="20"/>
      <c r="JF168" s="20">
        <v>61.875</v>
      </c>
      <c r="JG168" s="23">
        <f t="shared" si="279"/>
        <v>618.75</v>
      </c>
      <c r="JI168" s="69"/>
      <c r="JJ168" s="20"/>
      <c r="JK168" s="20"/>
      <c r="JL168" s="20">
        <v>110.25</v>
      </c>
      <c r="JM168" s="23">
        <f t="shared" si="280"/>
        <v>3307.5</v>
      </c>
      <c r="JO168" s="69"/>
      <c r="JP168" s="20"/>
      <c r="JQ168" s="20"/>
      <c r="JR168" s="20">
        <v>106.5</v>
      </c>
      <c r="JS168" s="23">
        <f t="shared" si="281"/>
        <v>1917</v>
      </c>
      <c r="JU168" s="69"/>
      <c r="JV168" s="20"/>
      <c r="JW168" s="20"/>
      <c r="JX168" s="20">
        <v>130.25</v>
      </c>
      <c r="JY168" s="23">
        <f t="shared" si="282"/>
        <v>2605</v>
      </c>
      <c r="KA168" s="69"/>
      <c r="KB168" s="20"/>
      <c r="KC168" s="20"/>
      <c r="KD168" s="20">
        <v>45.125</v>
      </c>
      <c r="KE168" s="23">
        <f t="shared" si="283"/>
        <v>586.625</v>
      </c>
      <c r="KG168" s="69"/>
      <c r="KH168" s="20"/>
      <c r="KI168" s="20"/>
      <c r="KJ168" s="20">
        <v>83</v>
      </c>
      <c r="KK168" s="23">
        <f t="shared" si="284"/>
        <v>2490</v>
      </c>
      <c r="KM168" s="69"/>
      <c r="KN168" s="20"/>
      <c r="KO168" s="20"/>
      <c r="KP168" s="20">
        <v>124.5</v>
      </c>
      <c r="KQ168" s="23">
        <f t="shared" si="285"/>
        <v>2241</v>
      </c>
      <c r="KS168" s="69"/>
      <c r="KT168" s="20"/>
      <c r="KU168" s="20"/>
      <c r="KV168" s="20">
        <v>48.75</v>
      </c>
      <c r="KW168" s="23">
        <f t="shared" si="286"/>
        <v>1023.75</v>
      </c>
      <c r="KY168" s="69"/>
      <c r="KZ168" s="20"/>
      <c r="LA168" s="20"/>
      <c r="LB168" s="20">
        <v>68.625</v>
      </c>
      <c r="LC168" s="23">
        <f t="shared" si="287"/>
        <v>1029.375</v>
      </c>
      <c r="LE168" s="69"/>
      <c r="LF168" s="20"/>
      <c r="LG168" s="20"/>
      <c r="LH168" s="20"/>
      <c r="LK168" s="27"/>
      <c r="LL168" s="27"/>
      <c r="LM168" s="27"/>
      <c r="LN168" s="27"/>
      <c r="LR168" s="27"/>
      <c r="LT168" s="17">
        <v>84.75</v>
      </c>
      <c r="LU168" s="30">
        <f t="shared" si="288"/>
        <v>339</v>
      </c>
      <c r="LW168" s="32"/>
      <c r="LX168" s="32"/>
      <c r="LY168" s="32"/>
      <c r="LZ168" s="32">
        <v>93.25</v>
      </c>
      <c r="MA168" s="36">
        <f t="shared" si="289"/>
        <v>1865</v>
      </c>
      <c r="MC168" s="32"/>
      <c r="MD168" s="32"/>
      <c r="ME168" s="32"/>
      <c r="MF168" s="32">
        <v>120</v>
      </c>
      <c r="MG168" s="36">
        <f t="shared" si="290"/>
        <v>480</v>
      </c>
      <c r="MI168" s="32"/>
      <c r="MJ168" s="32"/>
      <c r="MK168" s="32"/>
      <c r="ML168" s="32"/>
      <c r="MO168" s="32"/>
      <c r="MP168" s="32"/>
      <c r="MQ168" s="32"/>
      <c r="MR168" s="32">
        <v>117.25</v>
      </c>
      <c r="MS168" s="36">
        <f t="shared" si="291"/>
        <v>1172.5</v>
      </c>
      <c r="MU168" s="32"/>
      <c r="MV168" s="32"/>
      <c r="MW168" s="32"/>
      <c r="MX168" s="32">
        <v>111</v>
      </c>
      <c r="MY168" s="36">
        <f t="shared" si="292"/>
        <v>1454.1</v>
      </c>
      <c r="NA168" s="32"/>
      <c r="NB168" s="32"/>
      <c r="NC168" s="32"/>
      <c r="ND168" s="32">
        <v>129.5</v>
      </c>
      <c r="NE168" s="36">
        <f t="shared" si="293"/>
        <v>938.875</v>
      </c>
      <c r="NG168" s="32"/>
      <c r="NH168" s="32"/>
      <c r="NI168" s="32"/>
      <c r="NJ168" s="32">
        <v>109.25</v>
      </c>
      <c r="NK168" s="36">
        <f t="shared" si="294"/>
        <v>1081.575</v>
      </c>
      <c r="NM168" s="32"/>
      <c r="NN168" s="32"/>
      <c r="NO168" s="32"/>
      <c r="NP168" s="32"/>
      <c r="NS168" s="32"/>
      <c r="NT168" s="32"/>
      <c r="NU168" s="32"/>
      <c r="NV168" s="32"/>
      <c r="NY168" s="32"/>
      <c r="NZ168" s="32"/>
      <c r="OA168" s="32"/>
      <c r="OB168" s="32"/>
      <c r="OE168" s="32"/>
      <c r="OF168" s="32"/>
      <c r="OG168" s="32"/>
      <c r="OH168" s="32"/>
      <c r="OK168" s="32"/>
      <c r="OL168" s="32"/>
      <c r="OM168" s="32"/>
      <c r="ON168" s="32"/>
      <c r="OQ168" s="32"/>
      <c r="OR168" s="32"/>
      <c r="OS168" s="32"/>
      <c r="OT168" s="32"/>
      <c r="OW168" s="32"/>
      <c r="OX168" s="32"/>
      <c r="OY168" s="32"/>
      <c r="OZ168" s="32"/>
      <c r="PC168" s="32"/>
      <c r="PD168" s="32"/>
      <c r="PE168" s="32"/>
      <c r="PF168" s="32"/>
      <c r="PI168" s="32"/>
      <c r="PJ168" s="32"/>
      <c r="PK168" s="32"/>
      <c r="PL168" s="32"/>
      <c r="PO168" s="32"/>
      <c r="PP168" s="32"/>
      <c r="PQ168" s="32"/>
      <c r="PR168" s="32"/>
      <c r="PU168" s="32"/>
      <c r="PV168" s="32"/>
      <c r="PW168" s="32"/>
      <c r="PX168" s="31">
        <v>127</v>
      </c>
      <c r="PY168" s="36">
        <f t="shared" si="295"/>
        <v>482.59999999999997</v>
      </c>
      <c r="QD168" s="31">
        <v>167</v>
      </c>
      <c r="QE168" s="36">
        <f t="shared" si="268"/>
        <v>517.70000000000005</v>
      </c>
      <c r="QJ168" s="31">
        <v>31.25</v>
      </c>
      <c r="QK168" s="36">
        <f t="shared" si="269"/>
        <v>520.5</v>
      </c>
      <c r="QM168" s="5"/>
      <c r="QO168" s="5"/>
      <c r="SR168" s="31">
        <v>23.5</v>
      </c>
      <c r="SS168" s="36">
        <f t="shared" si="270"/>
        <v>352.5</v>
      </c>
    </row>
    <row r="169" spans="1:514" x14ac:dyDescent="0.55000000000000004">
      <c r="A169" s="31"/>
      <c r="B169" s="80">
        <v>184410</v>
      </c>
      <c r="C169" s="77"/>
      <c r="D169" s="78"/>
      <c r="E169" s="78">
        <f t="shared" si="211"/>
        <v>45874.061381141611</v>
      </c>
      <c r="F169" s="78">
        <f t="shared" si="296"/>
        <v>59.356465075367808</v>
      </c>
      <c r="G169" s="78">
        <f t="shared" si="271"/>
        <v>83.14499966179747</v>
      </c>
      <c r="H169" s="78"/>
      <c r="I169" s="78"/>
      <c r="J169" s="88"/>
      <c r="N169" s="31">
        <v>51.375</v>
      </c>
      <c r="O169" s="62">
        <f t="shared" si="272"/>
        <v>4024.3873120684266</v>
      </c>
      <c r="Z169" s="31">
        <v>124</v>
      </c>
      <c r="AA169" s="37">
        <f t="shared" si="266"/>
        <v>2480</v>
      </c>
      <c r="AL169" s="31">
        <v>54.5</v>
      </c>
      <c r="AM169" s="30">
        <f t="shared" si="273"/>
        <v>3580.4368190731834</v>
      </c>
      <c r="BD169" s="31">
        <v>108.75</v>
      </c>
      <c r="BE169" s="36">
        <f t="shared" si="274"/>
        <v>1239.75</v>
      </c>
      <c r="BP169" s="31">
        <v>113.375</v>
      </c>
      <c r="BQ169" s="30">
        <f t="shared" si="275"/>
        <v>3231.1875</v>
      </c>
      <c r="DL169" s="31">
        <v>64</v>
      </c>
      <c r="DM169" s="30">
        <f t="shared" si="276"/>
        <v>960</v>
      </c>
      <c r="EV169" s="31">
        <v>118</v>
      </c>
      <c r="EW169" s="30">
        <f t="shared" si="277"/>
        <v>3186</v>
      </c>
      <c r="FB169" s="31">
        <v>91.75</v>
      </c>
      <c r="FC169" s="29">
        <f t="shared" si="267"/>
        <v>1376.25</v>
      </c>
      <c r="IB169" s="31">
        <v>90.5</v>
      </c>
      <c r="IC169" s="36">
        <f t="shared" si="278"/>
        <v>814.5</v>
      </c>
      <c r="JC169" s="69"/>
      <c r="JD169" s="20"/>
      <c r="JE169" s="20"/>
      <c r="JF169" s="20">
        <v>66.75</v>
      </c>
      <c r="JG169" s="23">
        <f t="shared" si="279"/>
        <v>667.5</v>
      </c>
      <c r="JI169" s="69"/>
      <c r="JJ169" s="20"/>
      <c r="JK169" s="20"/>
      <c r="JL169" s="20">
        <v>111</v>
      </c>
      <c r="JM169" s="23">
        <f t="shared" si="280"/>
        <v>3330</v>
      </c>
      <c r="JO169" s="69"/>
      <c r="JP169" s="20"/>
      <c r="JQ169" s="20"/>
      <c r="JR169" s="20">
        <v>108.5</v>
      </c>
      <c r="JS169" s="23">
        <f t="shared" si="281"/>
        <v>1953</v>
      </c>
      <c r="JU169" s="69"/>
      <c r="JV169" s="20"/>
      <c r="JW169" s="20"/>
      <c r="JX169" s="20">
        <v>130.5</v>
      </c>
      <c r="JY169" s="23">
        <f t="shared" si="282"/>
        <v>2610</v>
      </c>
      <c r="KA169" s="69"/>
      <c r="KB169" s="20"/>
      <c r="KC169" s="20"/>
      <c r="KD169" s="20">
        <v>51.625</v>
      </c>
      <c r="KE169" s="23">
        <f t="shared" si="283"/>
        <v>671.125</v>
      </c>
      <c r="KG169" s="69"/>
      <c r="KH169" s="20"/>
      <c r="KI169" s="20"/>
      <c r="KJ169" s="20">
        <v>74</v>
      </c>
      <c r="KK169" s="23">
        <f t="shared" si="284"/>
        <v>2220</v>
      </c>
      <c r="KM169" s="69"/>
      <c r="KN169" s="20"/>
      <c r="KO169" s="20"/>
      <c r="KP169" s="20">
        <v>124</v>
      </c>
      <c r="KQ169" s="23">
        <f t="shared" si="285"/>
        <v>2232</v>
      </c>
      <c r="KS169" s="69"/>
      <c r="KT169" s="20"/>
      <c r="KU169" s="20"/>
      <c r="KV169" s="20">
        <v>50</v>
      </c>
      <c r="KW169" s="23">
        <f t="shared" si="286"/>
        <v>1050</v>
      </c>
      <c r="KY169" s="69"/>
      <c r="KZ169" s="20"/>
      <c r="LA169" s="20"/>
      <c r="LB169" s="20">
        <v>81.65625</v>
      </c>
      <c r="LC169" s="23">
        <f t="shared" si="287"/>
        <v>1224.84375</v>
      </c>
      <c r="LE169" s="69"/>
      <c r="LF169" s="20"/>
      <c r="LG169" s="20"/>
      <c r="LH169" s="20"/>
      <c r="LK169" s="27"/>
      <c r="LL169" s="27"/>
      <c r="LM169" s="27"/>
      <c r="LN169" s="27"/>
      <c r="LR169" s="27"/>
      <c r="LT169" s="17">
        <v>85.5</v>
      </c>
      <c r="LU169" s="30">
        <f t="shared" si="288"/>
        <v>342</v>
      </c>
      <c r="LW169" s="32"/>
      <c r="LX169" s="32"/>
      <c r="LY169" s="32"/>
      <c r="LZ169" s="32">
        <v>95.75</v>
      </c>
      <c r="MA169" s="36">
        <f t="shared" si="289"/>
        <v>1915</v>
      </c>
      <c r="MC169" s="32"/>
      <c r="MD169" s="32"/>
      <c r="ME169" s="32"/>
      <c r="MF169" s="32">
        <v>113</v>
      </c>
      <c r="MG169" s="36">
        <f t="shared" si="290"/>
        <v>452</v>
      </c>
      <c r="MI169" s="32"/>
      <c r="MJ169" s="32"/>
      <c r="MK169" s="32"/>
      <c r="ML169" s="32"/>
      <c r="MO169" s="32"/>
      <c r="MP169" s="32"/>
      <c r="MQ169" s="32"/>
      <c r="MR169" s="32">
        <v>119.75</v>
      </c>
      <c r="MS169" s="36">
        <f t="shared" si="291"/>
        <v>1197.5</v>
      </c>
      <c r="MU169" s="32"/>
      <c r="MV169" s="32"/>
      <c r="MW169" s="32"/>
      <c r="MX169" s="32">
        <v>110.5</v>
      </c>
      <c r="MY169" s="36">
        <f t="shared" si="292"/>
        <v>1447.55</v>
      </c>
      <c r="NA169" s="32"/>
      <c r="NB169" s="32"/>
      <c r="NC169" s="32"/>
      <c r="ND169" s="32">
        <v>136</v>
      </c>
      <c r="NE169" s="36">
        <f t="shared" si="293"/>
        <v>986</v>
      </c>
      <c r="NG169" s="32"/>
      <c r="NH169" s="32"/>
      <c r="NI169" s="32"/>
      <c r="NJ169" s="32">
        <v>109.75</v>
      </c>
      <c r="NK169" s="36">
        <f t="shared" si="294"/>
        <v>1086.5250000000001</v>
      </c>
      <c r="NM169" s="32"/>
      <c r="NN169" s="32"/>
      <c r="NO169" s="32"/>
      <c r="NP169" s="32"/>
      <c r="NS169" s="32"/>
      <c r="NT169" s="32"/>
      <c r="NU169" s="32"/>
      <c r="NV169" s="32"/>
      <c r="NY169" s="32"/>
      <c r="NZ169" s="32"/>
      <c r="OA169" s="32"/>
      <c r="OB169" s="32"/>
      <c r="OE169" s="32"/>
      <c r="OF169" s="32"/>
      <c r="OG169" s="32"/>
      <c r="OH169" s="32"/>
      <c r="OK169" s="32"/>
      <c r="OL169" s="32"/>
      <c r="OM169" s="32"/>
      <c r="ON169" s="32"/>
      <c r="OQ169" s="32"/>
      <c r="OR169" s="32"/>
      <c r="OS169" s="32"/>
      <c r="OT169" s="32"/>
      <c r="OW169" s="32"/>
      <c r="OX169" s="32"/>
      <c r="OY169" s="32"/>
      <c r="OZ169" s="32"/>
      <c r="PC169" s="32"/>
      <c r="PD169" s="32"/>
      <c r="PE169" s="32"/>
      <c r="PF169" s="32"/>
      <c r="PI169" s="32"/>
      <c r="PJ169" s="32"/>
      <c r="PK169" s="32"/>
      <c r="PL169" s="32"/>
      <c r="PO169" s="32"/>
      <c r="PP169" s="32"/>
      <c r="PQ169" s="32"/>
      <c r="PR169" s="32"/>
      <c r="PU169" s="32"/>
      <c r="PV169" s="32"/>
      <c r="PW169" s="32"/>
      <c r="PX169" s="31">
        <v>127</v>
      </c>
      <c r="PY169" s="36">
        <f t="shared" si="295"/>
        <v>482.59999999999997</v>
      </c>
      <c r="QD169" s="31">
        <v>157.5</v>
      </c>
      <c r="QE169" s="36">
        <f t="shared" si="268"/>
        <v>488.25</v>
      </c>
      <c r="QJ169" s="31">
        <v>32.25</v>
      </c>
      <c r="QK169" s="36">
        <f t="shared" si="269"/>
        <v>537.15599999999995</v>
      </c>
      <c r="QM169" s="5"/>
      <c r="QO169" s="5"/>
      <c r="SR169" s="31">
        <v>23</v>
      </c>
      <c r="SS169" s="36">
        <f t="shared" si="270"/>
        <v>345</v>
      </c>
    </row>
    <row r="170" spans="1:514" x14ac:dyDescent="0.55000000000000004">
      <c r="A170" s="31"/>
      <c r="B170" s="80">
        <v>184411</v>
      </c>
      <c r="C170" s="79">
        <f>COUNT(N170:SS170)/2</f>
        <v>29</v>
      </c>
      <c r="D170" s="78"/>
      <c r="E170" s="78">
        <f t="shared" si="211"/>
        <v>44226.687949893727</v>
      </c>
      <c r="F170" s="78">
        <f t="shared" si="296"/>
        <v>57.224927980242605</v>
      </c>
      <c r="G170" s="78">
        <f t="shared" si="271"/>
        <v>80.159197680020753</v>
      </c>
      <c r="H170" s="78"/>
      <c r="I170" s="78"/>
      <c r="J170" s="88"/>
      <c r="N170" s="31">
        <v>48.875</v>
      </c>
      <c r="O170" s="62">
        <f t="shared" si="272"/>
        <v>3828.5533796076761</v>
      </c>
      <c r="Z170" s="31">
        <v>119</v>
      </c>
      <c r="AA170" s="37">
        <f t="shared" si="266"/>
        <v>2380</v>
      </c>
      <c r="AL170" s="31">
        <v>47.916666666666664</v>
      </c>
      <c r="AM170" s="30">
        <f t="shared" si="273"/>
        <v>3147.9375702860557</v>
      </c>
      <c r="BD170" s="31">
        <v>108.5</v>
      </c>
      <c r="BE170" s="36">
        <f t="shared" si="274"/>
        <v>1236.9000000000001</v>
      </c>
      <c r="BP170" s="31">
        <v>115</v>
      </c>
      <c r="BQ170" s="30">
        <f t="shared" si="275"/>
        <v>3277.5</v>
      </c>
      <c r="DL170" s="31">
        <v>64</v>
      </c>
      <c r="DM170" s="30">
        <f t="shared" si="276"/>
        <v>960</v>
      </c>
      <c r="EV170" s="31">
        <v>118.75</v>
      </c>
      <c r="EW170" s="30">
        <f t="shared" si="277"/>
        <v>3206.25</v>
      </c>
      <c r="FB170" s="31">
        <v>87.75</v>
      </c>
      <c r="FC170" s="29">
        <f t="shared" si="267"/>
        <v>1316.25</v>
      </c>
      <c r="IB170" s="31">
        <v>88</v>
      </c>
      <c r="IC170" s="36">
        <f t="shared" si="278"/>
        <v>792</v>
      </c>
      <c r="JC170" s="69"/>
      <c r="JD170" s="20"/>
      <c r="JE170" s="20"/>
      <c r="JF170" s="20">
        <v>54.375</v>
      </c>
      <c r="JG170" s="23">
        <f t="shared" si="279"/>
        <v>543.75</v>
      </c>
      <c r="JI170" s="69"/>
      <c r="JJ170" s="20"/>
      <c r="JK170" s="20"/>
      <c r="JL170" s="20">
        <v>111.75</v>
      </c>
      <c r="JM170" s="23">
        <f t="shared" si="280"/>
        <v>3352.5</v>
      </c>
      <c r="JO170" s="69"/>
      <c r="JP170" s="20"/>
      <c r="JQ170" s="20"/>
      <c r="JR170" s="20">
        <v>109</v>
      </c>
      <c r="JS170" s="23">
        <f t="shared" si="281"/>
        <v>1962</v>
      </c>
      <c r="JU170" s="69"/>
      <c r="JV170" s="20"/>
      <c r="JW170" s="20"/>
      <c r="JX170" s="20">
        <v>128</v>
      </c>
      <c r="JY170" s="23">
        <f t="shared" si="282"/>
        <v>2560</v>
      </c>
      <c r="KA170" s="69"/>
      <c r="KB170" s="20"/>
      <c r="KC170" s="20"/>
      <c r="KD170" s="20">
        <v>40.875</v>
      </c>
      <c r="KE170" s="23">
        <f t="shared" si="283"/>
        <v>531.375</v>
      </c>
      <c r="KG170" s="69"/>
      <c r="KH170" s="20"/>
      <c r="KI170" s="20"/>
      <c r="KJ170" s="20">
        <v>75</v>
      </c>
      <c r="KK170" s="23">
        <f t="shared" si="284"/>
        <v>2250</v>
      </c>
      <c r="KM170" s="69"/>
      <c r="KN170" s="20"/>
      <c r="KO170" s="20"/>
      <c r="KP170" s="20">
        <v>125</v>
      </c>
      <c r="KQ170" s="23">
        <f t="shared" si="285"/>
        <v>2250</v>
      </c>
      <c r="KS170" s="69"/>
      <c r="KT170" s="20"/>
      <c r="KU170" s="20"/>
      <c r="KV170" s="20">
        <v>43.375</v>
      </c>
      <c r="KW170" s="23">
        <f t="shared" si="286"/>
        <v>910.875</v>
      </c>
      <c r="KY170" s="69"/>
      <c r="KZ170" s="20"/>
      <c r="LA170" s="20"/>
      <c r="LB170" s="20">
        <v>68.6875</v>
      </c>
      <c r="LC170" s="23">
        <f t="shared" si="287"/>
        <v>1030.3125</v>
      </c>
      <c r="LE170" s="69"/>
      <c r="LF170" s="20"/>
      <c r="LG170" s="20"/>
      <c r="LH170" s="20"/>
      <c r="LK170" s="27"/>
      <c r="LL170" s="27"/>
      <c r="LM170" s="27"/>
      <c r="LN170" s="27"/>
      <c r="LR170" s="27"/>
      <c r="LT170" s="17">
        <v>77</v>
      </c>
      <c r="LU170" s="30">
        <f t="shared" si="288"/>
        <v>308</v>
      </c>
      <c r="LW170" s="32"/>
      <c r="LX170" s="32"/>
      <c r="LY170" s="32"/>
      <c r="LZ170" s="32">
        <v>94</v>
      </c>
      <c r="MA170" s="36">
        <f t="shared" si="289"/>
        <v>1880</v>
      </c>
      <c r="MC170" s="32"/>
      <c r="MD170" s="32"/>
      <c r="ME170" s="32"/>
      <c r="MF170" s="32">
        <v>113.5</v>
      </c>
      <c r="MG170" s="36">
        <f t="shared" si="290"/>
        <v>454</v>
      </c>
      <c r="MI170" s="32"/>
      <c r="MJ170" s="32"/>
      <c r="MK170" s="32"/>
      <c r="ML170" s="32"/>
      <c r="MO170" s="32"/>
      <c r="MP170" s="32"/>
      <c r="MQ170" s="32"/>
      <c r="MR170" s="32">
        <v>118</v>
      </c>
      <c r="MS170" s="36">
        <f t="shared" si="291"/>
        <v>1180</v>
      </c>
      <c r="MU170" s="32"/>
      <c r="MV170" s="32"/>
      <c r="MW170" s="32"/>
      <c r="MX170" s="32">
        <v>108</v>
      </c>
      <c r="MY170" s="36">
        <f t="shared" si="292"/>
        <v>1414.8</v>
      </c>
      <c r="NA170" s="32"/>
      <c r="NB170" s="32"/>
      <c r="NC170" s="32"/>
      <c r="ND170" s="32">
        <v>130.5</v>
      </c>
      <c r="NE170" s="36">
        <f t="shared" si="293"/>
        <v>946.125</v>
      </c>
      <c r="NG170" s="32"/>
      <c r="NH170" s="32"/>
      <c r="NI170" s="32"/>
      <c r="NJ170" s="32">
        <v>108.625</v>
      </c>
      <c r="NK170" s="36">
        <f t="shared" si="294"/>
        <v>1075.3875</v>
      </c>
      <c r="NM170" s="32"/>
      <c r="NN170" s="32"/>
      <c r="NO170" s="32"/>
      <c r="NP170" s="32"/>
      <c r="NS170" s="32"/>
      <c r="NT170" s="32"/>
      <c r="NU170" s="32"/>
      <c r="NV170" s="32"/>
      <c r="NY170" s="32"/>
      <c r="NZ170" s="32"/>
      <c r="OA170" s="32"/>
      <c r="OB170" s="32"/>
      <c r="OE170" s="32"/>
      <c r="OF170" s="32"/>
      <c r="OG170" s="32"/>
      <c r="OH170" s="32"/>
      <c r="OK170" s="32"/>
      <c r="OL170" s="32"/>
      <c r="OM170" s="32"/>
      <c r="ON170" s="32"/>
      <c r="OQ170" s="32"/>
      <c r="OR170" s="32"/>
      <c r="OS170" s="32"/>
      <c r="OT170" s="32"/>
      <c r="OW170" s="32"/>
      <c r="OX170" s="32"/>
      <c r="OY170" s="32"/>
      <c r="OZ170" s="32"/>
      <c r="PC170" s="32"/>
      <c r="PD170" s="32"/>
      <c r="PE170" s="32"/>
      <c r="PF170" s="32"/>
      <c r="PI170" s="32"/>
      <c r="PJ170" s="32"/>
      <c r="PK170" s="32"/>
      <c r="PL170" s="32"/>
      <c r="PO170" s="32"/>
      <c r="PP170" s="32"/>
      <c r="PQ170" s="32"/>
      <c r="PR170" s="32"/>
      <c r="PU170" s="32"/>
      <c r="PV170" s="32"/>
      <c r="PW170" s="32"/>
      <c r="PX170" s="31">
        <v>127</v>
      </c>
      <c r="PY170" s="36">
        <f t="shared" si="295"/>
        <v>482.59999999999997</v>
      </c>
      <c r="QD170" s="31">
        <v>150</v>
      </c>
      <c r="QE170" s="36">
        <f t="shared" si="268"/>
        <v>465</v>
      </c>
      <c r="QJ170" s="31">
        <v>24.5</v>
      </c>
      <c r="QK170" s="36">
        <f t="shared" si="269"/>
        <v>408.07199999999995</v>
      </c>
      <c r="QM170" s="5"/>
      <c r="QO170" s="5"/>
      <c r="SR170" s="31">
        <v>20.5</v>
      </c>
      <c r="SS170" s="36">
        <f t="shared" si="270"/>
        <v>307.5</v>
      </c>
    </row>
    <row r="171" spans="1:514" x14ac:dyDescent="0.55000000000000004">
      <c r="A171" s="31"/>
      <c r="B171" s="80">
        <v>184412</v>
      </c>
      <c r="C171" s="77"/>
      <c r="D171" s="78">
        <f>SUM(M171,S171,Y171,AE171,AK171,AQ171,AW171,BC171,BI171,BO171,BU171,CA171,CG171,CM171,CS171,CY171,DE171,DK171,DQ171,DW171,EC171,EI171,EO171,EU171,FA171,FG171,FM171,FS171,FY171,GE171,GK171,GQ171,GW171,HC171,HI171,HO171,HU171,IA171,IG171,IM171,IS171,IY171,JE171,JK171,JQ171,JW171,KC171,KI171,KO171,KU171,LA171,LG171,LM171,LS171,LY171,ME171,MK171,MQ171,MW171,NC171,NI171,NO171,NU171,OA171,OG171,OM171,OS171,OY171,PE171,PK171,PQ171,PW171,QC171,QI171,QO171,QU171,RA171,RG171,RM171,RS171,RY171,SE171,SK171,SQ171)</f>
        <v>567.48566140766138</v>
      </c>
      <c r="E171" s="78">
        <f t="shared" si="211"/>
        <v>44407.334325500167</v>
      </c>
      <c r="F171" s="78">
        <f t="shared" si="296"/>
        <v>57.458666392797525</v>
      </c>
      <c r="G171" s="78">
        <f t="shared" si="271"/>
        <v>80.486612397324961</v>
      </c>
      <c r="H171" s="78"/>
      <c r="I171" s="78"/>
      <c r="J171" s="88">
        <f>SUM(P171,V171,AB171,AH171,AN171,AT171,AZ171,BF171,BL171,BR171,BX171,CD171,CJ171,CP171,CV171,DB171,DH171,DN171,DT171,DZ171,EF171,EL171,ER171,EX171,FD171,FJ171,FP171,FV171,GB171,GH171,GN171,GT171,GZ171,HF171,HL171,HR171,HX171,ID171,IJ171,IP171,IV171,JB171,JH171,JN171,JT171,JZ171,KF171,KL171,KR171,KX171,LD171,LJ171,LP171,LV171,MB171,MH171,MN171,MT171,MZ171,NF171,NL171,NR171,NX171,OD171,OJ171,OP171,OV171,PB171,PH171,PN171,PT171,PZ171,QF171,QL171,QR171,QX171,RD171,RJ171,RP171,RV171,SB171,SH171,SN171,ST171)</f>
        <v>551.73566140766138</v>
      </c>
      <c r="K171" s="31">
        <v>2.5</v>
      </c>
      <c r="L171" s="31">
        <v>1</v>
      </c>
      <c r="M171" s="31">
        <v>78.333572984300275</v>
      </c>
      <c r="N171" s="31">
        <v>48.875</v>
      </c>
      <c r="O171" s="62">
        <f t="shared" si="272"/>
        <v>3828.5533796076761</v>
      </c>
      <c r="P171" s="31">
        <f>M159</f>
        <v>78.333572984300275</v>
      </c>
      <c r="W171" s="31">
        <v>8</v>
      </c>
      <c r="X171" s="31">
        <v>1</v>
      </c>
      <c r="Y171" s="31">
        <v>20</v>
      </c>
      <c r="Z171" s="31">
        <v>130</v>
      </c>
      <c r="AA171" s="37">
        <f t="shared" si="266"/>
        <v>2600</v>
      </c>
      <c r="AB171" s="64">
        <f>Y159</f>
        <v>20</v>
      </c>
      <c r="AJ171" s="31">
        <v>1</v>
      </c>
      <c r="AK171" s="31">
        <v>65.696088423361161</v>
      </c>
      <c r="AL171" s="31">
        <v>44.625</v>
      </c>
      <c r="AM171" s="30">
        <f t="shared" si="273"/>
        <v>2931.6879458924918</v>
      </c>
      <c r="AN171" s="64">
        <f>AK159</f>
        <v>65.696088423361161</v>
      </c>
      <c r="BA171" s="31">
        <v>6</v>
      </c>
      <c r="BB171" s="31">
        <v>1</v>
      </c>
      <c r="BC171" s="31">
        <v>15</v>
      </c>
      <c r="BD171" s="31">
        <v>110</v>
      </c>
      <c r="BE171" s="36">
        <f t="shared" si="274"/>
        <v>1254</v>
      </c>
      <c r="BF171" s="64">
        <f>BC159</f>
        <v>11.4</v>
      </c>
      <c r="BM171" s="31">
        <v>7</v>
      </c>
      <c r="BN171" s="31">
        <v>1</v>
      </c>
      <c r="BO171" s="31">
        <v>28.5</v>
      </c>
      <c r="BP171" s="31">
        <v>115.875</v>
      </c>
      <c r="BQ171" s="30">
        <f t="shared" si="275"/>
        <v>3302.4375</v>
      </c>
      <c r="BR171" s="64">
        <f>BO159</f>
        <v>28.5</v>
      </c>
      <c r="DI171" s="31">
        <v>0</v>
      </c>
      <c r="DJ171" s="31">
        <v>1</v>
      </c>
      <c r="DK171" s="31">
        <v>15</v>
      </c>
      <c r="DL171" s="31">
        <v>65</v>
      </c>
      <c r="DM171" s="30">
        <f t="shared" si="276"/>
        <v>975</v>
      </c>
      <c r="DN171" s="64">
        <f>DK159</f>
        <v>15</v>
      </c>
      <c r="ES171" s="31">
        <v>6.5</v>
      </c>
      <c r="ET171" s="31">
        <v>1</v>
      </c>
      <c r="EU171" s="31">
        <v>28</v>
      </c>
      <c r="EV171" s="31">
        <v>119</v>
      </c>
      <c r="EW171" s="30">
        <f t="shared" si="277"/>
        <v>3213</v>
      </c>
      <c r="EX171" s="64">
        <f>EU159</f>
        <v>27</v>
      </c>
      <c r="EY171" s="31">
        <v>0</v>
      </c>
      <c r="EZ171" s="31">
        <v>1</v>
      </c>
      <c r="FA171" s="31">
        <v>15</v>
      </c>
      <c r="FB171" s="31">
        <v>92</v>
      </c>
      <c r="FC171" s="29">
        <f t="shared" si="267"/>
        <v>1380</v>
      </c>
      <c r="FD171" s="64">
        <f>FA159</f>
        <v>15</v>
      </c>
      <c r="HY171" s="31">
        <v>4</v>
      </c>
      <c r="HZ171" s="31">
        <v>1</v>
      </c>
      <c r="IA171" s="31">
        <v>10</v>
      </c>
      <c r="IB171" s="31">
        <v>87</v>
      </c>
      <c r="IC171" s="36">
        <f t="shared" si="278"/>
        <v>783</v>
      </c>
      <c r="ID171" s="64">
        <f>IA159</f>
        <v>9</v>
      </c>
      <c r="IL171" s="31">
        <v>1</v>
      </c>
      <c r="IM171" s="31">
        <v>10</v>
      </c>
      <c r="IN171" s="31">
        <v>101</v>
      </c>
      <c r="JC171" s="70">
        <v>0</v>
      </c>
      <c r="JD171" s="22">
        <v>1</v>
      </c>
      <c r="JE171" s="22">
        <v>10</v>
      </c>
      <c r="JF171" s="22">
        <v>58.25</v>
      </c>
      <c r="JG171" s="23">
        <f t="shared" si="279"/>
        <v>582.5</v>
      </c>
      <c r="JH171" s="72">
        <f>JE159</f>
        <v>10</v>
      </c>
      <c r="JI171" s="70">
        <v>8</v>
      </c>
      <c r="JJ171" s="22">
        <v>1</v>
      </c>
      <c r="JK171" s="22">
        <v>30</v>
      </c>
      <c r="JL171" s="22">
        <v>114.5</v>
      </c>
      <c r="JM171" s="23">
        <f t="shared" si="280"/>
        <v>3435</v>
      </c>
      <c r="JN171" s="72">
        <f>JK159</f>
        <v>30</v>
      </c>
      <c r="JO171" s="70">
        <v>6</v>
      </c>
      <c r="JP171" s="22">
        <v>1</v>
      </c>
      <c r="JQ171" s="22">
        <v>18</v>
      </c>
      <c r="JR171" s="22">
        <v>109.25</v>
      </c>
      <c r="JS171" s="23">
        <f t="shared" si="281"/>
        <v>1966.5</v>
      </c>
      <c r="JT171" s="72">
        <f>JQ159</f>
        <v>18</v>
      </c>
      <c r="JU171" s="70">
        <v>8</v>
      </c>
      <c r="JV171" s="22">
        <v>1</v>
      </c>
      <c r="JW171" s="22">
        <v>20</v>
      </c>
      <c r="JX171" s="22">
        <v>130</v>
      </c>
      <c r="JY171" s="23">
        <f t="shared" si="282"/>
        <v>2600</v>
      </c>
      <c r="JZ171" s="72">
        <f>JW159</f>
        <v>20</v>
      </c>
      <c r="KA171" s="70">
        <v>0</v>
      </c>
      <c r="KB171" s="22">
        <v>1</v>
      </c>
      <c r="KC171" s="22">
        <v>13</v>
      </c>
      <c r="KD171" s="22">
        <v>39</v>
      </c>
      <c r="KE171" s="23">
        <f t="shared" si="283"/>
        <v>507</v>
      </c>
      <c r="KF171" s="72">
        <f>KC159</f>
        <v>13</v>
      </c>
      <c r="KG171" s="70">
        <v>0</v>
      </c>
      <c r="KH171" s="22">
        <v>1</v>
      </c>
      <c r="KI171" s="22">
        <v>30</v>
      </c>
      <c r="KJ171" s="22">
        <v>73</v>
      </c>
      <c r="KK171" s="23">
        <f t="shared" si="284"/>
        <v>2190</v>
      </c>
      <c r="KL171" s="72">
        <f>KI159</f>
        <v>30</v>
      </c>
      <c r="KM171" s="70">
        <v>8</v>
      </c>
      <c r="KN171" s="22">
        <v>1</v>
      </c>
      <c r="KO171" s="22">
        <v>18</v>
      </c>
      <c r="KP171" s="22">
        <v>122</v>
      </c>
      <c r="KQ171" s="23">
        <f t="shared" si="285"/>
        <v>2196</v>
      </c>
      <c r="KR171" s="72">
        <f>KO159</f>
        <v>18</v>
      </c>
      <c r="KS171" s="70">
        <v>0</v>
      </c>
      <c r="KT171" s="22">
        <v>1</v>
      </c>
      <c r="KU171" s="22">
        <v>21</v>
      </c>
      <c r="KV171" s="22">
        <v>42.5</v>
      </c>
      <c r="KW171" s="23">
        <f t="shared" si="286"/>
        <v>892.5</v>
      </c>
      <c r="KX171" s="72">
        <f>KU159</f>
        <v>21</v>
      </c>
      <c r="KY171" s="70">
        <v>3</v>
      </c>
      <c r="KZ171" s="22">
        <v>1</v>
      </c>
      <c r="LA171" s="22">
        <v>15</v>
      </c>
      <c r="LB171" s="22">
        <v>67.8125</v>
      </c>
      <c r="LC171" s="23">
        <f t="shared" si="287"/>
        <v>1017.1875</v>
      </c>
      <c r="LD171" s="72">
        <f>LA159</f>
        <v>15</v>
      </c>
      <c r="LQ171" s="29">
        <v>3</v>
      </c>
      <c r="LR171" s="29">
        <v>1</v>
      </c>
      <c r="LS171" s="29">
        <v>4</v>
      </c>
      <c r="LT171" s="17">
        <v>79.25</v>
      </c>
      <c r="LU171" s="30">
        <f t="shared" si="288"/>
        <v>317</v>
      </c>
      <c r="LV171" s="73">
        <f>LS159</f>
        <v>4</v>
      </c>
      <c r="LW171" s="31">
        <v>6</v>
      </c>
      <c r="LX171" s="31">
        <v>1</v>
      </c>
      <c r="LY171" s="31">
        <v>20</v>
      </c>
      <c r="LZ171" s="31">
        <v>93.5</v>
      </c>
      <c r="MA171" s="36">
        <f t="shared" si="289"/>
        <v>1870</v>
      </c>
      <c r="MB171" s="64">
        <f>LY159</f>
        <v>20</v>
      </c>
      <c r="MC171" s="31">
        <v>8</v>
      </c>
      <c r="MD171" s="31">
        <v>1</v>
      </c>
      <c r="ME171" s="31">
        <v>4</v>
      </c>
      <c r="MF171" s="31">
        <v>113.5</v>
      </c>
      <c r="MG171" s="36">
        <f t="shared" si="290"/>
        <v>454</v>
      </c>
      <c r="MH171" s="64">
        <f>ME159</f>
        <v>4</v>
      </c>
      <c r="MO171" s="31">
        <v>8</v>
      </c>
      <c r="MP171" s="31">
        <v>1</v>
      </c>
      <c r="MQ171" s="31">
        <v>10</v>
      </c>
      <c r="MR171" s="31">
        <v>116</v>
      </c>
      <c r="MS171" s="36">
        <f t="shared" si="291"/>
        <v>1160</v>
      </c>
      <c r="MT171" s="64">
        <f>MQ159</f>
        <v>10</v>
      </c>
      <c r="MU171" s="31">
        <v>8</v>
      </c>
      <c r="MV171" s="31">
        <v>1</v>
      </c>
      <c r="MW171" s="31">
        <v>13.1</v>
      </c>
      <c r="MX171" s="31">
        <v>107.5</v>
      </c>
      <c r="MY171" s="36">
        <f t="shared" si="292"/>
        <v>1408.25</v>
      </c>
      <c r="MZ171" s="64">
        <f>MW159</f>
        <v>13.1</v>
      </c>
      <c r="NA171" s="31">
        <v>12</v>
      </c>
      <c r="NB171" s="31">
        <v>1</v>
      </c>
      <c r="NC171" s="31">
        <v>7.4</v>
      </c>
      <c r="ND171" s="31">
        <v>132</v>
      </c>
      <c r="NE171" s="36">
        <f t="shared" si="293"/>
        <v>957</v>
      </c>
      <c r="NF171" s="64">
        <f>NC159</f>
        <v>7.25</v>
      </c>
      <c r="NG171" s="31">
        <v>0</v>
      </c>
      <c r="NH171" s="31">
        <v>1</v>
      </c>
      <c r="NI171" s="31">
        <v>9.9</v>
      </c>
      <c r="NJ171" s="31">
        <v>108</v>
      </c>
      <c r="NK171" s="36">
        <f t="shared" si="294"/>
        <v>1069.2</v>
      </c>
      <c r="NL171" s="64">
        <f>NI159</f>
        <v>9.9</v>
      </c>
      <c r="NN171" s="31">
        <v>1</v>
      </c>
      <c r="PU171" s="31">
        <v>10</v>
      </c>
      <c r="PV171" s="31">
        <v>1</v>
      </c>
      <c r="PW171" s="31">
        <v>3.8</v>
      </c>
      <c r="PX171" s="31">
        <v>128</v>
      </c>
      <c r="PY171" s="36">
        <f t="shared" si="295"/>
        <v>486.4</v>
      </c>
      <c r="PZ171" s="64">
        <f>PW159</f>
        <v>3.8</v>
      </c>
      <c r="QA171" s="74">
        <v>15</v>
      </c>
      <c r="QB171" s="14">
        <v>1</v>
      </c>
      <c r="QC171" s="14">
        <v>3.1</v>
      </c>
      <c r="QD171" s="31">
        <v>150</v>
      </c>
      <c r="QE171" s="36">
        <f t="shared" si="268"/>
        <v>465</v>
      </c>
      <c r="QF171" s="64">
        <f>QC159</f>
        <v>3.1</v>
      </c>
      <c r="QG171" s="31">
        <v>0</v>
      </c>
      <c r="QH171" s="31">
        <v>1</v>
      </c>
      <c r="QI171" s="31">
        <v>16.655999999999999</v>
      </c>
      <c r="QJ171" s="31">
        <v>28</v>
      </c>
      <c r="QK171" s="36">
        <f t="shared" si="269"/>
        <v>466.36799999999994</v>
      </c>
      <c r="QL171" s="64">
        <f>QI159</f>
        <v>16.655999999999999</v>
      </c>
      <c r="QM171" s="5"/>
      <c r="QO171" s="5"/>
      <c r="SO171" s="31">
        <v>0</v>
      </c>
      <c r="SP171" s="32">
        <v>1</v>
      </c>
      <c r="SQ171" s="32">
        <v>15</v>
      </c>
      <c r="SR171" s="31">
        <v>22.5</v>
      </c>
      <c r="SS171" s="36">
        <f t="shared" si="270"/>
        <v>337.5</v>
      </c>
      <c r="ST171" s="64">
        <f>SQ159</f>
        <v>15</v>
      </c>
    </row>
    <row r="172" spans="1:514" x14ac:dyDescent="0.55000000000000004">
      <c r="A172" s="31"/>
      <c r="B172" s="80">
        <v>184501</v>
      </c>
      <c r="C172" s="77"/>
      <c r="D172" s="78"/>
      <c r="E172" s="78">
        <f t="shared" si="211"/>
        <v>45881.078144187239</v>
      </c>
      <c r="F172" s="78">
        <f>I172</f>
        <v>57.595289268813644</v>
      </c>
      <c r="G172" s="78">
        <f>E172/D$171</f>
        <v>80.849757561060059</v>
      </c>
      <c r="H172" s="78"/>
      <c r="I172" s="78">
        <f>F171*J172</f>
        <v>57.595289268813644</v>
      </c>
      <c r="J172" s="88">
        <f>SUM(P172,V172,AB172,AH172,AN172,AT172,AZ172,BF172,BL172,BR172,BX172,CD172,CJ172,CP172,CV172,DB172,DH172,DN172,DT172,DZ172,EF172,EL172,ER172,EX172,FD172,FJ172,FP172,FV172,GB172,GH172,GN172,GT172,GZ172,HF172,HL172,HR172,HX172,ID172,IJ172,IP172,IV172,JB172,JH172,JN172,JT172,JZ172,KF172,KL172,KR172,KX172,LD172,LJ172,LP172,LV172,MB172,MH172,MN172,MT172,MZ172,NF172,NL172,NR172,NX172,OD172,OJ172,OP172,OV172,PB172,PH172,PN172,PT172,PZ172,QF172,QL172,QR172,QX172,RD172,RJ172,RP172,RV172,SB172,SH172,SN172,ST172)/J171</f>
        <v>1.0023777592588408</v>
      </c>
      <c r="N172" s="31">
        <v>49.125</v>
      </c>
      <c r="O172" s="62">
        <f>M$171*N172</f>
        <v>3848.1367728537512</v>
      </c>
      <c r="P172" s="31">
        <f>N172/N171*P171</f>
        <v>78.734256222071636</v>
      </c>
      <c r="Z172" s="31">
        <v>131</v>
      </c>
      <c r="AA172" s="37">
        <f t="shared" ref="AA172:AA183" si="297">Y$171*Z172</f>
        <v>2620</v>
      </c>
      <c r="AB172" s="64">
        <f>Z172/Z171*AB171</f>
        <v>20.153846153846153</v>
      </c>
      <c r="AL172" s="31">
        <v>45.666666666666664</v>
      </c>
      <c r="AM172" s="30">
        <f>AK$171*AL172</f>
        <v>3000.1213713334928</v>
      </c>
      <c r="AN172" s="64">
        <f>AL172/AL171*AN171</f>
        <v>67.229610562095075</v>
      </c>
      <c r="BD172" s="31">
        <v>109.5</v>
      </c>
      <c r="BE172" s="36">
        <f>BC$171*BD172</f>
        <v>1642.5</v>
      </c>
      <c r="BF172" s="64">
        <f>BD172/BD171*BF171</f>
        <v>11.348181818181819</v>
      </c>
      <c r="BP172" s="31">
        <v>106.5</v>
      </c>
      <c r="BQ172" s="30">
        <f>BO$171*BP172</f>
        <v>3035.25</v>
      </c>
      <c r="BR172" s="64">
        <f>BP172/BP171*BR171</f>
        <v>26.194174757281552</v>
      </c>
      <c r="DL172" s="31">
        <v>72</v>
      </c>
      <c r="DM172" s="30">
        <f>DK$171*DL172</f>
        <v>1080</v>
      </c>
      <c r="DN172" s="64">
        <f>DL172/DL171*DN171</f>
        <v>16.615384615384617</v>
      </c>
      <c r="EV172" s="31">
        <v>118.75</v>
      </c>
      <c r="EW172" s="30">
        <f>EU$171*EV172</f>
        <v>3325</v>
      </c>
      <c r="EX172" s="64">
        <f>EV172/EV171*EX171</f>
        <v>26.943277310924369</v>
      </c>
      <c r="FB172" s="31">
        <v>95</v>
      </c>
      <c r="FC172" s="29">
        <f t="shared" ref="FC172:FC183" si="298">FA$171*FB172</f>
        <v>1425</v>
      </c>
      <c r="FD172" s="64">
        <f>FB172/FB171*FD171</f>
        <v>15.489130434782608</v>
      </c>
      <c r="IB172" s="31">
        <v>92</v>
      </c>
      <c r="IC172" s="36">
        <f>IA$171*IB172</f>
        <v>920</v>
      </c>
      <c r="ID172" s="64">
        <f>IB172/IB171*ID171</f>
        <v>9.5172413793103452</v>
      </c>
      <c r="IN172" s="31">
        <v>100.25</v>
      </c>
      <c r="IO172" s="36">
        <f>IM$171*IN172</f>
        <v>1002.5</v>
      </c>
      <c r="JC172" s="69"/>
      <c r="JD172" s="20"/>
      <c r="JE172" s="20"/>
      <c r="JF172" s="20">
        <v>60.5</v>
      </c>
      <c r="JG172" s="23">
        <f>JE$171*JF172</f>
        <v>605</v>
      </c>
      <c r="JH172" s="72">
        <f>JF172/JF171*JH171</f>
        <v>10.3862660944206</v>
      </c>
      <c r="JI172" s="69"/>
      <c r="JJ172" s="20"/>
      <c r="JK172" s="20"/>
      <c r="JL172" s="20">
        <v>106.5</v>
      </c>
      <c r="JM172" s="23">
        <f>JK$171*JL172</f>
        <v>3195</v>
      </c>
      <c r="JN172" s="72">
        <f>JL172/JL171*JN171</f>
        <v>27.903930131004365</v>
      </c>
      <c r="JO172" s="69"/>
      <c r="JP172" s="20"/>
      <c r="JQ172" s="20"/>
      <c r="JR172" s="20">
        <v>107.25</v>
      </c>
      <c r="JS172" s="23">
        <f>JQ$171*JR172</f>
        <v>1930.5</v>
      </c>
      <c r="JT172" s="72">
        <f>JR172/JR171*JT171</f>
        <v>17.670480549199084</v>
      </c>
      <c r="JU172" s="69"/>
      <c r="JV172" s="20"/>
      <c r="JW172" s="20"/>
      <c r="JX172" s="20">
        <v>130.25</v>
      </c>
      <c r="JY172" s="23">
        <f>JW$171*JX172</f>
        <v>2605</v>
      </c>
      <c r="JZ172" s="72">
        <f>JX172/JX171*JZ171</f>
        <v>20.03846153846154</v>
      </c>
      <c r="KA172" s="69"/>
      <c r="KB172" s="20"/>
      <c r="KC172" s="20"/>
      <c r="KD172" s="20">
        <v>37.75</v>
      </c>
      <c r="KE172" s="23">
        <f>KC$171*KD172</f>
        <v>490.75</v>
      </c>
      <c r="KF172" s="72">
        <f>KD172/KD171*KF171</f>
        <v>12.583333333333334</v>
      </c>
      <c r="KG172" s="69"/>
      <c r="KH172" s="20"/>
      <c r="KI172" s="20"/>
      <c r="KJ172" s="20">
        <v>79</v>
      </c>
      <c r="KK172" s="23">
        <f>KI$171*KJ172</f>
        <v>2370</v>
      </c>
      <c r="KL172" s="72">
        <f>KJ172/KJ171*KL171</f>
        <v>32.465753424657535</v>
      </c>
      <c r="KM172" s="69"/>
      <c r="KN172" s="20"/>
      <c r="KO172" s="20"/>
      <c r="KP172" s="20">
        <v>118.75</v>
      </c>
      <c r="KQ172" s="23">
        <f>KO$171*KP172</f>
        <v>2137.5</v>
      </c>
      <c r="KR172" s="72">
        <f>KP172/KP171*KR171</f>
        <v>17.520491803278688</v>
      </c>
      <c r="KS172" s="69"/>
      <c r="KT172" s="20"/>
      <c r="KU172" s="20"/>
      <c r="KV172" s="20">
        <v>39</v>
      </c>
      <c r="KW172" s="23">
        <f>KU$171*KV172</f>
        <v>819</v>
      </c>
      <c r="KX172" s="72">
        <f>KV172/KV171*KX171</f>
        <v>19.270588235294117</v>
      </c>
      <c r="KY172" s="69"/>
      <c r="KZ172" s="20"/>
      <c r="LA172" s="20"/>
      <c r="LB172" s="20">
        <v>66</v>
      </c>
      <c r="LC172" s="23">
        <f>LA$171*LB172</f>
        <v>990</v>
      </c>
      <c r="LD172" s="72">
        <f>LB172/LB171*LD171</f>
        <v>14.599078341013826</v>
      </c>
      <c r="LE172" s="69"/>
      <c r="LF172" s="20"/>
      <c r="LG172" s="20"/>
      <c r="LH172" s="20"/>
      <c r="LK172" s="27"/>
      <c r="LL172" s="27"/>
      <c r="LM172" s="27"/>
      <c r="LN172" s="27"/>
      <c r="LR172" s="27"/>
      <c r="LT172" s="17">
        <v>78.25</v>
      </c>
      <c r="LU172" s="30">
        <f>LS$171*LT172</f>
        <v>313</v>
      </c>
      <c r="LV172" s="73">
        <f>LT172/LT171*LV171</f>
        <v>3.9495268138801261</v>
      </c>
      <c r="LW172" s="32"/>
      <c r="LX172" s="32"/>
      <c r="LY172" s="32"/>
      <c r="LZ172" s="32">
        <v>92.75</v>
      </c>
      <c r="MA172" s="36">
        <f>LY$171*LZ172</f>
        <v>1855</v>
      </c>
      <c r="MB172" s="64">
        <f>LZ172/LZ171*MB171</f>
        <v>19.839572192513369</v>
      </c>
      <c r="MC172" s="32"/>
      <c r="MD172" s="32"/>
      <c r="ME172" s="32"/>
      <c r="MF172" s="32">
        <v>120</v>
      </c>
      <c r="MG172" s="36">
        <f>ME$171*MF172</f>
        <v>480</v>
      </c>
      <c r="MH172" s="64">
        <f>MF172/MF171*MH171</f>
        <v>4.2290748898678414</v>
      </c>
      <c r="MI172" s="32"/>
      <c r="MJ172" s="32"/>
      <c r="MK172" s="32"/>
      <c r="ML172" s="32"/>
      <c r="MO172" s="32"/>
      <c r="MP172" s="32"/>
      <c r="MQ172" s="32"/>
      <c r="MR172" s="32">
        <v>120</v>
      </c>
      <c r="MS172" s="36">
        <f>MQ$171*MR172</f>
        <v>1200</v>
      </c>
      <c r="MT172" s="64">
        <f>MR172/MR171*MT171</f>
        <v>10.344827586206897</v>
      </c>
      <c r="MU172" s="32"/>
      <c r="MV172" s="32"/>
      <c r="MW172" s="32"/>
      <c r="MX172" s="32">
        <v>106</v>
      </c>
      <c r="MY172" s="36">
        <f>MW$171*MX172</f>
        <v>1388.6</v>
      </c>
      <c r="MZ172" s="64">
        <f>MX172/MX171*MZ171</f>
        <v>12.917209302325581</v>
      </c>
      <c r="NA172" s="32"/>
      <c r="NB172" s="32"/>
      <c r="NC172" s="32"/>
      <c r="ND172" s="32">
        <v>131</v>
      </c>
      <c r="NE172" s="36">
        <f>NC$171*ND172</f>
        <v>969.40000000000009</v>
      </c>
      <c r="NF172" s="64">
        <f>ND172/ND171*NF171</f>
        <v>7.1950757575757578</v>
      </c>
      <c r="NG172" s="32"/>
      <c r="NH172" s="32"/>
      <c r="NI172" s="32"/>
      <c r="NJ172" s="32">
        <v>110.5</v>
      </c>
      <c r="NK172" s="36">
        <f>NI$171*NJ172</f>
        <v>1093.95</v>
      </c>
      <c r="NL172" s="64">
        <f>NJ172/NJ171*NL171</f>
        <v>10.129166666666666</v>
      </c>
      <c r="NM172" s="32"/>
      <c r="NN172" s="32"/>
      <c r="NO172" s="32"/>
      <c r="NP172" s="32"/>
      <c r="NS172" s="32"/>
      <c r="NT172" s="32"/>
      <c r="NU172" s="32"/>
      <c r="NV172" s="32"/>
      <c r="NY172" s="32"/>
      <c r="NZ172" s="32"/>
      <c r="OA172" s="32"/>
      <c r="OB172" s="32"/>
      <c r="OE172" s="32"/>
      <c r="OF172" s="32"/>
      <c r="OG172" s="32"/>
      <c r="OH172" s="32"/>
      <c r="OK172" s="32"/>
      <c r="OL172" s="32"/>
      <c r="OM172" s="32"/>
      <c r="ON172" s="32"/>
      <c r="OQ172" s="32"/>
      <c r="OR172" s="32"/>
      <c r="OS172" s="32"/>
      <c r="OT172" s="32"/>
      <c r="OW172" s="32"/>
      <c r="OX172" s="32"/>
      <c r="OY172" s="32"/>
      <c r="OZ172" s="32"/>
      <c r="PC172" s="32"/>
      <c r="PD172" s="32"/>
      <c r="PE172" s="32"/>
      <c r="PF172" s="32"/>
      <c r="PI172" s="32"/>
      <c r="PJ172" s="32"/>
      <c r="PK172" s="32"/>
      <c r="PL172" s="32"/>
      <c r="PO172" s="32"/>
      <c r="PP172" s="32"/>
      <c r="PQ172" s="32"/>
      <c r="PR172" s="32"/>
      <c r="PU172" s="32"/>
      <c r="PV172" s="32"/>
      <c r="PW172" s="32"/>
      <c r="PX172" s="31">
        <v>129</v>
      </c>
      <c r="PY172" s="36">
        <f>PW$171*PX172</f>
        <v>490.2</v>
      </c>
      <c r="PZ172" s="64">
        <f>PX172/PX171*PZ171</f>
        <v>3.8296874999999999</v>
      </c>
      <c r="QD172" s="31">
        <v>144</v>
      </c>
      <c r="QE172" s="36">
        <f t="shared" ref="QE172:QE183" si="299">QC$171*QD172</f>
        <v>446.40000000000003</v>
      </c>
      <c r="QF172" s="64">
        <f>QD172/QD171*QF171</f>
        <v>2.976</v>
      </c>
      <c r="QJ172" s="31">
        <v>29.375</v>
      </c>
      <c r="QK172" s="36">
        <f t="shared" ref="QK172:QK183" si="300">QI$171*QJ172</f>
        <v>489.27</v>
      </c>
      <c r="QL172" s="64">
        <f>QJ172/QJ171*QL171</f>
        <v>17.473928571428569</v>
      </c>
      <c r="QM172" s="5"/>
      <c r="QO172" s="5"/>
      <c r="SR172" s="31">
        <v>23.25</v>
      </c>
      <c r="SS172" s="36">
        <f t="shared" ref="SS172:SS183" si="301">SQ$171*SR172</f>
        <v>348.75</v>
      </c>
      <c r="ST172" s="64">
        <f>SR172/SR171*ST171</f>
        <v>15.500000000000002</v>
      </c>
    </row>
    <row r="173" spans="1:514" x14ac:dyDescent="0.55000000000000004">
      <c r="A173" s="31"/>
      <c r="B173" s="80">
        <v>184502</v>
      </c>
      <c r="C173" s="77"/>
      <c r="D173" s="78"/>
      <c r="E173" s="78">
        <f t="shared" si="211"/>
        <v>46613.776134018088</v>
      </c>
      <c r="F173" s="78">
        <f>F172*G173/G172</f>
        <v>58.515057381898679</v>
      </c>
      <c r="G173" s="78">
        <f t="shared" ref="G173:G183" si="302">E173/D$171</f>
        <v>82.14088796251086</v>
      </c>
      <c r="H173" s="78"/>
      <c r="I173" s="78"/>
      <c r="J173" s="88"/>
      <c r="N173" s="31">
        <v>48.625</v>
      </c>
      <c r="O173" s="62">
        <f t="shared" ref="O173:O179" si="303">M$171*N173</f>
        <v>3808.9699863616011</v>
      </c>
      <c r="Z173" s="31">
        <v>132</v>
      </c>
      <c r="AA173" s="37">
        <f t="shared" si="297"/>
        <v>2640</v>
      </c>
      <c r="AL173" s="31">
        <v>48.791666666666664</v>
      </c>
      <c r="AM173" s="30">
        <f t="shared" ref="AM173:AM183" si="304">AK$171*AL173</f>
        <v>3205.4216476564966</v>
      </c>
      <c r="BD173" s="31">
        <v>109.5</v>
      </c>
      <c r="BE173" s="36">
        <f t="shared" ref="BE173:BE183" si="305">BC$171*BD173</f>
        <v>1642.5</v>
      </c>
      <c r="BP173" s="31">
        <v>107.625</v>
      </c>
      <c r="BQ173" s="30">
        <f t="shared" ref="BQ173:BQ183" si="306">BO$171*BP173</f>
        <v>3067.3125</v>
      </c>
      <c r="DL173" s="31">
        <v>69</v>
      </c>
      <c r="DM173" s="30">
        <f t="shared" ref="DM173:DM183" si="307">DK$171*DL173</f>
        <v>1035</v>
      </c>
      <c r="EV173" s="31">
        <v>117.375</v>
      </c>
      <c r="EW173" s="30">
        <f t="shared" ref="EW173:EW183" si="308">EU$171*EV173</f>
        <v>3286.5</v>
      </c>
      <c r="FB173" s="31">
        <v>99.125</v>
      </c>
      <c r="FC173" s="29">
        <f t="shared" si="298"/>
        <v>1486.875</v>
      </c>
      <c r="IB173" s="31">
        <v>98</v>
      </c>
      <c r="IC173" s="36">
        <f t="shared" ref="IC173:IC183" si="309">IA$171*IB173</f>
        <v>980</v>
      </c>
      <c r="IN173" s="31">
        <v>100.125</v>
      </c>
      <c r="IO173" s="36">
        <f t="shared" ref="IO173:IO183" si="310">IM$171*IN173</f>
        <v>1001.25</v>
      </c>
      <c r="JC173" s="69"/>
      <c r="JD173" s="20"/>
      <c r="JE173" s="20"/>
      <c r="JF173" s="20">
        <v>65.25</v>
      </c>
      <c r="JG173" s="23">
        <f t="shared" ref="JG173:JG183" si="311">JE$171*JF173</f>
        <v>652.5</v>
      </c>
      <c r="JI173" s="69"/>
      <c r="JJ173" s="20"/>
      <c r="JK173" s="20"/>
      <c r="JL173" s="20">
        <v>110.5</v>
      </c>
      <c r="JM173" s="23">
        <f t="shared" ref="JM173:JM183" si="312">JK$171*JL173</f>
        <v>3315</v>
      </c>
      <c r="JO173" s="69"/>
      <c r="JP173" s="20"/>
      <c r="JQ173" s="20"/>
      <c r="JR173" s="20">
        <v>108.5</v>
      </c>
      <c r="JS173" s="23">
        <f t="shared" ref="JS173:JS183" si="313">JQ$171*JR173</f>
        <v>1953</v>
      </c>
      <c r="JU173" s="69"/>
      <c r="JV173" s="20"/>
      <c r="JW173" s="20"/>
      <c r="JX173" s="20">
        <v>129.75</v>
      </c>
      <c r="JY173" s="23">
        <f t="shared" ref="JY173:JY183" si="314">JW$171*JX173</f>
        <v>2595</v>
      </c>
      <c r="KA173" s="69"/>
      <c r="KB173" s="20"/>
      <c r="KC173" s="20"/>
      <c r="KD173" s="20">
        <v>42.75</v>
      </c>
      <c r="KE173" s="23">
        <f t="shared" ref="KE173:KE183" si="315">KC$171*KD173</f>
        <v>555.75</v>
      </c>
      <c r="KG173" s="69"/>
      <c r="KH173" s="20"/>
      <c r="KI173" s="20"/>
      <c r="KJ173" s="20">
        <v>76</v>
      </c>
      <c r="KK173" s="23">
        <f t="shared" ref="KK173:KK183" si="316">KI$171*KJ173</f>
        <v>2280</v>
      </c>
      <c r="KM173" s="69"/>
      <c r="KN173" s="20"/>
      <c r="KO173" s="20"/>
      <c r="KP173" s="20">
        <v>120</v>
      </c>
      <c r="KQ173" s="23">
        <f t="shared" ref="KQ173:KQ183" si="317">KO$171*KP173</f>
        <v>2160</v>
      </c>
      <c r="KS173" s="69"/>
      <c r="KT173" s="20"/>
      <c r="KU173" s="20"/>
      <c r="KV173" s="20">
        <v>42</v>
      </c>
      <c r="KW173" s="23">
        <f t="shared" ref="KW173:KW183" si="318">KU$171*KV173</f>
        <v>882</v>
      </c>
      <c r="KY173" s="69"/>
      <c r="KZ173" s="20"/>
      <c r="LA173" s="20"/>
      <c r="LB173" s="20">
        <v>72.0625</v>
      </c>
      <c r="LC173" s="23">
        <f t="shared" ref="LC173:LC183" si="319">LA$171*LB173</f>
        <v>1080.9375</v>
      </c>
      <c r="LE173" s="69"/>
      <c r="LF173" s="20"/>
      <c r="LG173" s="20"/>
      <c r="LH173" s="20"/>
      <c r="LK173" s="27"/>
      <c r="LL173" s="27"/>
      <c r="LM173" s="27"/>
      <c r="LN173" s="27"/>
      <c r="LR173" s="27"/>
      <c r="LT173" s="17">
        <v>85.25</v>
      </c>
      <c r="LU173" s="30">
        <f t="shared" ref="LU173:LU183" si="320">LS$171*LT173</f>
        <v>341</v>
      </c>
      <c r="LW173" s="32"/>
      <c r="LX173" s="32"/>
      <c r="LY173" s="32"/>
      <c r="LZ173" s="32">
        <v>94</v>
      </c>
      <c r="MA173" s="36">
        <f t="shared" ref="MA173:MA183" si="321">LY$171*LZ173</f>
        <v>1880</v>
      </c>
      <c r="MC173" s="32"/>
      <c r="MD173" s="32"/>
      <c r="ME173" s="32"/>
      <c r="MF173" s="32">
        <v>117.5</v>
      </c>
      <c r="MG173" s="36">
        <f t="shared" ref="MG173:MG183" si="322">ME$171*MF173</f>
        <v>470</v>
      </c>
      <c r="MI173" s="32"/>
      <c r="MJ173" s="32"/>
      <c r="MK173" s="32"/>
      <c r="ML173" s="32"/>
      <c r="MO173" s="32"/>
      <c r="MP173" s="32"/>
      <c r="MQ173" s="32"/>
      <c r="MR173" s="32">
        <v>115.75</v>
      </c>
      <c r="MS173" s="36">
        <f t="shared" ref="MS173:MS183" si="323">MQ$171*MR173</f>
        <v>1157.5</v>
      </c>
      <c r="MU173" s="32"/>
      <c r="MV173" s="32"/>
      <c r="MW173" s="32"/>
      <c r="MX173" s="32">
        <v>106</v>
      </c>
      <c r="MY173" s="36">
        <f t="shared" ref="MY173:MY183" si="324">MW$171*MX173</f>
        <v>1388.6</v>
      </c>
      <c r="NA173" s="32"/>
      <c r="NB173" s="32"/>
      <c r="NC173" s="32"/>
      <c r="ND173" s="32">
        <v>139</v>
      </c>
      <c r="NE173" s="36">
        <f t="shared" ref="NE173:NE183" si="325">NC$171*ND173</f>
        <v>1028.6000000000001</v>
      </c>
      <c r="NG173" s="32"/>
      <c r="NH173" s="32"/>
      <c r="NI173" s="32"/>
      <c r="NJ173" s="32">
        <v>118.125</v>
      </c>
      <c r="NK173" s="36">
        <f t="shared" ref="NK173:NK183" si="326">NI$171*NJ173</f>
        <v>1169.4375</v>
      </c>
      <c r="NM173" s="32"/>
      <c r="NN173" s="32"/>
      <c r="NO173" s="32"/>
      <c r="NP173" s="32"/>
      <c r="NS173" s="32"/>
      <c r="NT173" s="32"/>
      <c r="NU173" s="32"/>
      <c r="NV173" s="32"/>
      <c r="NY173" s="32"/>
      <c r="NZ173" s="32"/>
      <c r="OA173" s="32"/>
      <c r="OB173" s="32"/>
      <c r="OE173" s="32"/>
      <c r="OF173" s="32"/>
      <c r="OG173" s="32"/>
      <c r="OH173" s="32"/>
      <c r="OK173" s="32"/>
      <c r="OL173" s="32"/>
      <c r="OM173" s="32"/>
      <c r="ON173" s="32"/>
      <c r="OQ173" s="32"/>
      <c r="OR173" s="32"/>
      <c r="OS173" s="32"/>
      <c r="OT173" s="32"/>
      <c r="OW173" s="32"/>
      <c r="OX173" s="32"/>
      <c r="OY173" s="32"/>
      <c r="OZ173" s="32"/>
      <c r="PC173" s="32"/>
      <c r="PD173" s="32"/>
      <c r="PE173" s="32"/>
      <c r="PF173" s="32"/>
      <c r="PI173" s="32"/>
      <c r="PJ173" s="32"/>
      <c r="PK173" s="32"/>
      <c r="PL173" s="32"/>
      <c r="PO173" s="32"/>
      <c r="PP173" s="32"/>
      <c r="PQ173" s="32"/>
      <c r="PR173" s="32"/>
      <c r="PU173" s="32"/>
      <c r="PV173" s="32"/>
      <c r="PW173" s="32"/>
      <c r="PX173" s="31">
        <v>130</v>
      </c>
      <c r="PY173" s="36">
        <f t="shared" ref="PY173:PY183" si="327">PW$171*PX173</f>
        <v>494</v>
      </c>
      <c r="QD173" s="31">
        <v>142</v>
      </c>
      <c r="QE173" s="36">
        <f t="shared" si="299"/>
        <v>440.2</v>
      </c>
      <c r="QJ173" s="31">
        <v>30.75</v>
      </c>
      <c r="QK173" s="36">
        <f t="shared" si="300"/>
        <v>512.17199999999991</v>
      </c>
      <c r="QM173" s="5"/>
      <c r="QO173" s="5"/>
      <c r="SR173" s="31">
        <v>24</v>
      </c>
      <c r="SS173" s="36">
        <f t="shared" si="301"/>
        <v>360</v>
      </c>
    </row>
    <row r="174" spans="1:514" x14ac:dyDescent="0.55000000000000004">
      <c r="A174" s="31"/>
      <c r="B174" s="80">
        <v>184503</v>
      </c>
      <c r="C174" s="77"/>
      <c r="D174" s="78"/>
      <c r="E174" s="78">
        <f t="shared" si="211"/>
        <v>46862.27029603663</v>
      </c>
      <c r="F174" s="78">
        <f t="shared" ref="F174:F183" si="328">F173*G174/G173</f>
        <v>58.826996283990127</v>
      </c>
      <c r="G174" s="78">
        <f t="shared" si="302"/>
        <v>82.578774201613626</v>
      </c>
      <c r="H174" s="78"/>
      <c r="I174" s="78"/>
      <c r="J174" s="88"/>
      <c r="N174" s="31">
        <v>48.375</v>
      </c>
      <c r="O174" s="62">
        <f t="shared" si="303"/>
        <v>3789.386593115526</v>
      </c>
      <c r="Z174" s="31">
        <v>135</v>
      </c>
      <c r="AA174" s="37">
        <f t="shared" si="297"/>
        <v>2700</v>
      </c>
      <c r="AL174" s="31">
        <v>49.416666666666664</v>
      </c>
      <c r="AM174" s="30">
        <f t="shared" si="304"/>
        <v>3246.4817029210972</v>
      </c>
      <c r="BD174" s="31">
        <v>110</v>
      </c>
      <c r="BE174" s="36">
        <f t="shared" si="305"/>
        <v>1650</v>
      </c>
      <c r="BP174" s="31">
        <v>109.875</v>
      </c>
      <c r="BQ174" s="30">
        <f t="shared" si="306"/>
        <v>3131.4375</v>
      </c>
      <c r="DL174" s="31">
        <v>71</v>
      </c>
      <c r="DM174" s="30">
        <f t="shared" si="307"/>
        <v>1065</v>
      </c>
      <c r="EV174" s="31">
        <v>118.375</v>
      </c>
      <c r="EW174" s="30">
        <f t="shared" si="308"/>
        <v>3314.5</v>
      </c>
      <c r="FB174" s="31">
        <v>103.1875</v>
      </c>
      <c r="FC174" s="29">
        <f t="shared" si="298"/>
        <v>1547.8125</v>
      </c>
      <c r="IB174" s="31">
        <v>94.5</v>
      </c>
      <c r="IC174" s="36">
        <f t="shared" si="309"/>
        <v>945</v>
      </c>
      <c r="IN174" s="31">
        <v>101.875</v>
      </c>
      <c r="IO174" s="36">
        <f t="shared" si="310"/>
        <v>1018.75</v>
      </c>
      <c r="JC174" s="69"/>
      <c r="JD174" s="20"/>
      <c r="JE174" s="20"/>
      <c r="JF174" s="20">
        <v>63.625</v>
      </c>
      <c r="JG174" s="23">
        <f t="shared" si="311"/>
        <v>636.25</v>
      </c>
      <c r="JI174" s="69"/>
      <c r="JJ174" s="20"/>
      <c r="JK174" s="20"/>
      <c r="JL174" s="20">
        <v>110.75</v>
      </c>
      <c r="JM174" s="23">
        <f t="shared" si="312"/>
        <v>3322.5</v>
      </c>
      <c r="JO174" s="69"/>
      <c r="JP174" s="20"/>
      <c r="JQ174" s="20"/>
      <c r="JR174" s="20">
        <v>110</v>
      </c>
      <c r="JS174" s="23">
        <f t="shared" si="313"/>
        <v>1980</v>
      </c>
      <c r="JU174" s="69"/>
      <c r="JV174" s="20"/>
      <c r="JW174" s="20"/>
      <c r="JX174" s="20">
        <v>126.5</v>
      </c>
      <c r="JY174" s="23">
        <f t="shared" si="314"/>
        <v>2530</v>
      </c>
      <c r="KA174" s="69"/>
      <c r="KB174" s="20"/>
      <c r="KC174" s="20"/>
      <c r="KD174" s="20">
        <v>41.125</v>
      </c>
      <c r="KE174" s="23">
        <f t="shared" si="315"/>
        <v>534.625</v>
      </c>
      <c r="KG174" s="69"/>
      <c r="KH174" s="20"/>
      <c r="KI174" s="20"/>
      <c r="KJ174" s="20">
        <v>75</v>
      </c>
      <c r="KK174" s="23">
        <f t="shared" si="316"/>
        <v>2250</v>
      </c>
      <c r="KM174" s="69"/>
      <c r="KN174" s="20"/>
      <c r="KO174" s="20"/>
      <c r="KP174" s="20">
        <v>120.75</v>
      </c>
      <c r="KQ174" s="23">
        <f t="shared" si="317"/>
        <v>2173.5</v>
      </c>
      <c r="KS174" s="69"/>
      <c r="KT174" s="20"/>
      <c r="KU174" s="20"/>
      <c r="KV174" s="20">
        <v>43.083333333333336</v>
      </c>
      <c r="KW174" s="23">
        <f t="shared" si="318"/>
        <v>904.75</v>
      </c>
      <c r="KY174" s="69"/>
      <c r="KZ174" s="20"/>
      <c r="LA174" s="20"/>
      <c r="LB174" s="20">
        <v>70.375</v>
      </c>
      <c r="LC174" s="23">
        <f t="shared" si="319"/>
        <v>1055.625</v>
      </c>
      <c r="LE174" s="69"/>
      <c r="LF174" s="20"/>
      <c r="LG174" s="20"/>
      <c r="LH174" s="20"/>
      <c r="LK174" s="27"/>
      <c r="LL174" s="27"/>
      <c r="LM174" s="27"/>
      <c r="LN174" s="27"/>
      <c r="LR174" s="27"/>
      <c r="LT174" s="17">
        <v>84.875</v>
      </c>
      <c r="LU174" s="30">
        <f t="shared" si="320"/>
        <v>339.5</v>
      </c>
      <c r="LW174" s="32"/>
      <c r="LX174" s="32"/>
      <c r="LY174" s="32"/>
      <c r="LZ174" s="32">
        <v>93.25</v>
      </c>
      <c r="MA174" s="36">
        <f t="shared" si="321"/>
        <v>1865</v>
      </c>
      <c r="MC174" s="32"/>
      <c r="MD174" s="32"/>
      <c r="ME174" s="32"/>
      <c r="MF174" s="32">
        <v>115</v>
      </c>
      <c r="MG174" s="36">
        <f t="shared" si="322"/>
        <v>460</v>
      </c>
      <c r="MI174" s="32"/>
      <c r="MJ174" s="32"/>
      <c r="MK174" s="32"/>
      <c r="ML174" s="32"/>
      <c r="MO174" s="32"/>
      <c r="MP174" s="32"/>
      <c r="MQ174" s="32"/>
      <c r="MR174" s="32">
        <v>115.125</v>
      </c>
      <c r="MS174" s="36">
        <f t="shared" si="323"/>
        <v>1151.25</v>
      </c>
      <c r="MU174" s="32"/>
      <c r="MV174" s="32"/>
      <c r="MW174" s="32"/>
      <c r="MX174" s="32">
        <v>105</v>
      </c>
      <c r="MY174" s="36">
        <f t="shared" si="324"/>
        <v>1375.5</v>
      </c>
      <c r="NA174" s="32"/>
      <c r="NB174" s="32"/>
      <c r="NC174" s="32"/>
      <c r="ND174" s="32">
        <v>141</v>
      </c>
      <c r="NE174" s="36">
        <f t="shared" si="325"/>
        <v>1043.4000000000001</v>
      </c>
      <c r="NG174" s="32"/>
      <c r="NH174" s="32"/>
      <c r="NI174" s="32"/>
      <c r="NJ174" s="32">
        <v>121.25</v>
      </c>
      <c r="NK174" s="36">
        <f t="shared" si="326"/>
        <v>1200.375</v>
      </c>
      <c r="NM174" s="32"/>
      <c r="NN174" s="32"/>
      <c r="NO174" s="32"/>
      <c r="NP174" s="32"/>
      <c r="NS174" s="32"/>
      <c r="NT174" s="32"/>
      <c r="NU174" s="32"/>
      <c r="NV174" s="32"/>
      <c r="NY174" s="32"/>
      <c r="NZ174" s="32"/>
      <c r="OA174" s="32"/>
      <c r="OB174" s="32"/>
      <c r="OE174" s="32"/>
      <c r="OF174" s="32"/>
      <c r="OG174" s="32"/>
      <c r="OH174" s="32"/>
      <c r="OK174" s="32"/>
      <c r="OL174" s="32"/>
      <c r="OM174" s="32"/>
      <c r="ON174" s="32"/>
      <c r="OQ174" s="32"/>
      <c r="OR174" s="32"/>
      <c r="OS174" s="32"/>
      <c r="OT174" s="32"/>
      <c r="OW174" s="32"/>
      <c r="OX174" s="32"/>
      <c r="OY174" s="32"/>
      <c r="OZ174" s="32"/>
      <c r="PC174" s="32"/>
      <c r="PD174" s="32"/>
      <c r="PE174" s="32"/>
      <c r="PF174" s="32"/>
      <c r="PI174" s="32"/>
      <c r="PJ174" s="32"/>
      <c r="PK174" s="32"/>
      <c r="PL174" s="32"/>
      <c r="PO174" s="32"/>
      <c r="PP174" s="32"/>
      <c r="PQ174" s="32"/>
      <c r="PR174" s="32"/>
      <c r="PU174" s="32"/>
      <c r="PV174" s="32"/>
      <c r="PW174" s="32"/>
      <c r="PX174" s="31">
        <v>125</v>
      </c>
      <c r="PY174" s="36">
        <f t="shared" si="327"/>
        <v>475</v>
      </c>
      <c r="QD174" s="31">
        <v>154</v>
      </c>
      <c r="QE174" s="36">
        <f t="shared" si="299"/>
        <v>477.40000000000003</v>
      </c>
      <c r="QJ174" s="31">
        <v>29.5</v>
      </c>
      <c r="QK174" s="36">
        <f t="shared" si="300"/>
        <v>491.35199999999998</v>
      </c>
      <c r="QM174" s="5"/>
      <c r="QO174" s="5"/>
      <c r="SR174" s="31">
        <v>29.5</v>
      </c>
      <c r="SS174" s="36">
        <f t="shared" si="301"/>
        <v>442.5</v>
      </c>
    </row>
    <row r="175" spans="1:514" x14ac:dyDescent="0.55000000000000004">
      <c r="B175" s="80">
        <v>184504</v>
      </c>
      <c r="C175" s="77"/>
      <c r="D175" s="78"/>
      <c r="E175" s="78">
        <f t="shared" si="211"/>
        <v>47083.488027617146</v>
      </c>
      <c r="F175" s="78">
        <f t="shared" si="328"/>
        <v>59.104694624071186</v>
      </c>
      <c r="G175" s="78">
        <f t="shared" si="302"/>
        <v>82.968595031679669</v>
      </c>
      <c r="H175" s="78"/>
      <c r="I175" s="78"/>
      <c r="J175" s="88"/>
      <c r="N175" s="31">
        <v>50.375</v>
      </c>
      <c r="O175" s="62">
        <f t="shared" si="303"/>
        <v>3946.0537390841264</v>
      </c>
      <c r="Z175" s="31">
        <v>145</v>
      </c>
      <c r="AA175" s="37">
        <f t="shared" si="297"/>
        <v>2900</v>
      </c>
      <c r="AL175" s="31">
        <v>48.5</v>
      </c>
      <c r="AM175" s="30">
        <f t="shared" si="304"/>
        <v>3186.2602885330161</v>
      </c>
      <c r="BD175" s="31">
        <v>115.25</v>
      </c>
      <c r="BE175" s="36">
        <f t="shared" si="305"/>
        <v>1728.75</v>
      </c>
      <c r="BP175" s="31">
        <v>109.375</v>
      </c>
      <c r="BQ175" s="30">
        <f t="shared" si="306"/>
        <v>3117.1875</v>
      </c>
      <c r="DL175" s="31">
        <v>72</v>
      </c>
      <c r="DM175" s="30">
        <f t="shared" si="307"/>
        <v>1080</v>
      </c>
      <c r="EV175" s="31">
        <v>117.625</v>
      </c>
      <c r="EW175" s="30">
        <f t="shared" si="308"/>
        <v>3293.5</v>
      </c>
      <c r="FB175" s="31">
        <v>101.5</v>
      </c>
      <c r="FC175" s="29">
        <f t="shared" si="298"/>
        <v>1522.5</v>
      </c>
      <c r="IB175" s="31">
        <v>94.5</v>
      </c>
      <c r="IC175" s="36">
        <f t="shared" si="309"/>
        <v>945</v>
      </c>
      <c r="IN175" s="31">
        <v>104</v>
      </c>
      <c r="IO175" s="36">
        <f t="shared" si="310"/>
        <v>1040</v>
      </c>
      <c r="JC175" s="69"/>
      <c r="JD175" s="20"/>
      <c r="JE175" s="20"/>
      <c r="JF175" s="20">
        <v>62.625</v>
      </c>
      <c r="JG175" s="23">
        <f t="shared" si="311"/>
        <v>626.25</v>
      </c>
      <c r="JI175" s="69"/>
      <c r="JJ175" s="20"/>
      <c r="JK175" s="20"/>
      <c r="JL175" s="20">
        <v>110.75</v>
      </c>
      <c r="JM175" s="23">
        <f t="shared" si="312"/>
        <v>3322.5</v>
      </c>
      <c r="JO175" s="69"/>
      <c r="JP175" s="20"/>
      <c r="JQ175" s="20"/>
      <c r="JR175" s="20">
        <v>109.5</v>
      </c>
      <c r="JS175" s="23">
        <f t="shared" si="313"/>
        <v>1971</v>
      </c>
      <c r="JU175" s="69"/>
      <c r="JV175" s="20"/>
      <c r="JW175" s="20"/>
      <c r="JX175" s="20">
        <v>129.5</v>
      </c>
      <c r="JY175" s="23">
        <f t="shared" si="314"/>
        <v>2590</v>
      </c>
      <c r="KA175" s="69"/>
      <c r="KB175" s="20"/>
      <c r="KC175" s="20"/>
      <c r="KD175" s="20">
        <v>39.5</v>
      </c>
      <c r="KE175" s="23">
        <f t="shared" si="315"/>
        <v>513.5</v>
      </c>
      <c r="KG175" s="69"/>
      <c r="KH175" s="20"/>
      <c r="KI175" s="20"/>
      <c r="KJ175" s="20">
        <v>72</v>
      </c>
      <c r="KK175" s="23">
        <f t="shared" si="316"/>
        <v>2160</v>
      </c>
      <c r="KM175" s="69"/>
      <c r="KN175" s="20"/>
      <c r="KO175" s="20"/>
      <c r="KP175" s="20">
        <v>120</v>
      </c>
      <c r="KQ175" s="23">
        <f t="shared" si="317"/>
        <v>2160</v>
      </c>
      <c r="KS175" s="69"/>
      <c r="KT175" s="20"/>
      <c r="KU175" s="20"/>
      <c r="KV175" s="20">
        <v>41.25</v>
      </c>
      <c r="KW175" s="23">
        <f t="shared" si="318"/>
        <v>866.25</v>
      </c>
      <c r="KY175" s="69"/>
      <c r="KZ175" s="20"/>
      <c r="LA175" s="20"/>
      <c r="LB175" s="20">
        <v>71.6875</v>
      </c>
      <c r="LC175" s="23">
        <f t="shared" si="319"/>
        <v>1075.3125</v>
      </c>
      <c r="LE175" s="69"/>
      <c r="LF175" s="20"/>
      <c r="LG175" s="20"/>
      <c r="LH175" s="20"/>
      <c r="LK175" s="27"/>
      <c r="LL175" s="27"/>
      <c r="LM175" s="27"/>
      <c r="LN175" s="27"/>
      <c r="LR175" s="27"/>
      <c r="LT175" s="17">
        <v>83.5</v>
      </c>
      <c r="LU175" s="30">
        <f t="shared" si="320"/>
        <v>334</v>
      </c>
      <c r="LW175" s="32"/>
      <c r="LX175" s="32"/>
      <c r="LY175" s="32"/>
      <c r="LZ175" s="32">
        <v>93</v>
      </c>
      <c r="MA175" s="36">
        <f t="shared" si="321"/>
        <v>1860</v>
      </c>
      <c r="MC175" s="32"/>
      <c r="MD175" s="32"/>
      <c r="ME175" s="32"/>
      <c r="MF175" s="32">
        <v>112.5</v>
      </c>
      <c r="MG175" s="36">
        <f t="shared" si="322"/>
        <v>450</v>
      </c>
      <c r="MI175" s="32"/>
      <c r="MJ175" s="32"/>
      <c r="MK175" s="32"/>
      <c r="ML175" s="32"/>
      <c r="MO175" s="32"/>
      <c r="MP175" s="32"/>
      <c r="MQ175" s="32"/>
      <c r="MR175" s="32">
        <v>114.5</v>
      </c>
      <c r="MS175" s="36">
        <f t="shared" si="323"/>
        <v>1145</v>
      </c>
      <c r="MU175" s="32"/>
      <c r="MV175" s="32"/>
      <c r="MW175" s="32"/>
      <c r="MX175" s="32">
        <v>105</v>
      </c>
      <c r="MY175" s="36">
        <f t="shared" si="324"/>
        <v>1375.5</v>
      </c>
      <c r="NA175" s="32"/>
      <c r="NB175" s="32"/>
      <c r="NC175" s="32"/>
      <c r="ND175" s="32">
        <v>142</v>
      </c>
      <c r="NE175" s="36">
        <f t="shared" si="325"/>
        <v>1050.8</v>
      </c>
      <c r="NG175" s="32"/>
      <c r="NH175" s="32"/>
      <c r="NI175" s="32"/>
      <c r="NJ175" s="32">
        <v>125</v>
      </c>
      <c r="NK175" s="36">
        <f t="shared" si="326"/>
        <v>1237.5</v>
      </c>
      <c r="NM175" s="32"/>
      <c r="NN175" s="32"/>
      <c r="NO175" s="32"/>
      <c r="NP175" s="32"/>
      <c r="NS175" s="32"/>
      <c r="NT175" s="32"/>
      <c r="NU175" s="32"/>
      <c r="NV175" s="32"/>
      <c r="NY175" s="32"/>
      <c r="NZ175" s="32"/>
      <c r="OA175" s="32"/>
      <c r="OB175" s="32"/>
      <c r="OE175" s="32"/>
      <c r="OF175" s="32"/>
      <c r="OG175" s="32"/>
      <c r="OH175" s="32"/>
      <c r="OK175" s="32"/>
      <c r="OL175" s="32"/>
      <c r="OM175" s="32"/>
      <c r="ON175" s="32"/>
      <c r="OQ175" s="32"/>
      <c r="OR175" s="32"/>
      <c r="OS175" s="32"/>
      <c r="OT175" s="32"/>
      <c r="OW175" s="32"/>
      <c r="OX175" s="32"/>
      <c r="OY175" s="32"/>
      <c r="OZ175" s="32"/>
      <c r="PC175" s="32"/>
      <c r="PD175" s="32"/>
      <c r="PE175" s="32"/>
      <c r="PF175" s="32"/>
      <c r="PI175" s="32"/>
      <c r="PJ175" s="32"/>
      <c r="PK175" s="32"/>
      <c r="PL175" s="32"/>
      <c r="PO175" s="32"/>
      <c r="PP175" s="32"/>
      <c r="PQ175" s="32"/>
      <c r="PR175" s="32"/>
      <c r="PU175" s="32"/>
      <c r="PV175" s="32"/>
      <c r="PW175" s="32"/>
      <c r="PX175" s="31">
        <v>115.25</v>
      </c>
      <c r="PY175" s="36">
        <f t="shared" si="327"/>
        <v>437.95</v>
      </c>
      <c r="QD175" s="31">
        <v>154</v>
      </c>
      <c r="QE175" s="36">
        <f t="shared" si="299"/>
        <v>477.40000000000003</v>
      </c>
      <c r="QJ175" s="31">
        <v>29</v>
      </c>
      <c r="QK175" s="36">
        <f t="shared" si="300"/>
        <v>483.02399999999994</v>
      </c>
      <c r="QM175" s="5"/>
      <c r="QO175" s="5"/>
      <c r="SR175" s="31">
        <v>29.25</v>
      </c>
      <c r="SS175" s="36">
        <f t="shared" si="301"/>
        <v>438.75</v>
      </c>
    </row>
    <row r="176" spans="1:514" x14ac:dyDescent="0.55000000000000004">
      <c r="B176" s="80">
        <v>184505</v>
      </c>
      <c r="C176" s="77"/>
      <c r="D176" s="78"/>
      <c r="E176" s="78">
        <f t="shared" si="211"/>
        <v>47001.376014636553</v>
      </c>
      <c r="F176" s="78">
        <f t="shared" si="328"/>
        <v>59.001618032775774</v>
      </c>
      <c r="G176" s="78">
        <f t="shared" si="302"/>
        <v>82.823900604023279</v>
      </c>
      <c r="H176" s="78"/>
      <c r="I176" s="78"/>
      <c r="J176" s="88"/>
      <c r="N176" s="31">
        <v>49.875</v>
      </c>
      <c r="O176" s="62">
        <f t="shared" si="303"/>
        <v>3906.8869525919763</v>
      </c>
      <c r="Z176" s="31">
        <v>135</v>
      </c>
      <c r="AA176" s="37">
        <f t="shared" si="297"/>
        <v>2700</v>
      </c>
      <c r="AL176" s="31">
        <v>49.708333333333336</v>
      </c>
      <c r="AM176" s="30">
        <f t="shared" si="304"/>
        <v>3265.6430620445781</v>
      </c>
      <c r="BD176" s="31">
        <v>116.5625</v>
      </c>
      <c r="BE176" s="36">
        <f t="shared" si="305"/>
        <v>1748.4375</v>
      </c>
      <c r="BP176" s="31">
        <v>112.25</v>
      </c>
      <c r="BQ176" s="30">
        <f t="shared" si="306"/>
        <v>3199.125</v>
      </c>
      <c r="DL176" s="31">
        <v>70</v>
      </c>
      <c r="DM176" s="30">
        <f t="shared" si="307"/>
        <v>1050</v>
      </c>
      <c r="EV176" s="31">
        <v>118.75</v>
      </c>
      <c r="EW176" s="30">
        <f t="shared" si="308"/>
        <v>3325</v>
      </c>
      <c r="FB176" s="31">
        <v>104.375</v>
      </c>
      <c r="FC176" s="29">
        <f t="shared" si="298"/>
        <v>1565.625</v>
      </c>
      <c r="IB176" s="31">
        <v>93.5625</v>
      </c>
      <c r="IC176" s="36">
        <f t="shared" si="309"/>
        <v>935.625</v>
      </c>
      <c r="IN176" s="31">
        <v>109.5</v>
      </c>
      <c r="IO176" s="36">
        <f t="shared" si="310"/>
        <v>1095</v>
      </c>
      <c r="JC176" s="69"/>
      <c r="JD176" s="20"/>
      <c r="JE176" s="20"/>
      <c r="JF176" s="20">
        <v>58.75</v>
      </c>
      <c r="JG176" s="23">
        <f t="shared" si="311"/>
        <v>587.5</v>
      </c>
      <c r="JI176" s="69"/>
      <c r="JJ176" s="20"/>
      <c r="JK176" s="20"/>
      <c r="JL176" s="20">
        <v>110</v>
      </c>
      <c r="JM176" s="23">
        <f t="shared" si="312"/>
        <v>3300</v>
      </c>
      <c r="JO176" s="69"/>
      <c r="JP176" s="20"/>
      <c r="JQ176" s="20"/>
      <c r="JR176" s="20">
        <v>111.5</v>
      </c>
      <c r="JS176" s="23">
        <f t="shared" si="313"/>
        <v>2007</v>
      </c>
      <c r="JU176" s="69"/>
      <c r="JV176" s="20"/>
      <c r="JW176" s="20"/>
      <c r="JX176" s="20">
        <v>128</v>
      </c>
      <c r="JY176" s="23">
        <f t="shared" si="314"/>
        <v>2560</v>
      </c>
      <c r="KA176" s="69"/>
      <c r="KB176" s="20"/>
      <c r="KC176" s="20"/>
      <c r="KD176" s="20">
        <v>35</v>
      </c>
      <c r="KE176" s="23">
        <f t="shared" si="315"/>
        <v>455</v>
      </c>
      <c r="KG176" s="69"/>
      <c r="KH176" s="20"/>
      <c r="KI176" s="20"/>
      <c r="KJ176" s="20">
        <v>73</v>
      </c>
      <c r="KK176" s="23">
        <f t="shared" si="316"/>
        <v>2190</v>
      </c>
      <c r="KM176" s="69"/>
      <c r="KN176" s="20"/>
      <c r="KO176" s="20"/>
      <c r="KP176" s="20">
        <v>121.5</v>
      </c>
      <c r="KQ176" s="23">
        <f t="shared" si="317"/>
        <v>2187</v>
      </c>
      <c r="KS176" s="69"/>
      <c r="KT176" s="20"/>
      <c r="KU176" s="20"/>
      <c r="KV176" s="20">
        <v>37.625</v>
      </c>
      <c r="KW176" s="23">
        <f t="shared" si="318"/>
        <v>790.125</v>
      </c>
      <c r="KY176" s="69"/>
      <c r="KZ176" s="20"/>
      <c r="LA176" s="20"/>
      <c r="LB176" s="20">
        <v>72</v>
      </c>
      <c r="LC176" s="23">
        <f t="shared" si="319"/>
        <v>1080</v>
      </c>
      <c r="LE176" s="69"/>
      <c r="LF176" s="20"/>
      <c r="LG176" s="20"/>
      <c r="LH176" s="20"/>
      <c r="LK176" s="27"/>
      <c r="LL176" s="27"/>
      <c r="LM176" s="27"/>
      <c r="LN176" s="27"/>
      <c r="LR176" s="27"/>
      <c r="LT176" s="17">
        <v>87</v>
      </c>
      <c r="LU176" s="30">
        <f t="shared" si="320"/>
        <v>348</v>
      </c>
      <c r="LW176" s="32"/>
      <c r="LX176" s="32"/>
      <c r="LY176" s="32"/>
      <c r="LZ176" s="32">
        <v>94.5</v>
      </c>
      <c r="MA176" s="36">
        <f t="shared" si="321"/>
        <v>1890</v>
      </c>
      <c r="MC176" s="32"/>
      <c r="MD176" s="32"/>
      <c r="ME176" s="32"/>
      <c r="MF176" s="32">
        <v>110</v>
      </c>
      <c r="MG176" s="36">
        <f t="shared" si="322"/>
        <v>440</v>
      </c>
      <c r="MI176" s="32"/>
      <c r="MJ176" s="32"/>
      <c r="MK176" s="32"/>
      <c r="ML176" s="32"/>
      <c r="MO176" s="32"/>
      <c r="MP176" s="32"/>
      <c r="MQ176" s="32"/>
      <c r="MR176" s="32">
        <v>115</v>
      </c>
      <c r="MS176" s="36">
        <f t="shared" si="323"/>
        <v>1150</v>
      </c>
      <c r="MU176" s="32"/>
      <c r="MV176" s="32"/>
      <c r="MW176" s="32"/>
      <c r="MX176" s="32">
        <v>110</v>
      </c>
      <c r="MY176" s="36">
        <f t="shared" si="324"/>
        <v>1441</v>
      </c>
      <c r="NA176" s="32"/>
      <c r="NB176" s="32"/>
      <c r="NC176" s="32"/>
      <c r="ND176" s="32">
        <v>130.5</v>
      </c>
      <c r="NE176" s="36">
        <f t="shared" si="325"/>
        <v>965.7</v>
      </c>
      <c r="NG176" s="32"/>
      <c r="NH176" s="32"/>
      <c r="NI176" s="32"/>
      <c r="NJ176" s="32">
        <v>123.375</v>
      </c>
      <c r="NK176" s="36">
        <f t="shared" si="326"/>
        <v>1221.4125000000001</v>
      </c>
      <c r="NM176" s="32"/>
      <c r="NN176" s="32"/>
      <c r="NO176" s="32"/>
      <c r="NP176" s="32"/>
      <c r="NS176" s="32"/>
      <c r="NT176" s="32"/>
      <c r="NU176" s="32"/>
      <c r="NV176" s="32"/>
      <c r="NY176" s="32"/>
      <c r="NZ176" s="32"/>
      <c r="OA176" s="32"/>
      <c r="OB176" s="32"/>
      <c r="OE176" s="32"/>
      <c r="OF176" s="32"/>
      <c r="OG176" s="32"/>
      <c r="OH176" s="32"/>
      <c r="OK176" s="32"/>
      <c r="OL176" s="32"/>
      <c r="OM176" s="32"/>
      <c r="ON176" s="32"/>
      <c r="OQ176" s="32"/>
      <c r="OR176" s="32"/>
      <c r="OS176" s="32"/>
      <c r="OT176" s="32"/>
      <c r="OW176" s="32"/>
      <c r="OX176" s="32"/>
      <c r="OY176" s="32"/>
      <c r="OZ176" s="32"/>
      <c r="PC176" s="32"/>
      <c r="PD176" s="32"/>
      <c r="PE176" s="32"/>
      <c r="PF176" s="32"/>
      <c r="PI176" s="32"/>
      <c r="PJ176" s="32"/>
      <c r="PK176" s="32"/>
      <c r="PL176" s="32"/>
      <c r="PO176" s="32"/>
      <c r="PP176" s="32"/>
      <c r="PQ176" s="32"/>
      <c r="PR176" s="32"/>
      <c r="PU176" s="32"/>
      <c r="PV176" s="32"/>
      <c r="PW176" s="32"/>
      <c r="PX176" s="31">
        <v>124</v>
      </c>
      <c r="PY176" s="36">
        <f t="shared" si="327"/>
        <v>471.2</v>
      </c>
      <c r="QD176" s="31">
        <v>154</v>
      </c>
      <c r="QE176" s="36">
        <f t="shared" si="299"/>
        <v>477.40000000000003</v>
      </c>
      <c r="QJ176" s="31">
        <v>28.5</v>
      </c>
      <c r="QK176" s="36">
        <f t="shared" si="300"/>
        <v>474.69599999999997</v>
      </c>
      <c r="QM176" s="5"/>
      <c r="QO176" s="5"/>
      <c r="SR176" s="31">
        <v>29</v>
      </c>
      <c r="SS176" s="36">
        <f t="shared" si="301"/>
        <v>435</v>
      </c>
    </row>
    <row r="177" spans="1:515" x14ac:dyDescent="0.55000000000000004">
      <c r="B177" s="80">
        <v>184506</v>
      </c>
      <c r="C177" s="77"/>
      <c r="D177" s="78"/>
      <c r="E177" s="78">
        <f t="shared" si="211"/>
        <v>46939.023125085689</v>
      </c>
      <c r="F177" s="78">
        <f t="shared" si="328"/>
        <v>58.92334540153675</v>
      </c>
      <c r="G177" s="78">
        <f t="shared" si="302"/>
        <v>82.714024894747737</v>
      </c>
      <c r="H177" s="78"/>
      <c r="I177" s="78"/>
      <c r="J177" s="88"/>
      <c r="N177" s="31">
        <v>49.125</v>
      </c>
      <c r="O177" s="62">
        <f t="shared" si="303"/>
        <v>3848.1367728537512</v>
      </c>
      <c r="Z177" s="31">
        <v>127</v>
      </c>
      <c r="AA177" s="37">
        <f t="shared" si="297"/>
        <v>2540</v>
      </c>
      <c r="AL177" s="31">
        <v>54.875</v>
      </c>
      <c r="AM177" s="30">
        <f t="shared" si="304"/>
        <v>3605.0728522319437</v>
      </c>
      <c r="BD177" s="31">
        <v>118</v>
      </c>
      <c r="BE177" s="36">
        <f t="shared" si="305"/>
        <v>1770</v>
      </c>
      <c r="BP177" s="31">
        <v>116.5</v>
      </c>
      <c r="BQ177" s="30">
        <f t="shared" si="306"/>
        <v>3320.25</v>
      </c>
      <c r="DL177" s="31">
        <v>67</v>
      </c>
      <c r="DM177" s="30">
        <f t="shared" si="307"/>
        <v>1005</v>
      </c>
      <c r="EV177" s="31">
        <v>116.5</v>
      </c>
      <c r="EW177" s="30">
        <f t="shared" si="308"/>
        <v>3262</v>
      </c>
      <c r="FB177" s="31">
        <v>104.25</v>
      </c>
      <c r="FC177" s="29">
        <f t="shared" si="298"/>
        <v>1563.75</v>
      </c>
      <c r="IB177" s="31">
        <v>95.5</v>
      </c>
      <c r="IC177" s="36">
        <f t="shared" si="309"/>
        <v>955</v>
      </c>
      <c r="IN177" s="31">
        <v>107</v>
      </c>
      <c r="IO177" s="36">
        <f t="shared" si="310"/>
        <v>1070</v>
      </c>
      <c r="JC177" s="69"/>
      <c r="JD177" s="20"/>
      <c r="JE177" s="20"/>
      <c r="JF177" s="20">
        <v>57.75</v>
      </c>
      <c r="JG177" s="23">
        <f t="shared" si="311"/>
        <v>577.5</v>
      </c>
      <c r="JI177" s="69"/>
      <c r="JJ177" s="20"/>
      <c r="JK177" s="20"/>
      <c r="JL177" s="20">
        <v>112</v>
      </c>
      <c r="JM177" s="23">
        <f t="shared" si="312"/>
        <v>3360</v>
      </c>
      <c r="JO177" s="69"/>
      <c r="JP177" s="20"/>
      <c r="JQ177" s="20"/>
      <c r="JR177" s="20">
        <v>114</v>
      </c>
      <c r="JS177" s="23">
        <f t="shared" si="313"/>
        <v>2052</v>
      </c>
      <c r="JU177" s="69"/>
      <c r="JV177" s="20"/>
      <c r="JW177" s="20"/>
      <c r="JX177" s="20">
        <v>132</v>
      </c>
      <c r="JY177" s="23">
        <f t="shared" si="314"/>
        <v>2640</v>
      </c>
      <c r="KA177" s="69"/>
      <c r="KB177" s="20"/>
      <c r="KC177" s="20"/>
      <c r="KD177" s="20">
        <v>29.25</v>
      </c>
      <c r="KE177" s="23">
        <f t="shared" si="315"/>
        <v>380.25</v>
      </c>
      <c r="KG177" s="69"/>
      <c r="KH177" s="20"/>
      <c r="KI177" s="20"/>
      <c r="KJ177" s="20">
        <v>66</v>
      </c>
      <c r="KK177" s="23">
        <f t="shared" si="316"/>
        <v>1980</v>
      </c>
      <c r="KM177" s="69"/>
      <c r="KN177" s="20"/>
      <c r="KO177" s="20"/>
      <c r="KP177" s="20">
        <v>119.75</v>
      </c>
      <c r="KQ177" s="23">
        <f t="shared" si="317"/>
        <v>2155.5</v>
      </c>
      <c r="KS177" s="69"/>
      <c r="KT177" s="20"/>
      <c r="KU177" s="20"/>
      <c r="KV177" s="20">
        <v>35.5</v>
      </c>
      <c r="KW177" s="23">
        <f t="shared" si="318"/>
        <v>745.5</v>
      </c>
      <c r="KY177" s="69"/>
      <c r="KZ177" s="20"/>
      <c r="LA177" s="20"/>
      <c r="LB177" s="20">
        <v>69.833333333333329</v>
      </c>
      <c r="LC177" s="23">
        <f t="shared" si="319"/>
        <v>1047.5</v>
      </c>
      <c r="LE177" s="69"/>
      <c r="LF177" s="20"/>
      <c r="LG177" s="20"/>
      <c r="LH177" s="20"/>
      <c r="LK177" s="27"/>
      <c r="LL177" s="27"/>
      <c r="LM177" s="27"/>
      <c r="LN177" s="27"/>
      <c r="LR177" s="27"/>
      <c r="LT177" s="17">
        <v>89.5</v>
      </c>
      <c r="LU177" s="30">
        <f t="shared" si="320"/>
        <v>358</v>
      </c>
      <c r="LW177" s="32"/>
      <c r="LX177" s="32"/>
      <c r="LY177" s="32"/>
      <c r="LZ177" s="32">
        <v>95.25</v>
      </c>
      <c r="MA177" s="36">
        <f t="shared" si="321"/>
        <v>1905</v>
      </c>
      <c r="MC177" s="32"/>
      <c r="MD177" s="32"/>
      <c r="ME177" s="32"/>
      <c r="MF177" s="32">
        <v>105</v>
      </c>
      <c r="MG177" s="36">
        <f t="shared" si="322"/>
        <v>420</v>
      </c>
      <c r="MI177" s="32"/>
      <c r="MJ177" s="32"/>
      <c r="MK177" s="32"/>
      <c r="ML177" s="32"/>
      <c r="MO177" s="32"/>
      <c r="MP177" s="32"/>
      <c r="MQ177" s="32"/>
      <c r="MR177" s="32">
        <v>117</v>
      </c>
      <c r="MS177" s="36">
        <f t="shared" si="323"/>
        <v>1170</v>
      </c>
      <c r="MU177" s="32"/>
      <c r="MV177" s="32"/>
      <c r="MW177" s="32"/>
      <c r="MX177" s="32">
        <v>108.875</v>
      </c>
      <c r="MY177" s="36">
        <f t="shared" si="324"/>
        <v>1426.2625</v>
      </c>
      <c r="NA177" s="32"/>
      <c r="NB177" s="32"/>
      <c r="NC177" s="32"/>
      <c r="ND177" s="32">
        <v>131</v>
      </c>
      <c r="NE177" s="36">
        <f t="shared" si="325"/>
        <v>969.40000000000009</v>
      </c>
      <c r="NG177" s="32"/>
      <c r="NH177" s="32"/>
      <c r="NI177" s="32"/>
      <c r="NJ177" s="32">
        <v>123</v>
      </c>
      <c r="NK177" s="36">
        <f t="shared" si="326"/>
        <v>1217.7</v>
      </c>
      <c r="NM177" s="32"/>
      <c r="NN177" s="32"/>
      <c r="NO177" s="32"/>
      <c r="NP177" s="32"/>
      <c r="NS177" s="32"/>
      <c r="NT177" s="32"/>
      <c r="NU177" s="32"/>
      <c r="NV177" s="32"/>
      <c r="NY177" s="32"/>
      <c r="NZ177" s="32"/>
      <c r="OA177" s="32"/>
      <c r="OB177" s="32"/>
      <c r="OE177" s="32"/>
      <c r="OF177" s="32"/>
      <c r="OG177" s="32"/>
      <c r="OH177" s="32"/>
      <c r="OK177" s="32"/>
      <c r="OL177" s="32"/>
      <c r="OM177" s="32"/>
      <c r="ON177" s="32"/>
      <c r="OQ177" s="32"/>
      <c r="OR177" s="32"/>
      <c r="OS177" s="32"/>
      <c r="OT177" s="32"/>
      <c r="OW177" s="32"/>
      <c r="OX177" s="32"/>
      <c r="OY177" s="32"/>
      <c r="OZ177" s="32"/>
      <c r="PC177" s="32"/>
      <c r="PD177" s="32"/>
      <c r="PE177" s="32"/>
      <c r="PF177" s="32"/>
      <c r="PI177" s="32"/>
      <c r="PJ177" s="32"/>
      <c r="PK177" s="32"/>
      <c r="PL177" s="32"/>
      <c r="PO177" s="32"/>
      <c r="PP177" s="32"/>
      <c r="PQ177" s="32"/>
      <c r="PR177" s="32"/>
      <c r="PU177" s="32"/>
      <c r="PV177" s="32"/>
      <c r="PW177" s="32"/>
      <c r="PX177" s="31">
        <v>125</v>
      </c>
      <c r="PY177" s="36">
        <f t="shared" si="327"/>
        <v>475</v>
      </c>
      <c r="QD177" s="31">
        <v>157</v>
      </c>
      <c r="QE177" s="36">
        <f t="shared" si="299"/>
        <v>486.7</v>
      </c>
      <c r="QJ177" s="31">
        <v>27.25</v>
      </c>
      <c r="QK177" s="36">
        <f t="shared" si="300"/>
        <v>453.87599999999998</v>
      </c>
      <c r="QM177" s="5"/>
      <c r="QO177" s="5"/>
      <c r="SR177" s="31">
        <v>29.875</v>
      </c>
      <c r="SS177" s="36">
        <f t="shared" si="301"/>
        <v>448.125</v>
      </c>
    </row>
    <row r="178" spans="1:515" x14ac:dyDescent="0.55000000000000004">
      <c r="B178" s="80">
        <v>184507</v>
      </c>
      <c r="C178" s="77"/>
      <c r="D178" s="78"/>
      <c r="E178" s="78">
        <f t="shared" si="211"/>
        <v>45987.133826674297</v>
      </c>
      <c r="F178" s="78">
        <f t="shared" si="328"/>
        <v>57.728422751253781</v>
      </c>
      <c r="G178" s="78">
        <f t="shared" si="302"/>
        <v>81.036644542880865</v>
      </c>
      <c r="H178" s="78"/>
      <c r="I178" s="78"/>
      <c r="J178" s="88"/>
      <c r="N178" s="31">
        <v>48.932499999999997</v>
      </c>
      <c r="O178" s="62">
        <f t="shared" si="303"/>
        <v>3833.0575600542729</v>
      </c>
      <c r="Z178" s="31">
        <v>124</v>
      </c>
      <c r="AA178" s="37">
        <f t="shared" si="297"/>
        <v>2480</v>
      </c>
      <c r="AL178" s="31">
        <v>55.791666666666664</v>
      </c>
      <c r="AM178" s="30">
        <f t="shared" si="304"/>
        <v>3665.2942666200247</v>
      </c>
      <c r="BD178" s="31">
        <v>115</v>
      </c>
      <c r="BE178" s="36">
        <f t="shared" si="305"/>
        <v>1725</v>
      </c>
      <c r="BP178" s="31">
        <v>109.4375</v>
      </c>
      <c r="BQ178" s="30">
        <f t="shared" si="306"/>
        <v>3118.96875</v>
      </c>
      <c r="DL178" s="31">
        <v>61</v>
      </c>
      <c r="DM178" s="30">
        <f t="shared" si="307"/>
        <v>915</v>
      </c>
      <c r="EV178" s="31">
        <v>118</v>
      </c>
      <c r="EW178" s="30">
        <f t="shared" si="308"/>
        <v>3304</v>
      </c>
      <c r="FB178" s="31">
        <v>100</v>
      </c>
      <c r="FC178" s="29">
        <f t="shared" si="298"/>
        <v>1500</v>
      </c>
      <c r="IB178" s="31">
        <v>94.75</v>
      </c>
      <c r="IC178" s="36">
        <f t="shared" si="309"/>
        <v>947.5</v>
      </c>
      <c r="IN178" s="31">
        <v>106.25</v>
      </c>
      <c r="IO178" s="36">
        <f t="shared" si="310"/>
        <v>1062.5</v>
      </c>
      <c r="JC178" s="69"/>
      <c r="JD178" s="20"/>
      <c r="JE178" s="20"/>
      <c r="JF178" s="20">
        <v>57</v>
      </c>
      <c r="JG178" s="23">
        <f t="shared" si="311"/>
        <v>570</v>
      </c>
      <c r="JI178" s="69"/>
      <c r="JJ178" s="20"/>
      <c r="JK178" s="20"/>
      <c r="JL178" s="20">
        <v>107.5</v>
      </c>
      <c r="JM178" s="23">
        <f t="shared" si="312"/>
        <v>3225</v>
      </c>
      <c r="JO178" s="69"/>
      <c r="JP178" s="20"/>
      <c r="JQ178" s="20"/>
      <c r="JR178" s="20">
        <v>112.375</v>
      </c>
      <c r="JS178" s="23">
        <f t="shared" si="313"/>
        <v>2022.75</v>
      </c>
      <c r="JU178" s="69"/>
      <c r="JV178" s="20"/>
      <c r="JW178" s="20"/>
      <c r="JX178" s="20">
        <v>130</v>
      </c>
      <c r="JY178" s="23">
        <f t="shared" si="314"/>
        <v>2600</v>
      </c>
      <c r="KA178" s="69"/>
      <c r="KB178" s="20"/>
      <c r="KC178" s="20"/>
      <c r="KD178" s="20">
        <v>28.875</v>
      </c>
      <c r="KE178" s="23">
        <f t="shared" si="315"/>
        <v>375.375</v>
      </c>
      <c r="KG178" s="69"/>
      <c r="KH178" s="20"/>
      <c r="KI178" s="20"/>
      <c r="KJ178" s="20">
        <v>64</v>
      </c>
      <c r="KK178" s="23">
        <f t="shared" si="316"/>
        <v>1920</v>
      </c>
      <c r="KM178" s="69"/>
      <c r="KN178" s="20"/>
      <c r="KO178" s="20"/>
      <c r="KP178" s="20">
        <v>118.75</v>
      </c>
      <c r="KQ178" s="23">
        <f t="shared" si="317"/>
        <v>2137.5</v>
      </c>
      <c r="KS178" s="69"/>
      <c r="KT178" s="20"/>
      <c r="KU178" s="20"/>
      <c r="KV178" s="20">
        <v>29.9375</v>
      </c>
      <c r="KW178" s="23">
        <f t="shared" si="318"/>
        <v>628.6875</v>
      </c>
      <c r="KY178" s="69"/>
      <c r="KZ178" s="20"/>
      <c r="LA178" s="20"/>
      <c r="LB178" s="20">
        <v>69.15625</v>
      </c>
      <c r="LC178" s="23">
        <f t="shared" si="319"/>
        <v>1037.34375</v>
      </c>
      <c r="LE178" s="69"/>
      <c r="LF178" s="20"/>
      <c r="LG178" s="20"/>
      <c r="LH178" s="20"/>
      <c r="LK178" s="27"/>
      <c r="LL178" s="27"/>
      <c r="LM178" s="27"/>
      <c r="LN178" s="27"/>
      <c r="LR178" s="27"/>
      <c r="LT178" s="17">
        <v>88</v>
      </c>
      <c r="LU178" s="30">
        <f t="shared" si="320"/>
        <v>352</v>
      </c>
      <c r="LW178" s="32"/>
      <c r="LX178" s="32"/>
      <c r="LY178" s="32"/>
      <c r="LZ178" s="32">
        <v>96</v>
      </c>
      <c r="MA178" s="36">
        <f t="shared" si="321"/>
        <v>1920</v>
      </c>
      <c r="MC178" s="32"/>
      <c r="MD178" s="32"/>
      <c r="ME178" s="32"/>
      <c r="MF178" s="32">
        <v>100</v>
      </c>
      <c r="MG178" s="36">
        <f t="shared" si="322"/>
        <v>400</v>
      </c>
      <c r="MI178" s="32"/>
      <c r="MJ178" s="32"/>
      <c r="MK178" s="32"/>
      <c r="ML178" s="32"/>
      <c r="MO178" s="32"/>
      <c r="MP178" s="32"/>
      <c r="MQ178" s="32"/>
      <c r="MR178" s="32">
        <v>118</v>
      </c>
      <c r="MS178" s="36">
        <f t="shared" si="323"/>
        <v>1180</v>
      </c>
      <c r="MU178" s="32"/>
      <c r="MV178" s="32"/>
      <c r="MW178" s="32"/>
      <c r="MX178" s="32">
        <v>103</v>
      </c>
      <c r="MY178" s="36">
        <f t="shared" si="324"/>
        <v>1349.3</v>
      </c>
      <c r="NA178" s="32"/>
      <c r="NB178" s="32"/>
      <c r="NC178" s="32"/>
      <c r="ND178" s="32">
        <v>129</v>
      </c>
      <c r="NE178" s="36">
        <f t="shared" si="325"/>
        <v>954.6</v>
      </c>
      <c r="NG178" s="32"/>
      <c r="NH178" s="32"/>
      <c r="NI178" s="32"/>
      <c r="NJ178" s="32">
        <v>123</v>
      </c>
      <c r="NK178" s="36">
        <f t="shared" si="326"/>
        <v>1217.7</v>
      </c>
      <c r="NM178" s="32"/>
      <c r="NN178" s="32"/>
      <c r="NO178" s="32"/>
      <c r="NP178" s="32"/>
      <c r="NS178" s="32"/>
      <c r="NT178" s="32"/>
      <c r="NU178" s="32"/>
      <c r="NV178" s="32"/>
      <c r="NY178" s="32"/>
      <c r="NZ178" s="32"/>
      <c r="OA178" s="32"/>
      <c r="OB178" s="32"/>
      <c r="OE178" s="32"/>
      <c r="OF178" s="32"/>
      <c r="OG178" s="32"/>
      <c r="OH178" s="32"/>
      <c r="OK178" s="32"/>
      <c r="OL178" s="32"/>
      <c r="OM178" s="32"/>
      <c r="ON178" s="32"/>
      <c r="OQ178" s="32"/>
      <c r="OR178" s="32"/>
      <c r="OS178" s="32"/>
      <c r="OT178" s="32"/>
      <c r="OW178" s="32"/>
      <c r="OX178" s="32"/>
      <c r="OY178" s="32"/>
      <c r="OZ178" s="32"/>
      <c r="PC178" s="32"/>
      <c r="PD178" s="32"/>
      <c r="PE178" s="32"/>
      <c r="PF178" s="32"/>
      <c r="PI178" s="32"/>
      <c r="PJ178" s="32"/>
      <c r="PK178" s="32"/>
      <c r="PL178" s="32"/>
      <c r="PO178" s="32"/>
      <c r="PP178" s="32"/>
      <c r="PQ178" s="32"/>
      <c r="PR178" s="32"/>
      <c r="PU178" s="32"/>
      <c r="PV178" s="32"/>
      <c r="PW178" s="32"/>
      <c r="PX178" s="31">
        <v>125</v>
      </c>
      <c r="PY178" s="36">
        <f t="shared" si="327"/>
        <v>475</v>
      </c>
      <c r="QD178" s="31">
        <v>157</v>
      </c>
      <c r="QE178" s="36">
        <f t="shared" si="299"/>
        <v>486.7</v>
      </c>
      <c r="QJ178" s="31">
        <v>25.125</v>
      </c>
      <c r="QK178" s="36">
        <f t="shared" si="300"/>
        <v>418.48199999999997</v>
      </c>
      <c r="QM178" s="5"/>
      <c r="QO178" s="5"/>
      <c r="SR178" s="31">
        <v>28.625</v>
      </c>
      <c r="SS178" s="36">
        <f t="shared" si="301"/>
        <v>429.375</v>
      </c>
    </row>
    <row r="179" spans="1:515" s="46" customFormat="1" x14ac:dyDescent="0.55000000000000004">
      <c r="A179" s="45" t="s">
        <v>17</v>
      </c>
      <c r="B179" s="80">
        <v>184508</v>
      </c>
      <c r="C179" s="77"/>
      <c r="D179" s="78"/>
      <c r="E179" s="78">
        <f t="shared" si="211"/>
        <v>45695.570843452755</v>
      </c>
      <c r="F179" s="78">
        <f t="shared" si="328"/>
        <v>57.362418833343433</v>
      </c>
      <c r="G179" s="78">
        <f t="shared" si="302"/>
        <v>80.522864190266631</v>
      </c>
      <c r="H179" s="78"/>
      <c r="I179" s="78"/>
      <c r="J179" s="88">
        <f>(E179-O$179)/(D$171-M$171)</f>
        <v>85.37080754493067</v>
      </c>
      <c r="N179" s="46">
        <v>50.25</v>
      </c>
      <c r="O179" s="62">
        <f t="shared" si="303"/>
        <v>3936.2620424610886</v>
      </c>
      <c r="U179" s="47"/>
      <c r="V179" s="66"/>
      <c r="Z179" s="46">
        <v>123</v>
      </c>
      <c r="AA179" s="37">
        <f t="shared" si="297"/>
        <v>2460</v>
      </c>
      <c r="AB179" s="66"/>
      <c r="AG179" s="47"/>
      <c r="AH179" s="66"/>
      <c r="AL179" s="46">
        <v>49.583333333333336</v>
      </c>
      <c r="AM179" s="30">
        <f t="shared" si="304"/>
        <v>3257.4310509916577</v>
      </c>
      <c r="AN179" s="66"/>
      <c r="AS179" s="48"/>
      <c r="AT179" s="66"/>
      <c r="AY179" s="47"/>
      <c r="AZ179" s="66"/>
      <c r="BD179" s="46">
        <v>113.5</v>
      </c>
      <c r="BE179" s="47">
        <f t="shared" si="305"/>
        <v>1702.5</v>
      </c>
      <c r="BF179" s="66"/>
      <c r="BK179" s="47"/>
      <c r="BL179" s="66"/>
      <c r="BP179" s="46">
        <v>107.1875</v>
      </c>
      <c r="BQ179" s="30">
        <f t="shared" si="306"/>
        <v>3054.84375</v>
      </c>
      <c r="BR179" s="66"/>
      <c r="BW179" s="30"/>
      <c r="BX179" s="66"/>
      <c r="CC179" s="30"/>
      <c r="CD179" s="66"/>
      <c r="CI179" s="47"/>
      <c r="CJ179" s="66"/>
      <c r="CO179" s="47"/>
      <c r="CP179" s="66"/>
      <c r="CU179" s="47"/>
      <c r="CV179" s="66"/>
      <c r="DA179" s="62"/>
      <c r="DG179" s="30"/>
      <c r="DH179" s="66"/>
      <c r="DL179" s="46">
        <v>64</v>
      </c>
      <c r="DM179" s="30">
        <f t="shared" si="307"/>
        <v>960</v>
      </c>
      <c r="DN179" s="66"/>
      <c r="DS179" s="30"/>
      <c r="DT179" s="66"/>
      <c r="DY179" s="30"/>
      <c r="DZ179" s="66"/>
      <c r="EE179" s="30"/>
      <c r="EF179" s="66"/>
      <c r="EK179" s="47"/>
      <c r="EL179" s="66"/>
      <c r="EQ179" s="47"/>
      <c r="ER179" s="66"/>
      <c r="EV179" s="46">
        <v>116.75</v>
      </c>
      <c r="EW179" s="30">
        <f t="shared" si="308"/>
        <v>3269</v>
      </c>
      <c r="EX179" s="66"/>
      <c r="EZ179" s="31"/>
      <c r="FA179" s="31"/>
      <c r="FB179" s="31">
        <v>95</v>
      </c>
      <c r="FC179" s="29">
        <f t="shared" si="298"/>
        <v>1425</v>
      </c>
      <c r="FD179" s="64"/>
      <c r="FI179" s="47"/>
      <c r="FJ179" s="66"/>
      <c r="FO179" s="47"/>
      <c r="FP179" s="66"/>
      <c r="FU179" s="47"/>
      <c r="FV179" s="66"/>
      <c r="GA179" s="47"/>
      <c r="GB179" s="66"/>
      <c r="GG179" s="47"/>
      <c r="GH179" s="66"/>
      <c r="GM179" s="47"/>
      <c r="GN179" s="66"/>
      <c r="GS179" s="47"/>
      <c r="GT179" s="66"/>
      <c r="GY179" s="47"/>
      <c r="GZ179" s="66"/>
      <c r="HE179" s="47"/>
      <c r="HF179" s="66"/>
      <c r="HK179" s="47"/>
      <c r="HL179" s="66"/>
      <c r="HQ179" s="30"/>
      <c r="HR179" s="66"/>
      <c r="HW179" s="47"/>
      <c r="HX179" s="66"/>
      <c r="IB179" s="46">
        <v>93.375</v>
      </c>
      <c r="IC179" s="47">
        <f t="shared" si="309"/>
        <v>933.75</v>
      </c>
      <c r="ID179" s="66"/>
      <c r="II179" s="30"/>
      <c r="IJ179" s="66"/>
      <c r="IN179" s="46">
        <v>105</v>
      </c>
      <c r="IO179" s="47">
        <f t="shared" si="310"/>
        <v>1050</v>
      </c>
      <c r="IP179" s="66"/>
      <c r="IU179" s="47"/>
      <c r="IV179" s="66"/>
      <c r="JA179" s="47"/>
      <c r="JB179" s="66"/>
      <c r="JC179" s="69"/>
      <c r="JD179" s="20"/>
      <c r="JE179" s="20"/>
      <c r="JF179" s="20">
        <v>57</v>
      </c>
      <c r="JG179" s="23">
        <f t="shared" si="311"/>
        <v>570</v>
      </c>
      <c r="JH179" s="72"/>
      <c r="JI179" s="69"/>
      <c r="JJ179" s="20"/>
      <c r="JK179" s="20"/>
      <c r="JL179" s="20">
        <v>111</v>
      </c>
      <c r="JM179" s="23">
        <f t="shared" si="312"/>
        <v>3330</v>
      </c>
      <c r="JN179" s="72"/>
      <c r="JO179" s="69"/>
      <c r="JP179" s="20"/>
      <c r="JQ179" s="20"/>
      <c r="JR179" s="20">
        <v>112.5</v>
      </c>
      <c r="JS179" s="23">
        <f t="shared" si="313"/>
        <v>2025</v>
      </c>
      <c r="JT179" s="72"/>
      <c r="JU179" s="69"/>
      <c r="JV179" s="20"/>
      <c r="JW179" s="20"/>
      <c r="JX179" s="20">
        <v>126.875</v>
      </c>
      <c r="JY179" s="23">
        <f t="shared" si="314"/>
        <v>2537.5</v>
      </c>
      <c r="JZ179" s="72"/>
      <c r="KA179" s="69"/>
      <c r="KB179" s="20"/>
      <c r="KC179" s="20"/>
      <c r="KD179" s="20">
        <v>29.625</v>
      </c>
      <c r="KE179" s="23">
        <f t="shared" si="315"/>
        <v>385.125</v>
      </c>
      <c r="KF179" s="72"/>
      <c r="KG179" s="69"/>
      <c r="KH179" s="20"/>
      <c r="KI179" s="20"/>
      <c r="KJ179" s="20">
        <v>70</v>
      </c>
      <c r="KK179" s="23">
        <f t="shared" si="316"/>
        <v>2100</v>
      </c>
      <c r="KL179" s="72"/>
      <c r="KM179" s="69"/>
      <c r="KN179" s="20"/>
      <c r="KO179" s="20"/>
      <c r="KP179" s="20">
        <v>116.625</v>
      </c>
      <c r="KQ179" s="23">
        <f t="shared" si="317"/>
        <v>2099.25</v>
      </c>
      <c r="KR179" s="72"/>
      <c r="KS179" s="69"/>
      <c r="KT179" s="20"/>
      <c r="KU179" s="20"/>
      <c r="KV179" s="20">
        <v>28.625</v>
      </c>
      <c r="KW179" s="23">
        <f t="shared" si="318"/>
        <v>601.125</v>
      </c>
      <c r="KX179" s="72"/>
      <c r="KY179" s="69"/>
      <c r="KZ179" s="20"/>
      <c r="LA179" s="20"/>
      <c r="LB179" s="20">
        <v>67.875</v>
      </c>
      <c r="LC179" s="23">
        <f t="shared" si="319"/>
        <v>1018.125</v>
      </c>
      <c r="LD179" s="72"/>
      <c r="LE179" s="69"/>
      <c r="LF179" s="20"/>
      <c r="LG179" s="20"/>
      <c r="LH179" s="20"/>
      <c r="LI179" s="23"/>
      <c r="LJ179" s="72"/>
      <c r="LK179" s="27"/>
      <c r="LL179" s="27"/>
      <c r="LM179" s="27"/>
      <c r="LN179" s="27"/>
      <c r="LO179" s="30"/>
      <c r="LP179" s="73"/>
      <c r="LQ179" s="29"/>
      <c r="LR179" s="27"/>
      <c r="LS179" s="29"/>
      <c r="LT179" s="17">
        <v>87.5</v>
      </c>
      <c r="LU179" s="30">
        <f t="shared" si="320"/>
        <v>350</v>
      </c>
      <c r="LV179" s="73"/>
      <c r="LW179" s="49"/>
      <c r="LX179" s="49"/>
      <c r="LY179" s="49"/>
      <c r="LZ179" s="49">
        <v>95</v>
      </c>
      <c r="MA179" s="47">
        <f t="shared" si="321"/>
        <v>1900</v>
      </c>
      <c r="MB179" s="66"/>
      <c r="MC179" s="49"/>
      <c r="MD179" s="49"/>
      <c r="ME179" s="49"/>
      <c r="MF179" s="49">
        <v>100.5</v>
      </c>
      <c r="MG179" s="47">
        <f t="shared" si="322"/>
        <v>402</v>
      </c>
      <c r="MH179" s="66"/>
      <c r="MI179" s="49"/>
      <c r="MJ179" s="49"/>
      <c r="MK179" s="49"/>
      <c r="ML179" s="49"/>
      <c r="MM179" s="47"/>
      <c r="MN179" s="66"/>
      <c r="MO179" s="49"/>
      <c r="MP179" s="49"/>
      <c r="MQ179" s="49"/>
      <c r="MR179" s="49">
        <v>114</v>
      </c>
      <c r="MS179" s="47">
        <f t="shared" si="323"/>
        <v>1140</v>
      </c>
      <c r="MT179" s="66"/>
      <c r="MU179" s="49"/>
      <c r="MV179" s="49"/>
      <c r="MW179" s="49"/>
      <c r="MX179" s="49">
        <v>104</v>
      </c>
      <c r="MY179" s="47">
        <f t="shared" si="324"/>
        <v>1362.3999999999999</v>
      </c>
      <c r="MZ179" s="66"/>
      <c r="NA179" s="49"/>
      <c r="NB179" s="49"/>
      <c r="NC179" s="49"/>
      <c r="ND179" s="49">
        <v>134</v>
      </c>
      <c r="NE179" s="47">
        <f t="shared" si="325"/>
        <v>991.6</v>
      </c>
      <c r="NF179" s="66"/>
      <c r="NG179" s="49"/>
      <c r="NH179" s="49"/>
      <c r="NI179" s="49"/>
      <c r="NJ179" s="49">
        <v>122</v>
      </c>
      <c r="NK179" s="47">
        <f t="shared" si="326"/>
        <v>1207.8</v>
      </c>
      <c r="NL179" s="66"/>
      <c r="NM179" s="49"/>
      <c r="NN179" s="49"/>
      <c r="NO179" s="49"/>
      <c r="NP179" s="49"/>
      <c r="NQ179" s="47"/>
      <c r="NR179" s="66"/>
      <c r="NS179" s="49"/>
      <c r="NT179" s="49"/>
      <c r="NU179" s="49"/>
      <c r="NV179" s="49"/>
      <c r="NW179" s="47"/>
      <c r="NX179" s="66"/>
      <c r="NY179" s="49"/>
      <c r="NZ179" s="49"/>
      <c r="OA179" s="49"/>
      <c r="OB179" s="49"/>
      <c r="OC179" s="47"/>
      <c r="OD179" s="66"/>
      <c r="OE179" s="49"/>
      <c r="OF179" s="49"/>
      <c r="OG179" s="49"/>
      <c r="OH179" s="49"/>
      <c r="OI179" s="47"/>
      <c r="OJ179" s="66"/>
      <c r="OK179" s="49"/>
      <c r="OL179" s="49"/>
      <c r="OM179" s="49"/>
      <c r="ON179" s="49"/>
      <c r="OO179" s="47"/>
      <c r="OP179" s="66"/>
      <c r="OQ179" s="49"/>
      <c r="OR179" s="49"/>
      <c r="OS179" s="49"/>
      <c r="OT179" s="49"/>
      <c r="OU179" s="47"/>
      <c r="OV179" s="66"/>
      <c r="OW179" s="49"/>
      <c r="OX179" s="49"/>
      <c r="OY179" s="49"/>
      <c r="OZ179" s="49"/>
      <c r="PA179" s="47"/>
      <c r="PB179" s="66"/>
      <c r="PC179" s="49"/>
      <c r="PD179" s="49"/>
      <c r="PE179" s="49"/>
      <c r="PF179" s="49"/>
      <c r="PG179" s="47"/>
      <c r="PH179" s="66"/>
      <c r="PI179" s="49"/>
      <c r="PJ179" s="49"/>
      <c r="PK179" s="49"/>
      <c r="PL179" s="49"/>
      <c r="PM179" s="47"/>
      <c r="PN179" s="66"/>
      <c r="PO179" s="49"/>
      <c r="PP179" s="49"/>
      <c r="PQ179" s="49"/>
      <c r="PR179" s="49"/>
      <c r="PS179" s="47"/>
      <c r="PT179" s="66"/>
      <c r="PU179" s="49"/>
      <c r="PV179" s="49"/>
      <c r="PW179" s="49"/>
      <c r="PX179" s="46">
        <v>126</v>
      </c>
      <c r="PY179" s="47">
        <f t="shared" si="327"/>
        <v>478.79999999999995</v>
      </c>
      <c r="PZ179" s="66"/>
      <c r="QD179" s="46">
        <v>152.5</v>
      </c>
      <c r="QE179" s="47">
        <f t="shared" si="299"/>
        <v>472.75</v>
      </c>
      <c r="QF179" s="66"/>
      <c r="QJ179" s="31">
        <v>29.625</v>
      </c>
      <c r="QK179" s="47">
        <f t="shared" si="300"/>
        <v>493.43399999999997</v>
      </c>
      <c r="QL179" s="66"/>
      <c r="QM179" s="8"/>
      <c r="QN179" s="31"/>
      <c r="QO179" s="8"/>
      <c r="QP179" s="31"/>
      <c r="QQ179" s="36"/>
      <c r="QR179" s="64"/>
      <c r="QS179" s="31"/>
      <c r="QT179" s="31"/>
      <c r="QU179" s="31"/>
      <c r="QV179" s="31"/>
      <c r="QW179" s="36"/>
      <c r="QX179" s="64"/>
      <c r="QY179" s="31"/>
      <c r="QZ179" s="31"/>
      <c r="RA179" s="31"/>
      <c r="RB179" s="31"/>
      <c r="RC179" s="36"/>
      <c r="RD179" s="64"/>
      <c r="RE179" s="31"/>
      <c r="RF179" s="31"/>
      <c r="RG179" s="31"/>
      <c r="RH179" s="31"/>
      <c r="RI179" s="36"/>
      <c r="RJ179" s="64"/>
      <c r="RK179" s="31"/>
      <c r="RL179" s="31"/>
      <c r="RM179" s="31"/>
      <c r="RN179" s="31"/>
      <c r="RO179" s="36"/>
      <c r="RP179" s="64"/>
      <c r="RQ179" s="31"/>
      <c r="RR179" s="31"/>
      <c r="RS179" s="31"/>
      <c r="RT179" s="31"/>
      <c r="RU179" s="36"/>
      <c r="RV179" s="64"/>
      <c r="RW179" s="31"/>
      <c r="RX179" s="31"/>
      <c r="RY179" s="31"/>
      <c r="RZ179" s="31"/>
      <c r="SA179" s="36"/>
      <c r="SB179" s="64"/>
      <c r="SC179" s="31"/>
      <c r="SD179" s="31"/>
      <c r="SE179" s="31"/>
      <c r="SF179" s="31"/>
      <c r="SG179" s="47"/>
      <c r="SH179" s="66"/>
      <c r="SI179" s="31"/>
      <c r="SJ179" s="31"/>
      <c r="SK179" s="31"/>
      <c r="SL179" s="31"/>
      <c r="SM179" s="47"/>
      <c r="SN179" s="66"/>
      <c r="SR179" s="46">
        <v>29.625</v>
      </c>
      <c r="SS179" s="47">
        <f t="shared" si="301"/>
        <v>444.375</v>
      </c>
      <c r="ST179" s="66"/>
      <c r="SU179" s="66"/>
    </row>
    <row r="180" spans="1:515" x14ac:dyDescent="0.55000000000000004">
      <c r="B180" s="80">
        <v>184509</v>
      </c>
      <c r="C180" s="77"/>
      <c r="D180" s="78"/>
      <c r="E180" s="78">
        <f t="shared" si="211"/>
        <v>42307.34949572706</v>
      </c>
      <c r="F180" s="78">
        <f>F179*J180/J179</f>
        <v>58.11523157789685</v>
      </c>
      <c r="G180" s="78">
        <f t="shared" si="302"/>
        <v>74.55227924311373</v>
      </c>
      <c r="H180" s="78"/>
      <c r="I180" s="78"/>
      <c r="J180" s="88">
        <f>E180/(D$171-M$171)</f>
        <v>86.491196699358781</v>
      </c>
      <c r="Z180" s="31">
        <v>128</v>
      </c>
      <c r="AA180" s="37">
        <f t="shared" si="297"/>
        <v>2560</v>
      </c>
      <c r="AL180" s="31">
        <v>48.958333333333336</v>
      </c>
      <c r="AM180" s="30">
        <f t="shared" si="304"/>
        <v>3216.3709957270571</v>
      </c>
      <c r="BD180" s="31">
        <v>112.125</v>
      </c>
      <c r="BE180" s="36">
        <f t="shared" si="305"/>
        <v>1681.875</v>
      </c>
      <c r="BP180" s="31">
        <v>107.25</v>
      </c>
      <c r="BQ180" s="30">
        <f t="shared" si="306"/>
        <v>3056.625</v>
      </c>
      <c r="DL180" s="31">
        <v>67</v>
      </c>
      <c r="DM180" s="30">
        <f t="shared" si="307"/>
        <v>1005</v>
      </c>
      <c r="EV180" s="31">
        <v>116.875</v>
      </c>
      <c r="EW180" s="30">
        <f t="shared" si="308"/>
        <v>3272.5</v>
      </c>
      <c r="FB180" s="31">
        <v>96.5</v>
      </c>
      <c r="FC180" s="29">
        <f t="shared" si="298"/>
        <v>1447.5</v>
      </c>
      <c r="IB180" s="31">
        <v>92</v>
      </c>
      <c r="IC180" s="36">
        <f t="shared" si="309"/>
        <v>920</v>
      </c>
      <c r="IN180" s="31">
        <v>102.25</v>
      </c>
      <c r="IO180" s="36">
        <f t="shared" si="310"/>
        <v>1022.5</v>
      </c>
      <c r="JC180" s="69"/>
      <c r="JD180" s="20"/>
      <c r="JE180" s="20"/>
      <c r="JF180" s="20">
        <v>56.5</v>
      </c>
      <c r="JG180" s="23">
        <f t="shared" si="311"/>
        <v>565</v>
      </c>
      <c r="JI180" s="69"/>
      <c r="JJ180" s="20"/>
      <c r="JK180" s="20"/>
      <c r="JL180" s="20">
        <v>113</v>
      </c>
      <c r="JM180" s="23">
        <f t="shared" si="312"/>
        <v>3390</v>
      </c>
      <c r="JO180" s="69"/>
      <c r="JP180" s="20"/>
      <c r="JQ180" s="20"/>
      <c r="JR180" s="20">
        <v>112.5</v>
      </c>
      <c r="JS180" s="23">
        <f t="shared" si="313"/>
        <v>2025</v>
      </c>
      <c r="JU180" s="69"/>
      <c r="JV180" s="20"/>
      <c r="JW180" s="20"/>
      <c r="JX180" s="20">
        <v>126.875</v>
      </c>
      <c r="JY180" s="23">
        <f t="shared" si="314"/>
        <v>2537.5</v>
      </c>
      <c r="KA180" s="69"/>
      <c r="KB180" s="20"/>
      <c r="KC180" s="20"/>
      <c r="KD180" s="20">
        <v>31.5</v>
      </c>
      <c r="KE180" s="23">
        <f t="shared" si="315"/>
        <v>409.5</v>
      </c>
      <c r="KG180" s="69"/>
      <c r="KH180" s="20"/>
      <c r="KI180" s="20"/>
      <c r="KJ180" s="20">
        <v>75</v>
      </c>
      <c r="KK180" s="23">
        <f t="shared" si="316"/>
        <v>2250</v>
      </c>
      <c r="KM180" s="69"/>
      <c r="KN180" s="20"/>
      <c r="KO180" s="20"/>
      <c r="KP180" s="20">
        <v>117.5</v>
      </c>
      <c r="KQ180" s="23">
        <f t="shared" si="317"/>
        <v>2115</v>
      </c>
      <c r="KS180" s="69"/>
      <c r="KT180" s="20"/>
      <c r="KU180" s="20"/>
      <c r="KV180" s="20">
        <v>32.9375</v>
      </c>
      <c r="KW180" s="23">
        <f t="shared" si="318"/>
        <v>691.6875</v>
      </c>
      <c r="KY180" s="69"/>
      <c r="KZ180" s="20"/>
      <c r="LA180" s="20"/>
      <c r="LB180" s="20">
        <v>74.833333333333329</v>
      </c>
      <c r="LC180" s="23">
        <f t="shared" si="319"/>
        <v>1122.5</v>
      </c>
      <c r="LE180" s="69"/>
      <c r="LF180" s="20"/>
      <c r="LG180" s="20"/>
      <c r="LH180" s="20"/>
      <c r="LK180" s="27"/>
      <c r="LL180" s="27"/>
      <c r="LM180" s="27"/>
      <c r="LN180" s="27"/>
      <c r="LR180" s="27"/>
      <c r="LT180" s="17">
        <v>90</v>
      </c>
      <c r="LU180" s="30">
        <f t="shared" si="320"/>
        <v>360</v>
      </c>
      <c r="LW180" s="32"/>
      <c r="LX180" s="32"/>
      <c r="LY180" s="32"/>
      <c r="LZ180" s="32">
        <v>98</v>
      </c>
      <c r="MA180" s="36">
        <f t="shared" si="321"/>
        <v>1960</v>
      </c>
      <c r="MC180" s="32"/>
      <c r="MD180" s="32"/>
      <c r="ME180" s="32"/>
      <c r="MF180" s="32">
        <v>101</v>
      </c>
      <c r="MG180" s="36">
        <f t="shared" si="322"/>
        <v>404</v>
      </c>
      <c r="MI180" s="32"/>
      <c r="MJ180" s="32"/>
      <c r="MK180" s="32"/>
      <c r="ML180" s="32"/>
      <c r="MO180" s="32"/>
      <c r="MP180" s="32"/>
      <c r="MQ180" s="32"/>
      <c r="MR180" s="32">
        <v>114.25</v>
      </c>
      <c r="MS180" s="36">
        <f t="shared" si="323"/>
        <v>1142.5</v>
      </c>
      <c r="MU180" s="32"/>
      <c r="MV180" s="32"/>
      <c r="MW180" s="32"/>
      <c r="MX180" s="32">
        <v>104.125</v>
      </c>
      <c r="MY180" s="36">
        <f t="shared" si="324"/>
        <v>1364.0374999999999</v>
      </c>
      <c r="NA180" s="32"/>
      <c r="NB180" s="32"/>
      <c r="NC180" s="32"/>
      <c r="ND180" s="32">
        <v>133.25</v>
      </c>
      <c r="NE180" s="36">
        <f t="shared" si="325"/>
        <v>986.05000000000007</v>
      </c>
      <c r="NG180" s="32"/>
      <c r="NH180" s="32"/>
      <c r="NI180" s="32"/>
      <c r="NJ180" s="32">
        <v>119.375</v>
      </c>
      <c r="NK180" s="36">
        <f t="shared" si="326"/>
        <v>1181.8125</v>
      </c>
      <c r="NM180" s="32"/>
      <c r="NN180" s="32"/>
      <c r="NO180" s="32"/>
      <c r="NP180" s="32"/>
      <c r="NS180" s="32"/>
      <c r="NT180" s="32"/>
      <c r="NU180" s="32"/>
      <c r="NV180" s="32"/>
      <c r="NY180" s="32"/>
      <c r="NZ180" s="32"/>
      <c r="OA180" s="32"/>
      <c r="OB180" s="32"/>
      <c r="OE180" s="32"/>
      <c r="OF180" s="32"/>
      <c r="OG180" s="32"/>
      <c r="OH180" s="32"/>
      <c r="OK180" s="32"/>
      <c r="OL180" s="32"/>
      <c r="OM180" s="32"/>
      <c r="ON180" s="32"/>
      <c r="OQ180" s="32"/>
      <c r="OR180" s="32"/>
      <c r="OS180" s="32"/>
      <c r="OT180" s="32"/>
      <c r="OW180" s="32"/>
      <c r="OX180" s="32"/>
      <c r="OY180" s="32"/>
      <c r="OZ180" s="32"/>
      <c r="PC180" s="32"/>
      <c r="PD180" s="32"/>
      <c r="PE180" s="32"/>
      <c r="PF180" s="32"/>
      <c r="PI180" s="32"/>
      <c r="PJ180" s="32"/>
      <c r="PK180" s="32"/>
      <c r="PL180" s="32"/>
      <c r="PO180" s="32"/>
      <c r="PP180" s="32"/>
      <c r="PQ180" s="32"/>
      <c r="PR180" s="32"/>
      <c r="PU180" s="32"/>
      <c r="PV180" s="32"/>
      <c r="PW180" s="32"/>
      <c r="PX180" s="31">
        <v>126</v>
      </c>
      <c r="PY180" s="36">
        <f t="shared" si="327"/>
        <v>478.79999999999995</v>
      </c>
      <c r="QD180" s="31">
        <v>157</v>
      </c>
      <c r="QE180" s="36">
        <f t="shared" si="299"/>
        <v>486.7</v>
      </c>
      <c r="QJ180" s="31">
        <v>29.75</v>
      </c>
      <c r="QK180" s="36">
        <f t="shared" si="300"/>
        <v>495.51599999999996</v>
      </c>
      <c r="QM180" s="5"/>
      <c r="QO180" s="5"/>
      <c r="SR180" s="31">
        <v>28.625</v>
      </c>
      <c r="SS180" s="36">
        <f t="shared" si="301"/>
        <v>429.375</v>
      </c>
    </row>
    <row r="181" spans="1:515" x14ac:dyDescent="0.55000000000000004">
      <c r="B181" s="80">
        <v>184510</v>
      </c>
      <c r="C181" s="77"/>
      <c r="D181" s="78"/>
      <c r="E181" s="78">
        <f t="shared" si="211"/>
        <v>43114.032056614553</v>
      </c>
      <c r="F181" s="78">
        <f t="shared" si="328"/>
        <v>59.22332613817089</v>
      </c>
      <c r="G181" s="78">
        <f t="shared" si="302"/>
        <v>75.973782226795294</v>
      </c>
      <c r="H181" s="78"/>
      <c r="I181" s="78"/>
      <c r="J181" s="88"/>
      <c r="Z181" s="31">
        <v>135</v>
      </c>
      <c r="AA181" s="37">
        <f t="shared" si="297"/>
        <v>2700</v>
      </c>
      <c r="AL181" s="31">
        <v>53.416666666666664</v>
      </c>
      <c r="AM181" s="30">
        <f t="shared" si="304"/>
        <v>3509.2660566145419</v>
      </c>
      <c r="BD181" s="31">
        <v>112.875</v>
      </c>
      <c r="BE181" s="36">
        <f t="shared" si="305"/>
        <v>1693.125</v>
      </c>
      <c r="BP181" s="31">
        <v>108</v>
      </c>
      <c r="BQ181" s="30">
        <f t="shared" si="306"/>
        <v>3078</v>
      </c>
      <c r="DL181" s="31">
        <v>67</v>
      </c>
      <c r="DM181" s="30">
        <f t="shared" si="307"/>
        <v>1005</v>
      </c>
      <c r="EV181" s="31">
        <v>117.125</v>
      </c>
      <c r="EW181" s="30">
        <f t="shared" si="308"/>
        <v>3279.5</v>
      </c>
      <c r="FB181" s="31">
        <v>97.9375</v>
      </c>
      <c r="FC181" s="29">
        <f t="shared" si="298"/>
        <v>1469.0625</v>
      </c>
      <c r="IB181" s="31">
        <v>93.25</v>
      </c>
      <c r="IC181" s="36">
        <f t="shared" si="309"/>
        <v>932.5</v>
      </c>
      <c r="IN181" s="31">
        <v>105</v>
      </c>
      <c r="IO181" s="36">
        <f t="shared" si="310"/>
        <v>1050</v>
      </c>
      <c r="JC181" s="69"/>
      <c r="JD181" s="20"/>
      <c r="JE181" s="20"/>
      <c r="JF181" s="20">
        <v>56.25</v>
      </c>
      <c r="JG181" s="23">
        <f t="shared" si="311"/>
        <v>562.5</v>
      </c>
      <c r="JI181" s="69"/>
      <c r="JJ181" s="20"/>
      <c r="JK181" s="20"/>
      <c r="JL181" s="20">
        <v>113</v>
      </c>
      <c r="JM181" s="23">
        <f t="shared" si="312"/>
        <v>3390</v>
      </c>
      <c r="JO181" s="69"/>
      <c r="JP181" s="20"/>
      <c r="JQ181" s="20"/>
      <c r="JR181" s="20">
        <v>113.125</v>
      </c>
      <c r="JS181" s="23">
        <f t="shared" si="313"/>
        <v>2036.25</v>
      </c>
      <c r="JU181" s="69"/>
      <c r="JV181" s="20"/>
      <c r="JW181" s="20"/>
      <c r="JX181" s="20">
        <v>127.5</v>
      </c>
      <c r="JY181" s="23">
        <f t="shared" si="314"/>
        <v>2550</v>
      </c>
      <c r="KA181" s="69"/>
      <c r="KB181" s="20"/>
      <c r="KC181" s="20"/>
      <c r="KD181" s="20">
        <v>34</v>
      </c>
      <c r="KE181" s="23">
        <f t="shared" si="315"/>
        <v>442</v>
      </c>
      <c r="KG181" s="69"/>
      <c r="KH181" s="20"/>
      <c r="KI181" s="20"/>
      <c r="KJ181" s="20">
        <v>77</v>
      </c>
      <c r="KK181" s="23">
        <f t="shared" si="316"/>
        <v>2310</v>
      </c>
      <c r="KM181" s="69"/>
      <c r="KN181" s="20"/>
      <c r="KO181" s="20"/>
      <c r="KP181" s="20">
        <v>117.25</v>
      </c>
      <c r="KQ181" s="23">
        <f t="shared" si="317"/>
        <v>2110.5</v>
      </c>
      <c r="KS181" s="69"/>
      <c r="KT181" s="20"/>
      <c r="KU181" s="20"/>
      <c r="KV181" s="20">
        <v>36.3125</v>
      </c>
      <c r="KW181" s="23">
        <f t="shared" si="318"/>
        <v>762.5625</v>
      </c>
      <c r="KY181" s="69"/>
      <c r="KZ181" s="20"/>
      <c r="LA181" s="20"/>
      <c r="LB181" s="20">
        <v>79.75</v>
      </c>
      <c r="LC181" s="23">
        <f t="shared" si="319"/>
        <v>1196.25</v>
      </c>
      <c r="LE181" s="69"/>
      <c r="LF181" s="20"/>
      <c r="LG181" s="20"/>
      <c r="LH181" s="20"/>
      <c r="LK181" s="27"/>
      <c r="LL181" s="27"/>
      <c r="LM181" s="27"/>
      <c r="LN181" s="27"/>
      <c r="LR181" s="27"/>
      <c r="LT181" s="17">
        <v>90</v>
      </c>
      <c r="LU181" s="30">
        <f t="shared" si="320"/>
        <v>360</v>
      </c>
      <c r="LW181" s="32"/>
      <c r="LX181" s="32"/>
      <c r="LY181" s="32"/>
      <c r="LZ181" s="32">
        <v>97</v>
      </c>
      <c r="MA181" s="36">
        <f t="shared" si="321"/>
        <v>1940</v>
      </c>
      <c r="MC181" s="32"/>
      <c r="MD181" s="32"/>
      <c r="ME181" s="32"/>
      <c r="MF181" s="32">
        <v>101.5</v>
      </c>
      <c r="MG181" s="36">
        <f t="shared" si="322"/>
        <v>406</v>
      </c>
      <c r="MI181" s="32"/>
      <c r="MJ181" s="32"/>
      <c r="MK181" s="32"/>
      <c r="ML181" s="32"/>
      <c r="MO181" s="32"/>
      <c r="MP181" s="32"/>
      <c r="MQ181" s="32"/>
      <c r="MR181" s="32">
        <v>114.25</v>
      </c>
      <c r="MS181" s="36">
        <f t="shared" si="323"/>
        <v>1142.5</v>
      </c>
      <c r="MU181" s="32"/>
      <c r="MV181" s="32"/>
      <c r="MW181" s="32"/>
      <c r="MX181" s="32">
        <v>102.5</v>
      </c>
      <c r="MY181" s="36">
        <f t="shared" si="324"/>
        <v>1342.75</v>
      </c>
      <c r="NA181" s="32"/>
      <c r="NB181" s="32"/>
      <c r="NC181" s="32"/>
      <c r="ND181" s="32">
        <v>136</v>
      </c>
      <c r="NE181" s="36">
        <f t="shared" si="325"/>
        <v>1006.4000000000001</v>
      </c>
      <c r="NG181" s="32"/>
      <c r="NH181" s="32"/>
      <c r="NI181" s="32"/>
      <c r="NJ181" s="32">
        <v>122</v>
      </c>
      <c r="NK181" s="36">
        <f t="shared" si="326"/>
        <v>1207.8</v>
      </c>
      <c r="NM181" s="32"/>
      <c r="NN181" s="32"/>
      <c r="NO181" s="32"/>
      <c r="NP181" s="32"/>
      <c r="NS181" s="32"/>
      <c r="NT181" s="32"/>
      <c r="NU181" s="32"/>
      <c r="NV181" s="32"/>
      <c r="NY181" s="32"/>
      <c r="NZ181" s="32"/>
      <c r="OA181" s="32"/>
      <c r="OB181" s="32"/>
      <c r="OE181" s="32"/>
      <c r="OF181" s="32"/>
      <c r="OG181" s="32"/>
      <c r="OH181" s="32"/>
      <c r="OK181" s="32"/>
      <c r="OL181" s="32"/>
      <c r="OM181" s="32"/>
      <c r="ON181" s="32"/>
      <c r="OQ181" s="32"/>
      <c r="OR181" s="32"/>
      <c r="OS181" s="32"/>
      <c r="OT181" s="32"/>
      <c r="OW181" s="32"/>
      <c r="OX181" s="32"/>
      <c r="OY181" s="32"/>
      <c r="OZ181" s="32"/>
      <c r="PC181" s="32"/>
      <c r="PD181" s="32"/>
      <c r="PE181" s="32"/>
      <c r="PF181" s="32"/>
      <c r="PI181" s="32"/>
      <c r="PJ181" s="32"/>
      <c r="PK181" s="32"/>
      <c r="PL181" s="32"/>
      <c r="PO181" s="32"/>
      <c r="PP181" s="32"/>
      <c r="PQ181" s="32"/>
      <c r="PR181" s="32"/>
      <c r="PU181" s="32"/>
      <c r="PV181" s="32"/>
      <c r="PW181" s="32"/>
      <c r="PX181" s="31">
        <v>123</v>
      </c>
      <c r="PY181" s="36">
        <f t="shared" si="327"/>
        <v>467.4</v>
      </c>
      <c r="QD181" s="31">
        <v>159</v>
      </c>
      <c r="QE181" s="36">
        <f t="shared" si="299"/>
        <v>492.90000000000003</v>
      </c>
      <c r="QJ181" s="31">
        <v>29.75</v>
      </c>
      <c r="QK181" s="36">
        <f t="shared" si="300"/>
        <v>495.51599999999996</v>
      </c>
      <c r="QM181" s="5"/>
      <c r="QO181" s="5"/>
      <c r="SR181" s="31">
        <v>29.75</v>
      </c>
      <c r="SS181" s="36">
        <f t="shared" si="301"/>
        <v>446.25</v>
      </c>
    </row>
    <row r="182" spans="1:515" x14ac:dyDescent="0.55000000000000004">
      <c r="B182" s="80">
        <v>184511</v>
      </c>
      <c r="C182" s="79">
        <f>COUNT(N182:SS182)/2</f>
        <v>29</v>
      </c>
      <c r="D182" s="78"/>
      <c r="E182" s="78">
        <f t="shared" si="211"/>
        <v>43339.215650660786</v>
      </c>
      <c r="F182" s="78">
        <f t="shared" si="328"/>
        <v>59.532648203285397</v>
      </c>
      <c r="G182" s="78">
        <f t="shared" si="302"/>
        <v>76.370591537338328</v>
      </c>
      <c r="H182" s="78"/>
      <c r="I182" s="78"/>
      <c r="J182" s="88"/>
      <c r="Z182" s="31">
        <v>132</v>
      </c>
      <c r="AA182" s="37">
        <f t="shared" si="297"/>
        <v>2640</v>
      </c>
      <c r="AL182" s="31">
        <v>58.25</v>
      </c>
      <c r="AM182" s="30">
        <f t="shared" si="304"/>
        <v>3826.7971506607878</v>
      </c>
      <c r="BD182" s="31">
        <v>113.125</v>
      </c>
      <c r="BE182" s="36">
        <f t="shared" si="305"/>
        <v>1696.875</v>
      </c>
      <c r="BP182" s="31">
        <v>107.625</v>
      </c>
      <c r="BQ182" s="30">
        <f t="shared" si="306"/>
        <v>3067.3125</v>
      </c>
      <c r="DL182" s="31">
        <v>52</v>
      </c>
      <c r="DM182" s="30">
        <f t="shared" si="307"/>
        <v>780</v>
      </c>
      <c r="EV182" s="31">
        <v>118</v>
      </c>
      <c r="EW182" s="30">
        <f t="shared" si="308"/>
        <v>3304</v>
      </c>
      <c r="FB182" s="31">
        <v>99.6875</v>
      </c>
      <c r="FC182" s="29">
        <f t="shared" si="298"/>
        <v>1495.3125</v>
      </c>
      <c r="IB182" s="31">
        <v>91</v>
      </c>
      <c r="IC182" s="36">
        <f t="shared" si="309"/>
        <v>910</v>
      </c>
      <c r="IN182" s="31">
        <v>106</v>
      </c>
      <c r="IO182" s="36">
        <f t="shared" si="310"/>
        <v>1060</v>
      </c>
      <c r="JC182" s="69"/>
      <c r="JD182" s="20"/>
      <c r="JE182" s="20"/>
      <c r="JF182" s="20">
        <v>59</v>
      </c>
      <c r="JG182" s="23">
        <f t="shared" si="311"/>
        <v>590</v>
      </c>
      <c r="JI182" s="69"/>
      <c r="JJ182" s="20"/>
      <c r="JK182" s="20"/>
      <c r="JL182" s="20">
        <v>115</v>
      </c>
      <c r="JM182" s="23">
        <f t="shared" si="312"/>
        <v>3450</v>
      </c>
      <c r="JO182" s="69"/>
      <c r="JP182" s="20"/>
      <c r="JQ182" s="20"/>
      <c r="JR182" s="20">
        <v>113.5</v>
      </c>
      <c r="JS182" s="23">
        <f t="shared" si="313"/>
        <v>2043</v>
      </c>
      <c r="JU182" s="69"/>
      <c r="JV182" s="20"/>
      <c r="JW182" s="20"/>
      <c r="JX182" s="20">
        <v>127.5</v>
      </c>
      <c r="JY182" s="23">
        <f t="shared" si="314"/>
        <v>2550</v>
      </c>
      <c r="KA182" s="69"/>
      <c r="KB182" s="20"/>
      <c r="KC182" s="20"/>
      <c r="KD182" s="20">
        <v>43.5</v>
      </c>
      <c r="KE182" s="23">
        <f t="shared" si="315"/>
        <v>565.5</v>
      </c>
      <c r="KG182" s="69"/>
      <c r="KH182" s="20"/>
      <c r="KI182" s="20"/>
      <c r="KJ182" s="20">
        <v>55</v>
      </c>
      <c r="KK182" s="23">
        <f t="shared" si="316"/>
        <v>1650</v>
      </c>
      <c r="KM182" s="69"/>
      <c r="KN182" s="20"/>
      <c r="KO182" s="20"/>
      <c r="KP182" s="20">
        <v>117.25</v>
      </c>
      <c r="KQ182" s="23">
        <f t="shared" si="317"/>
        <v>2110.5</v>
      </c>
      <c r="KS182" s="69"/>
      <c r="KT182" s="20"/>
      <c r="KU182" s="20"/>
      <c r="KV182" s="20">
        <v>52.5</v>
      </c>
      <c r="KW182" s="23">
        <f t="shared" si="318"/>
        <v>1102.5</v>
      </c>
      <c r="KY182" s="69"/>
      <c r="KZ182" s="20"/>
      <c r="LA182" s="20"/>
      <c r="LB182" s="20">
        <v>90.5625</v>
      </c>
      <c r="LC182" s="23">
        <f t="shared" si="319"/>
        <v>1358.4375</v>
      </c>
      <c r="LE182" s="69"/>
      <c r="LF182" s="20"/>
      <c r="LG182" s="20"/>
      <c r="LH182" s="20"/>
      <c r="LK182" s="27"/>
      <c r="LL182" s="27"/>
      <c r="LM182" s="27"/>
      <c r="LN182" s="27"/>
      <c r="LR182" s="27"/>
      <c r="LT182" s="17">
        <v>93.5</v>
      </c>
      <c r="LU182" s="30">
        <f t="shared" si="320"/>
        <v>374</v>
      </c>
      <c r="LW182" s="32"/>
      <c r="LX182" s="32"/>
      <c r="LY182" s="32"/>
      <c r="LZ182" s="32">
        <v>98</v>
      </c>
      <c r="MA182" s="36">
        <f t="shared" si="321"/>
        <v>1960</v>
      </c>
      <c r="MC182" s="32"/>
      <c r="MD182" s="32"/>
      <c r="ME182" s="32"/>
      <c r="MF182" s="32">
        <v>102</v>
      </c>
      <c r="MG182" s="36">
        <f t="shared" si="322"/>
        <v>408</v>
      </c>
      <c r="MI182" s="32"/>
      <c r="MJ182" s="32"/>
      <c r="MK182" s="32"/>
      <c r="ML182" s="32"/>
      <c r="MO182" s="32"/>
      <c r="MP182" s="32"/>
      <c r="MQ182" s="32"/>
      <c r="MR182" s="32">
        <v>119</v>
      </c>
      <c r="MS182" s="36">
        <f t="shared" si="323"/>
        <v>1190</v>
      </c>
      <c r="MU182" s="32"/>
      <c r="MV182" s="32"/>
      <c r="MW182" s="32"/>
      <c r="MX182" s="32">
        <v>102</v>
      </c>
      <c r="MY182" s="36">
        <f t="shared" si="324"/>
        <v>1336.2</v>
      </c>
      <c r="NA182" s="32"/>
      <c r="NB182" s="32"/>
      <c r="NC182" s="32"/>
      <c r="ND182" s="32">
        <v>133.75</v>
      </c>
      <c r="NE182" s="36">
        <f t="shared" si="325"/>
        <v>989.75</v>
      </c>
      <c r="NG182" s="32"/>
      <c r="NH182" s="32"/>
      <c r="NI182" s="32"/>
      <c r="NJ182" s="32">
        <v>125</v>
      </c>
      <c r="NK182" s="36">
        <f t="shared" si="326"/>
        <v>1237.5</v>
      </c>
      <c r="NM182" s="32"/>
      <c r="NN182" s="32"/>
      <c r="NO182" s="32"/>
      <c r="NP182" s="32"/>
      <c r="NS182" s="32"/>
      <c r="NT182" s="32"/>
      <c r="NU182" s="32"/>
      <c r="NV182" s="32"/>
      <c r="NY182" s="32"/>
      <c r="NZ182" s="32"/>
      <c r="OA182" s="32"/>
      <c r="OB182" s="32"/>
      <c r="OE182" s="32"/>
      <c r="OF182" s="32"/>
      <c r="OG182" s="32"/>
      <c r="OH182" s="32"/>
      <c r="OK182" s="32"/>
      <c r="OL182" s="32"/>
      <c r="OM182" s="32"/>
      <c r="ON182" s="32"/>
      <c r="OQ182" s="32"/>
      <c r="OR182" s="32"/>
      <c r="OS182" s="32"/>
      <c r="OT182" s="32"/>
      <c r="OW182" s="32"/>
      <c r="OX182" s="32"/>
      <c r="OY182" s="32"/>
      <c r="OZ182" s="32"/>
      <c r="PC182" s="32"/>
      <c r="PD182" s="32"/>
      <c r="PE182" s="32"/>
      <c r="PF182" s="32"/>
      <c r="PI182" s="32"/>
      <c r="PJ182" s="32"/>
      <c r="PK182" s="32"/>
      <c r="PL182" s="32"/>
      <c r="PO182" s="32"/>
      <c r="PP182" s="32"/>
      <c r="PQ182" s="32"/>
      <c r="PR182" s="32"/>
      <c r="PU182" s="32"/>
      <c r="PV182" s="32"/>
      <c r="PW182" s="32"/>
      <c r="PX182" s="31">
        <v>133</v>
      </c>
      <c r="PY182" s="36">
        <f t="shared" si="327"/>
        <v>505.4</v>
      </c>
      <c r="QD182" s="31">
        <v>159</v>
      </c>
      <c r="QE182" s="36">
        <f t="shared" si="299"/>
        <v>492.90000000000003</v>
      </c>
      <c r="QJ182" s="31">
        <v>29.125</v>
      </c>
      <c r="QK182" s="36">
        <f t="shared" si="300"/>
        <v>485.10599999999994</v>
      </c>
      <c r="QM182" s="5"/>
      <c r="QO182" s="5"/>
      <c r="SR182" s="31">
        <v>29.375</v>
      </c>
      <c r="SS182" s="36">
        <f t="shared" si="301"/>
        <v>440.625</v>
      </c>
    </row>
    <row r="183" spans="1:515" x14ac:dyDescent="0.55000000000000004">
      <c r="B183" s="80">
        <v>184512</v>
      </c>
      <c r="C183" s="77"/>
      <c r="D183" s="78">
        <f>SUM(M183,S183,Y183,AE183,AK183,AQ183,AW183,BC183,BI183,BO183,BU183,CA183,CG183,CM183,CS183,CY183,DE183,DK183,DQ183,DW183,EC183,EI183,EO183,EU183,FA183,FG183,FM183,FS183,FY183,GE183,GK183,GQ183,GW183,HC183,HI183,HO183,HU183,IA183,IG183,IM183,IS183,IY183,JE183,JK183,JQ183,JW183,KC183,KI183,KO183,KU183,LA183,LG183,LM183,LS183,LY183,ME183,MK183,MQ183,MW183,NC183,NI183,NO183,NU183,OA183,OG183,OM183,OS183,OY183,PE183,PK183,PQ183,PW183,QC183,QI183,QO183,QU183,RA183,RG183,RM183,RS183,RY183,SE183,SK183,SQ183)</f>
        <v>509.35208842336118</v>
      </c>
      <c r="E183" s="78">
        <f t="shared" si="211"/>
        <v>42252.566131173546</v>
      </c>
      <c r="F183" s="78">
        <f t="shared" si="328"/>
        <v>58.039978744628115</v>
      </c>
      <c r="G183" s="78">
        <f t="shared" si="302"/>
        <v>74.455742240896583</v>
      </c>
      <c r="H183" s="78"/>
      <c r="I183" s="78"/>
      <c r="J183" s="88">
        <f>SUM(P183,V183,AB183,AH183,AN183,AT183,AZ183,BF183,BL183,BR183,BX183,CD183,CJ183,CP183,CV183,DB183,DH183,DN183,DT183,DZ183,EF183,EL183,ER183,EX183,FD183,FJ183,FP183,FV183,GB183,GH183,GN183,GT183,GZ183,HF183,HL183,HR183,HX183,ID183,IJ183,IP183,IV183,JB183,JH183,JN183,JT183,JZ183,KF183,KL183,KR183,KX183,LD183,LJ183,LP183,LV183,MB183,MH183,MN183,MT183,MZ183,NF183,NL183,NR183,NX183,OD183,OJ183,OP183,OV183,PB183,PH183,PN183,PT183,PZ183,QF183,QL183,QR183,QX183,RD183,RJ183,RP183,RV183,SB183,SH183,SN183,ST183)</f>
        <v>489.15208842336119</v>
      </c>
      <c r="K183" s="31">
        <v>3</v>
      </c>
      <c r="L183" s="31">
        <v>1</v>
      </c>
      <c r="W183" s="31">
        <v>9</v>
      </c>
      <c r="X183" s="31">
        <v>1</v>
      </c>
      <c r="Y183" s="31">
        <v>20</v>
      </c>
      <c r="Z183" s="31">
        <v>120</v>
      </c>
      <c r="AA183" s="37">
        <f t="shared" si="297"/>
        <v>2400</v>
      </c>
      <c r="AB183" s="64">
        <f>Y171</f>
        <v>20</v>
      </c>
      <c r="AJ183" s="31">
        <v>1</v>
      </c>
      <c r="AK183" s="31">
        <v>65.696088423361161</v>
      </c>
      <c r="AL183" s="31">
        <v>52.375</v>
      </c>
      <c r="AM183" s="30">
        <f t="shared" si="304"/>
        <v>3440.8326311735409</v>
      </c>
      <c r="AN183" s="64">
        <f>AK171</f>
        <v>65.696088423361161</v>
      </c>
      <c r="BA183" s="31">
        <v>7</v>
      </c>
      <c r="BB183" s="31">
        <v>1</v>
      </c>
      <c r="BC183" s="31">
        <v>19</v>
      </c>
      <c r="BD183" s="31">
        <v>114.25</v>
      </c>
      <c r="BE183" s="36">
        <f t="shared" si="305"/>
        <v>1713.75</v>
      </c>
      <c r="BF183" s="64">
        <f>BC171</f>
        <v>15</v>
      </c>
      <c r="BH183" s="31">
        <v>1</v>
      </c>
      <c r="BM183" s="31">
        <v>8</v>
      </c>
      <c r="BN183" s="31">
        <v>1</v>
      </c>
      <c r="BO183" s="31">
        <v>28.5</v>
      </c>
      <c r="BP183" s="31">
        <v>109.25</v>
      </c>
      <c r="BQ183" s="30">
        <f t="shared" si="306"/>
        <v>3113.625</v>
      </c>
      <c r="BR183" s="64">
        <f>BO171</f>
        <v>28.5</v>
      </c>
      <c r="DI183" s="31">
        <v>0</v>
      </c>
      <c r="DJ183" s="31">
        <v>1</v>
      </c>
      <c r="DK183" s="31">
        <v>15</v>
      </c>
      <c r="DL183" s="31">
        <v>52</v>
      </c>
      <c r="DM183" s="30">
        <f t="shared" si="307"/>
        <v>780</v>
      </c>
      <c r="DN183" s="64">
        <f>DK171</f>
        <v>15</v>
      </c>
      <c r="ES183" s="31">
        <v>8</v>
      </c>
      <c r="ET183" s="31">
        <v>1</v>
      </c>
      <c r="EU183" s="31">
        <v>29</v>
      </c>
      <c r="EV183" s="31">
        <v>121.625</v>
      </c>
      <c r="EW183" s="30">
        <f t="shared" si="308"/>
        <v>3405.5</v>
      </c>
      <c r="EX183" s="64">
        <f>EU171</f>
        <v>28</v>
      </c>
      <c r="EY183" s="31">
        <v>6</v>
      </c>
      <c r="EZ183" s="31">
        <v>1</v>
      </c>
      <c r="FA183" s="31">
        <v>15</v>
      </c>
      <c r="FB183" s="31">
        <v>97.875</v>
      </c>
      <c r="FC183" s="29">
        <f t="shared" si="298"/>
        <v>1468.125</v>
      </c>
      <c r="FD183" s="64">
        <f>FA171</f>
        <v>15</v>
      </c>
      <c r="HY183" s="31">
        <v>6</v>
      </c>
      <c r="HZ183" s="31">
        <v>1</v>
      </c>
      <c r="IA183" s="31">
        <v>12</v>
      </c>
      <c r="IB183" s="31">
        <v>92.5</v>
      </c>
      <c r="IC183" s="36">
        <f t="shared" si="309"/>
        <v>925</v>
      </c>
      <c r="ID183" s="64">
        <f>IA171</f>
        <v>10</v>
      </c>
      <c r="IK183" s="31">
        <v>0</v>
      </c>
      <c r="IL183" s="31">
        <v>1</v>
      </c>
      <c r="IM183" s="31">
        <v>10</v>
      </c>
      <c r="IN183" s="31">
        <v>107.625</v>
      </c>
      <c r="IO183" s="36">
        <f t="shared" si="310"/>
        <v>1076.25</v>
      </c>
      <c r="IP183" s="64">
        <f>IM171</f>
        <v>10</v>
      </c>
      <c r="JC183" s="70">
        <v>0</v>
      </c>
      <c r="JD183" s="22">
        <v>1</v>
      </c>
      <c r="JE183" s="22">
        <v>10</v>
      </c>
      <c r="JF183" s="22">
        <v>52</v>
      </c>
      <c r="JG183" s="23">
        <f t="shared" si="311"/>
        <v>520</v>
      </c>
      <c r="JH183" s="72">
        <f>JE171</f>
        <v>10</v>
      </c>
      <c r="JI183" s="70">
        <v>9</v>
      </c>
      <c r="JJ183" s="22">
        <v>1</v>
      </c>
      <c r="JK183" s="22">
        <v>30</v>
      </c>
      <c r="JL183" s="22">
        <v>116.5</v>
      </c>
      <c r="JM183" s="23">
        <f t="shared" si="312"/>
        <v>3495</v>
      </c>
      <c r="JN183" s="72">
        <f>JK171</f>
        <v>30</v>
      </c>
      <c r="JO183" s="70">
        <v>7</v>
      </c>
      <c r="JP183" s="22">
        <v>1</v>
      </c>
      <c r="JQ183" s="22">
        <v>18</v>
      </c>
      <c r="JR183" s="22">
        <v>114.875</v>
      </c>
      <c r="JS183" s="23">
        <f t="shared" si="313"/>
        <v>2067.75</v>
      </c>
      <c r="JT183" s="72">
        <f>JQ171</f>
        <v>18</v>
      </c>
      <c r="JU183" s="70">
        <v>8</v>
      </c>
      <c r="JV183" s="22">
        <v>1</v>
      </c>
      <c r="JW183" s="22">
        <v>20</v>
      </c>
      <c r="JX183" s="22">
        <v>125</v>
      </c>
      <c r="JY183" s="23">
        <f t="shared" si="314"/>
        <v>2500</v>
      </c>
      <c r="JZ183" s="72">
        <f>JW171</f>
        <v>20</v>
      </c>
      <c r="KA183" s="70">
        <v>0</v>
      </c>
      <c r="KB183" s="22">
        <v>1</v>
      </c>
      <c r="KC183" s="22">
        <v>13</v>
      </c>
      <c r="KD183" s="22">
        <v>40.5</v>
      </c>
      <c r="KE183" s="23">
        <f t="shared" si="315"/>
        <v>526.5</v>
      </c>
      <c r="KF183" s="72">
        <f>KC171</f>
        <v>13</v>
      </c>
      <c r="KG183" s="70">
        <v>0</v>
      </c>
      <c r="KH183" s="22">
        <v>1</v>
      </c>
      <c r="KI183" s="22">
        <v>30</v>
      </c>
      <c r="KJ183" s="22">
        <v>53</v>
      </c>
      <c r="KK183" s="23">
        <f t="shared" si="316"/>
        <v>1590</v>
      </c>
      <c r="KL183" s="72">
        <f>KI171</f>
        <v>30</v>
      </c>
      <c r="KM183" s="70">
        <v>8</v>
      </c>
      <c r="KN183" s="22">
        <v>1</v>
      </c>
      <c r="KO183" s="22">
        <v>18</v>
      </c>
      <c r="KP183" s="22">
        <v>117.4</v>
      </c>
      <c r="KQ183" s="23">
        <f t="shared" si="317"/>
        <v>2113.2000000000003</v>
      </c>
      <c r="KR183" s="72">
        <f>KO171</f>
        <v>18</v>
      </c>
      <c r="KS183" s="70">
        <v>0</v>
      </c>
      <c r="KT183" s="22">
        <v>1</v>
      </c>
      <c r="KU183" s="22">
        <v>21</v>
      </c>
      <c r="KV183" s="22">
        <v>49.833333333333336</v>
      </c>
      <c r="KW183" s="23">
        <f t="shared" si="318"/>
        <v>1046.5</v>
      </c>
      <c r="KX183" s="72">
        <f>KU171</f>
        <v>21</v>
      </c>
      <c r="KY183" s="70">
        <v>3</v>
      </c>
      <c r="KZ183" s="22">
        <v>1</v>
      </c>
      <c r="LA183" s="22">
        <v>15</v>
      </c>
      <c r="LB183" s="22">
        <v>65.166666666666671</v>
      </c>
      <c r="LC183" s="23">
        <f t="shared" si="319"/>
        <v>977.50000000000011</v>
      </c>
      <c r="LD183" s="72">
        <f>LA171</f>
        <v>15</v>
      </c>
      <c r="LF183" s="22">
        <v>1</v>
      </c>
      <c r="LQ183" s="29">
        <v>5.75</v>
      </c>
      <c r="LR183" s="29">
        <v>1</v>
      </c>
      <c r="LS183" s="29">
        <v>5.7</v>
      </c>
      <c r="LT183" s="17">
        <v>93</v>
      </c>
      <c r="LU183" s="30">
        <f t="shared" si="320"/>
        <v>372</v>
      </c>
      <c r="LV183" s="73">
        <f>LS171</f>
        <v>4</v>
      </c>
      <c r="LW183" s="31">
        <v>6.5</v>
      </c>
      <c r="LX183" s="31">
        <v>1</v>
      </c>
      <c r="LY183" s="31">
        <v>20</v>
      </c>
      <c r="LZ183" s="31">
        <v>96.5</v>
      </c>
      <c r="MA183" s="36">
        <f t="shared" si="321"/>
        <v>1930</v>
      </c>
      <c r="MB183" s="64">
        <f>LY171</f>
        <v>20</v>
      </c>
      <c r="MC183" s="31">
        <v>8</v>
      </c>
      <c r="MD183" s="31">
        <v>1</v>
      </c>
      <c r="ME183" s="31">
        <v>4</v>
      </c>
      <c r="MF183" s="31">
        <v>101</v>
      </c>
      <c r="MG183" s="36">
        <f t="shared" si="322"/>
        <v>404</v>
      </c>
      <c r="MH183" s="64">
        <f>ME171</f>
        <v>4</v>
      </c>
      <c r="MO183" s="31">
        <v>8</v>
      </c>
      <c r="MP183" s="31">
        <v>1</v>
      </c>
      <c r="MQ183" s="31">
        <v>10</v>
      </c>
      <c r="MR183" s="31">
        <v>118</v>
      </c>
      <c r="MS183" s="36">
        <f t="shared" si="323"/>
        <v>1180</v>
      </c>
      <c r="MT183" s="64">
        <f>MQ171</f>
        <v>10</v>
      </c>
      <c r="MU183" s="31">
        <v>8</v>
      </c>
      <c r="MV183" s="31">
        <v>1</v>
      </c>
      <c r="MW183" s="31">
        <v>14</v>
      </c>
      <c r="MX183" s="31">
        <v>101.625</v>
      </c>
      <c r="MY183" s="36">
        <f t="shared" si="324"/>
        <v>1331.2874999999999</v>
      </c>
      <c r="MZ183" s="64">
        <f>MW171</f>
        <v>13.1</v>
      </c>
      <c r="NA183" s="31">
        <v>11</v>
      </c>
      <c r="NB183" s="31">
        <v>1</v>
      </c>
      <c r="NC183" s="31">
        <v>7.6</v>
      </c>
      <c r="ND183" s="31">
        <v>133.75</v>
      </c>
      <c r="NE183" s="36">
        <f t="shared" si="325"/>
        <v>989.75</v>
      </c>
      <c r="NF183" s="64">
        <f>NC171</f>
        <v>7.4</v>
      </c>
      <c r="NG183" s="31">
        <v>4</v>
      </c>
      <c r="NH183" s="31">
        <v>1</v>
      </c>
      <c r="NI183" s="31">
        <v>11.5</v>
      </c>
      <c r="NJ183" s="31">
        <v>130</v>
      </c>
      <c r="NK183" s="36">
        <f t="shared" si="326"/>
        <v>1287</v>
      </c>
      <c r="NL183" s="64">
        <f>NI171</f>
        <v>9.9</v>
      </c>
      <c r="NN183" s="31">
        <v>1</v>
      </c>
      <c r="NO183" s="31">
        <v>7.2</v>
      </c>
      <c r="NT183" s="31">
        <v>1</v>
      </c>
      <c r="NZ183" s="31">
        <v>1</v>
      </c>
      <c r="PU183" s="31">
        <v>15</v>
      </c>
      <c r="PV183" s="31">
        <v>1</v>
      </c>
      <c r="PW183" s="31">
        <v>4.5</v>
      </c>
      <c r="PX183" s="31">
        <v>130</v>
      </c>
      <c r="PY183" s="36">
        <f t="shared" si="327"/>
        <v>494</v>
      </c>
      <c r="PZ183" s="64">
        <f>PW171</f>
        <v>3.8</v>
      </c>
      <c r="QA183" s="74">
        <v>15</v>
      </c>
      <c r="QB183" s="14">
        <v>1</v>
      </c>
      <c r="QC183" s="14">
        <v>4</v>
      </c>
      <c r="QD183" s="31">
        <v>153</v>
      </c>
      <c r="QE183" s="36">
        <f t="shared" si="299"/>
        <v>474.3</v>
      </c>
      <c r="QF183" s="64">
        <f>QC171</f>
        <v>3.1</v>
      </c>
      <c r="QG183" s="31">
        <v>0</v>
      </c>
      <c r="QH183" s="31">
        <v>1</v>
      </c>
      <c r="QI183" s="31">
        <v>16.655999999999999</v>
      </c>
      <c r="QJ183" s="31">
        <v>28.5</v>
      </c>
      <c r="QK183" s="36">
        <f t="shared" si="300"/>
        <v>474.69599999999997</v>
      </c>
      <c r="QL183" s="64">
        <f>QI171</f>
        <v>16.655999999999999</v>
      </c>
      <c r="QM183" s="5"/>
      <c r="QO183" s="5"/>
      <c r="SO183" s="31">
        <v>0</v>
      </c>
      <c r="SP183" s="32">
        <v>1</v>
      </c>
      <c r="SQ183" s="32">
        <v>15</v>
      </c>
      <c r="SR183" s="31">
        <v>29</v>
      </c>
      <c r="SS183" s="36">
        <f t="shared" si="301"/>
        <v>435</v>
      </c>
      <c r="ST183" s="64">
        <f>SQ171</f>
        <v>15</v>
      </c>
    </row>
    <row r="184" spans="1:515" x14ac:dyDescent="0.55000000000000004">
      <c r="B184" s="80">
        <v>184601</v>
      </c>
      <c r="C184" s="77"/>
      <c r="D184" s="78"/>
      <c r="E184" s="78">
        <f t="shared" si="211"/>
        <v>44323.04332469606</v>
      </c>
      <c r="F184" s="78">
        <f>I184</f>
        <v>59.099142871700046</v>
      </c>
      <c r="G184" s="78">
        <f>E184/D$183</f>
        <v>87.018477654411456</v>
      </c>
      <c r="H184" s="78"/>
      <c r="I184" s="78">
        <f>F183*J184</f>
        <v>59.099142871700046</v>
      </c>
      <c r="J184" s="88">
        <f>SUM(P184,V184,AB184,AH184,AN184,AT184,AZ184,BF184,BL184,BR184,BX184,CD184,CJ184,CP184,CV184,DB184,DH184,DN184,DT184,DZ184,EF184,EL184,ER184,EX184,FD184,FJ184,FP184,FV184,GB184,GH184,GN184,GT184,GZ184,HF184,HL184,HR184,HX184,ID184,IJ184,IP184,IV184,JB184,JH184,JN184,JT184,JZ184,KF184,KL184,KR184,KX184,LD184,LJ184,LP184,LV184,MB184,MH184,MN184,MT184,MZ184,NF184,NL184,NR184,NX184,OD184,OJ184,OP184,OV184,PB184,PH184,PN184,PT184,PZ184,QF184,QL184,QR184,QX184,RD184,RJ184,RP184,RV184,SB184,SH184,SN184,ST184)/J183</f>
        <v>1.0182488717256803</v>
      </c>
      <c r="Z184" s="31">
        <v>140</v>
      </c>
      <c r="AA184" s="37">
        <f t="shared" ref="AA184:AA195" si="329">Y$183*Z184</f>
        <v>2800</v>
      </c>
      <c r="AB184" s="64">
        <f>Z184/Z183*AB183</f>
        <v>23.333333333333336</v>
      </c>
      <c r="AL184" s="31">
        <v>58.333333333333336</v>
      </c>
      <c r="AM184" s="30">
        <f>AK$183*AL184</f>
        <v>3832.2718246960681</v>
      </c>
      <c r="AN184" s="64">
        <f>AL184/AL183*AN183</f>
        <v>73.169867774626596</v>
      </c>
      <c r="BD184" s="31">
        <v>110.625</v>
      </c>
      <c r="BE184" s="36">
        <f>BC$183*BD184</f>
        <v>2101.875</v>
      </c>
      <c r="BF184" s="64">
        <f>BD184/BD183*BF183</f>
        <v>14.524070021881839</v>
      </c>
      <c r="BP184" s="31">
        <v>104</v>
      </c>
      <c r="BQ184" s="30">
        <f>BO$183*BP184</f>
        <v>2964</v>
      </c>
      <c r="BR184" s="64">
        <f>BP184/BP183*BR183</f>
        <v>27.130434782608695</v>
      </c>
      <c r="DL184" s="31">
        <v>54</v>
      </c>
      <c r="DM184" s="30">
        <f>DK$183*DL184</f>
        <v>810</v>
      </c>
      <c r="DN184" s="64">
        <f>DL184/DL183*DN183</f>
        <v>15.576923076923078</v>
      </c>
      <c r="EV184" s="31">
        <v>114.75</v>
      </c>
      <c r="EW184" s="30">
        <f>EU$183*EV184</f>
        <v>3327.75</v>
      </c>
      <c r="EX184" s="64">
        <f>EV184/EV183*EX183</f>
        <v>26.417266187050359</v>
      </c>
      <c r="FB184" s="31">
        <v>91.5</v>
      </c>
      <c r="FC184" s="29">
        <f t="shared" ref="FC184:FC195" si="330">FA$183*FB184</f>
        <v>1372.5</v>
      </c>
      <c r="FD184" s="64">
        <f>FB184/FB183*FD183</f>
        <v>14.022988505747126</v>
      </c>
      <c r="IB184" s="31">
        <v>93.5</v>
      </c>
      <c r="IC184" s="36">
        <f>IA$183*IB184</f>
        <v>1122</v>
      </c>
      <c r="ID184" s="64">
        <f>IB184/IB183*ID183</f>
        <v>10.108108108108107</v>
      </c>
      <c r="IN184" s="31">
        <v>103</v>
      </c>
      <c r="IO184" s="36">
        <f>IM$183*IN184</f>
        <v>1030</v>
      </c>
      <c r="IP184" s="64">
        <f>IN184/IN183*IP183</f>
        <v>9.5702671312427405</v>
      </c>
      <c r="JC184" s="69"/>
      <c r="JD184" s="20"/>
      <c r="JE184" s="20"/>
      <c r="JF184" s="20">
        <v>52</v>
      </c>
      <c r="JG184" s="23">
        <f>JE$183*JF184</f>
        <v>520</v>
      </c>
      <c r="JH184" s="72">
        <f>JF184/JF183*JH183</f>
        <v>10</v>
      </c>
      <c r="JI184" s="69"/>
      <c r="JJ184" s="20"/>
      <c r="JK184" s="20"/>
      <c r="JL184" s="20">
        <v>115.5</v>
      </c>
      <c r="JM184" s="23">
        <f>JK$183*JL184</f>
        <v>3465</v>
      </c>
      <c r="JN184" s="72">
        <f>JL184/JL183*JN183</f>
        <v>29.742489270386269</v>
      </c>
      <c r="JO184" s="69"/>
      <c r="JP184" s="20"/>
      <c r="JQ184" s="20"/>
      <c r="JR184" s="20">
        <v>109</v>
      </c>
      <c r="JS184" s="23">
        <f>JQ$183*JR184</f>
        <v>1962</v>
      </c>
      <c r="JT184" s="72">
        <f>JR184/JR183*JT183</f>
        <v>17.079434167573449</v>
      </c>
      <c r="JU184" s="69"/>
      <c r="JV184" s="20"/>
      <c r="JW184" s="20"/>
      <c r="JX184" s="20">
        <v>122</v>
      </c>
      <c r="JY184" s="23">
        <f>JW$183*JX184</f>
        <v>2440</v>
      </c>
      <c r="JZ184" s="72">
        <f>JX184/JX183*JZ183</f>
        <v>19.52</v>
      </c>
      <c r="KA184" s="69"/>
      <c r="KB184" s="20"/>
      <c r="KC184" s="20"/>
      <c r="KD184" s="20">
        <v>45.5</v>
      </c>
      <c r="KE184" s="23">
        <f>KC$183*KD184</f>
        <v>591.5</v>
      </c>
      <c r="KF184" s="72">
        <f>KD184/KD183*KF183</f>
        <v>14.60493827160494</v>
      </c>
      <c r="KG184" s="69"/>
      <c r="KH184" s="20"/>
      <c r="KI184" s="20"/>
      <c r="KJ184" s="20">
        <v>46</v>
      </c>
      <c r="KK184" s="23">
        <f>KI$183*KJ184</f>
        <v>1380</v>
      </c>
      <c r="KL184" s="72">
        <f>KJ184/KJ183*KL183</f>
        <v>26.037735849056606</v>
      </c>
      <c r="KM184" s="69"/>
      <c r="KN184" s="20"/>
      <c r="KO184" s="20"/>
      <c r="KP184" s="20">
        <v>114.8</v>
      </c>
      <c r="KQ184" s="23">
        <f>KO$183*KP184</f>
        <v>2066.4</v>
      </c>
      <c r="KR184" s="72">
        <f>KP184/KP183*KR183</f>
        <v>17.60136286201022</v>
      </c>
      <c r="KS184" s="69"/>
      <c r="KT184" s="20"/>
      <c r="KU184" s="20"/>
      <c r="KV184" s="20">
        <v>60.25</v>
      </c>
      <c r="KW184" s="23">
        <f>KU$183*KV184</f>
        <v>1265.25</v>
      </c>
      <c r="KX184" s="72">
        <f>KV184/KV183*KX183</f>
        <v>25.389632107023409</v>
      </c>
      <c r="KY184" s="69"/>
      <c r="KZ184" s="20"/>
      <c r="LA184" s="20"/>
      <c r="LB184" s="20">
        <v>64.3125</v>
      </c>
      <c r="LC184" s="23">
        <f>LA$183*LB184</f>
        <v>964.6875</v>
      </c>
      <c r="LD184" s="72">
        <f>LB184/LB183*LD183</f>
        <v>14.803388746803069</v>
      </c>
      <c r="LE184" s="69"/>
      <c r="LF184" s="20"/>
      <c r="LG184" s="20"/>
      <c r="LH184" s="20"/>
      <c r="LK184" s="27"/>
      <c r="LL184" s="27"/>
      <c r="LM184" s="27"/>
      <c r="LN184" s="27"/>
      <c r="LR184" s="27"/>
      <c r="LT184" s="17">
        <v>89.75</v>
      </c>
      <c r="LU184" s="30">
        <f>LS$183*LT184</f>
        <v>511.57499999999999</v>
      </c>
      <c r="LV184" s="73">
        <f>LT184/LT183*LV183</f>
        <v>3.860215053763441</v>
      </c>
      <c r="LW184" s="32"/>
      <c r="LX184" s="32"/>
      <c r="LY184" s="32"/>
      <c r="LZ184" s="32">
        <v>101</v>
      </c>
      <c r="MA184" s="36">
        <f>LY$183*LZ184</f>
        <v>2020</v>
      </c>
      <c r="MB184" s="64">
        <f>LZ184/LZ183*MB183</f>
        <v>20.932642487046632</v>
      </c>
      <c r="MC184" s="32"/>
      <c r="MD184" s="32"/>
      <c r="ME184" s="32"/>
      <c r="MF184" s="32">
        <v>100.75</v>
      </c>
      <c r="MG184" s="36">
        <f>ME$183*MF184</f>
        <v>403</v>
      </c>
      <c r="MH184" s="64">
        <f>MF184/MF183*MH183</f>
        <v>3.9900990099009901</v>
      </c>
      <c r="MI184" s="32"/>
      <c r="MJ184" s="32"/>
      <c r="MK184" s="32"/>
      <c r="ML184" s="32"/>
      <c r="MO184" s="32"/>
      <c r="MP184" s="32"/>
      <c r="MQ184" s="32"/>
      <c r="MR184" s="32">
        <v>117</v>
      </c>
      <c r="MS184" s="36">
        <f>MQ$183*MR184</f>
        <v>1170</v>
      </c>
      <c r="MT184" s="64">
        <f>MR184/MR183*MT183</f>
        <v>9.9152542372881349</v>
      </c>
      <c r="MU184" s="32"/>
      <c r="MV184" s="32"/>
      <c r="MW184" s="32"/>
      <c r="MX184" s="32">
        <v>100</v>
      </c>
      <c r="MY184" s="36">
        <f>MW$183*MX184</f>
        <v>1400</v>
      </c>
      <c r="MZ184" s="64">
        <f>MX184/MX183*MZ183</f>
        <v>12.890528905289052</v>
      </c>
      <c r="NA184" s="32"/>
      <c r="NB184" s="32"/>
      <c r="NC184" s="32"/>
      <c r="ND184" s="32">
        <v>133.5</v>
      </c>
      <c r="NE184" s="36">
        <f>NC$183*ND184</f>
        <v>1014.5999999999999</v>
      </c>
      <c r="NF184" s="64">
        <f>ND184/ND183*NF183</f>
        <v>7.3861682242990652</v>
      </c>
      <c r="NG184" s="32"/>
      <c r="NH184" s="32"/>
      <c r="NI184" s="32"/>
      <c r="NJ184" s="32">
        <v>118</v>
      </c>
      <c r="NK184" s="36">
        <f>NI$183*NJ184</f>
        <v>1357</v>
      </c>
      <c r="NL184" s="64">
        <f>NJ184/NJ183*NL183</f>
        <v>8.9861538461538473</v>
      </c>
      <c r="NM184" s="32"/>
      <c r="NN184" s="32"/>
      <c r="NO184" s="32"/>
      <c r="NP184" s="32">
        <v>93</v>
      </c>
      <c r="NQ184" s="36">
        <f>NO$183*NP184</f>
        <v>669.6</v>
      </c>
      <c r="NS184" s="32"/>
      <c r="NT184" s="32"/>
      <c r="NU184" s="32"/>
      <c r="NV184" s="32"/>
      <c r="NY184" s="32"/>
      <c r="NZ184" s="32"/>
      <c r="OA184" s="32"/>
      <c r="OB184" s="32"/>
      <c r="OE184" s="32"/>
      <c r="OF184" s="32"/>
      <c r="OG184" s="32"/>
      <c r="OH184" s="32"/>
      <c r="OK184" s="32"/>
      <c r="OL184" s="32"/>
      <c r="OM184" s="32"/>
      <c r="ON184" s="32"/>
      <c r="OQ184" s="32"/>
      <c r="OR184" s="32"/>
      <c r="OS184" s="32"/>
      <c r="OT184" s="32"/>
      <c r="OW184" s="32"/>
      <c r="OX184" s="32"/>
      <c r="OY184" s="32"/>
      <c r="OZ184" s="32"/>
      <c r="PC184" s="32"/>
      <c r="PD184" s="32"/>
      <c r="PE184" s="32"/>
      <c r="PF184" s="32"/>
      <c r="PI184" s="32"/>
      <c r="PJ184" s="32"/>
      <c r="PK184" s="32"/>
      <c r="PL184" s="32"/>
      <c r="PO184" s="32"/>
      <c r="PP184" s="32"/>
      <c r="PQ184" s="32"/>
      <c r="PR184" s="32"/>
      <c r="PU184" s="32"/>
      <c r="PV184" s="32"/>
      <c r="PW184" s="32"/>
      <c r="PX184" s="31">
        <v>128</v>
      </c>
      <c r="PY184" s="36">
        <f>PW$183*PX184</f>
        <v>576</v>
      </c>
      <c r="PZ184" s="64">
        <f>PX184/PX183*PZ183</f>
        <v>3.7415384615384615</v>
      </c>
      <c r="QD184" s="31">
        <v>153</v>
      </c>
      <c r="QE184" s="36">
        <f t="shared" ref="QE184:QE195" si="331">QC$183*QD184</f>
        <v>612</v>
      </c>
      <c r="QF184" s="64">
        <f>QD184/QD183*QF183</f>
        <v>3.1</v>
      </c>
      <c r="QJ184" s="31">
        <v>30.145833333333332</v>
      </c>
      <c r="QK184" s="36">
        <f t="shared" ref="QK184:QK195" si="332">QI$183*QJ184</f>
        <v>502.10899999999992</v>
      </c>
      <c r="QL184" s="64">
        <f>QJ184/QJ183*QL183</f>
        <v>17.617859649122803</v>
      </c>
      <c r="QM184" s="5"/>
      <c r="QO184" s="5"/>
      <c r="SR184" s="31">
        <v>32.916666666666664</v>
      </c>
      <c r="SS184" s="36">
        <f t="shared" ref="SS184:SS195" si="333">SQ$183*SR184</f>
        <v>493.74999999999994</v>
      </c>
      <c r="ST184" s="64">
        <f>SR184/SR183*ST183</f>
        <v>17.025862068965516</v>
      </c>
    </row>
    <row r="185" spans="1:515" x14ac:dyDescent="0.55000000000000004">
      <c r="B185" s="80">
        <v>184602</v>
      </c>
      <c r="C185" s="77"/>
      <c r="D185" s="78"/>
      <c r="E185" s="78">
        <f t="shared" si="211"/>
        <v>45580.777476818352</v>
      </c>
      <c r="F185" s="78">
        <f>F184*G185/G184</f>
        <v>60.776171450409478</v>
      </c>
      <c r="G185" s="78">
        <f t="shared" ref="G185:G195" si="334">E185/D$183</f>
        <v>89.487760063786581</v>
      </c>
      <c r="H185" s="78"/>
      <c r="I185" s="78"/>
      <c r="J185" s="88"/>
      <c r="Z185" s="31">
        <v>148</v>
      </c>
      <c r="AA185" s="37">
        <f t="shared" si="329"/>
        <v>2960</v>
      </c>
      <c r="AL185" s="31">
        <v>65.708333333333329</v>
      </c>
      <c r="AM185" s="30">
        <f t="shared" ref="AM185:AM195" si="335">AK$183*AL185</f>
        <v>4316.780476818356</v>
      </c>
      <c r="BD185" s="31">
        <v>113.5</v>
      </c>
      <c r="BE185" s="36">
        <f t="shared" ref="BE185:BE195" si="336">BC$183*BD185</f>
        <v>2156.5</v>
      </c>
      <c r="BP185" s="31">
        <v>108.25</v>
      </c>
      <c r="BQ185" s="30">
        <f t="shared" ref="BQ185:BQ195" si="337">BO$183*BP185</f>
        <v>3085.125</v>
      </c>
      <c r="DL185" s="31">
        <v>54</v>
      </c>
      <c r="DM185" s="30">
        <f t="shared" ref="DM185:DM195" si="338">DK$183*DL185</f>
        <v>810</v>
      </c>
      <c r="EV185" s="31">
        <v>116.5</v>
      </c>
      <c r="EW185" s="30">
        <f t="shared" ref="EW185:EW195" si="339">EU$183*EV185</f>
        <v>3378.5</v>
      </c>
      <c r="FB185" s="31">
        <v>96.875</v>
      </c>
      <c r="FC185" s="29">
        <f t="shared" si="330"/>
        <v>1453.125</v>
      </c>
      <c r="IB185" s="31">
        <v>94.5</v>
      </c>
      <c r="IC185" s="36">
        <f t="shared" ref="IC185:IC195" si="340">IA$183*IB185</f>
        <v>1134</v>
      </c>
      <c r="IN185" s="31">
        <v>104.5</v>
      </c>
      <c r="IO185" s="36">
        <f t="shared" ref="IO185:IO195" si="341">IM$183*IN185</f>
        <v>1045</v>
      </c>
      <c r="JC185" s="69"/>
      <c r="JD185" s="20"/>
      <c r="JE185" s="20"/>
      <c r="JF185" s="20">
        <v>50.5</v>
      </c>
      <c r="JG185" s="23">
        <f t="shared" ref="JG185:JG195" si="342">JE$183*JF185</f>
        <v>505</v>
      </c>
      <c r="JI185" s="69"/>
      <c r="JJ185" s="20"/>
      <c r="JK185" s="20"/>
      <c r="JL185" s="20">
        <v>117.125</v>
      </c>
      <c r="JM185" s="23">
        <f t="shared" ref="JM185:JM195" si="343">JK$183*JL185</f>
        <v>3513.75</v>
      </c>
      <c r="JO185" s="69"/>
      <c r="JP185" s="20"/>
      <c r="JQ185" s="20"/>
      <c r="JR185" s="20">
        <v>110</v>
      </c>
      <c r="JS185" s="23">
        <f t="shared" ref="JS185:JS195" si="344">JQ$183*JR185</f>
        <v>1980</v>
      </c>
      <c r="JU185" s="69"/>
      <c r="JV185" s="20"/>
      <c r="JW185" s="20"/>
      <c r="JX185" s="20">
        <v>119.75</v>
      </c>
      <c r="JY185" s="23">
        <f t="shared" ref="JY185:JY195" si="345">JW$183*JX185</f>
        <v>2395</v>
      </c>
      <c r="KA185" s="69"/>
      <c r="KB185" s="20"/>
      <c r="KC185" s="20"/>
      <c r="KD185" s="20">
        <v>45.375</v>
      </c>
      <c r="KE185" s="23">
        <f t="shared" ref="KE185:KE195" si="346">KC$183*KD185</f>
        <v>589.875</v>
      </c>
      <c r="KG185" s="69"/>
      <c r="KH185" s="20"/>
      <c r="KI185" s="20"/>
      <c r="KJ185" s="20">
        <v>46</v>
      </c>
      <c r="KK185" s="23">
        <f t="shared" ref="KK185:KK195" si="347">KI$183*KJ185</f>
        <v>1380</v>
      </c>
      <c r="KM185" s="69"/>
      <c r="KN185" s="20"/>
      <c r="KO185" s="20"/>
      <c r="KP185" s="20">
        <v>115</v>
      </c>
      <c r="KQ185" s="23">
        <f t="shared" ref="KQ185:KQ195" si="348">KO$183*KP185</f>
        <v>2070</v>
      </c>
      <c r="KS185" s="69"/>
      <c r="KT185" s="20"/>
      <c r="KU185" s="20"/>
      <c r="KV185" s="20">
        <v>64.5</v>
      </c>
      <c r="KW185" s="23">
        <f t="shared" ref="KW185:KW195" si="349">KU$183*KV185</f>
        <v>1354.5</v>
      </c>
      <c r="KY185" s="69"/>
      <c r="KZ185" s="20"/>
      <c r="LA185" s="20"/>
      <c r="LB185" s="20">
        <v>64.5</v>
      </c>
      <c r="LC185" s="23">
        <f t="shared" ref="LC185:LC195" si="350">LA$183*LB185</f>
        <v>967.5</v>
      </c>
      <c r="LE185" s="69"/>
      <c r="LF185" s="20"/>
      <c r="LG185" s="20"/>
      <c r="LH185" s="20"/>
      <c r="LK185" s="27"/>
      <c r="LL185" s="27"/>
      <c r="LM185" s="27"/>
      <c r="LN185" s="27"/>
      <c r="LR185" s="27"/>
      <c r="LT185" s="17">
        <v>90</v>
      </c>
      <c r="LU185" s="30">
        <f t="shared" ref="LU185:LU195" si="351">LS$183*LT185</f>
        <v>513</v>
      </c>
      <c r="LW185" s="32"/>
      <c r="LX185" s="32"/>
      <c r="LY185" s="32"/>
      <c r="LZ185" s="32">
        <v>102.75</v>
      </c>
      <c r="MA185" s="36">
        <f t="shared" ref="MA185:MA195" si="352">LY$183*LZ185</f>
        <v>2055</v>
      </c>
      <c r="MC185" s="32"/>
      <c r="MD185" s="32"/>
      <c r="ME185" s="32"/>
      <c r="MF185" s="32">
        <v>100.5</v>
      </c>
      <c r="MG185" s="36">
        <f t="shared" ref="MG185:MG195" si="353">ME$183*MF185</f>
        <v>402</v>
      </c>
      <c r="MI185" s="32"/>
      <c r="MJ185" s="32"/>
      <c r="MK185" s="32"/>
      <c r="ML185" s="32"/>
      <c r="MO185" s="32"/>
      <c r="MP185" s="32"/>
      <c r="MQ185" s="32"/>
      <c r="MR185" s="32">
        <v>116</v>
      </c>
      <c r="MS185" s="36">
        <f t="shared" ref="MS185:MS195" si="354">MQ$183*MR185</f>
        <v>1160</v>
      </c>
      <c r="MU185" s="32"/>
      <c r="MV185" s="32"/>
      <c r="MW185" s="32"/>
      <c r="MX185" s="32">
        <v>100</v>
      </c>
      <c r="MY185" s="36">
        <f t="shared" ref="MY185:MY195" si="355">MW$183*MX185</f>
        <v>1400</v>
      </c>
      <c r="NA185" s="32"/>
      <c r="NB185" s="32"/>
      <c r="NC185" s="32"/>
      <c r="ND185" s="32">
        <v>135</v>
      </c>
      <c r="NE185" s="36">
        <f t="shared" ref="NE185:NE195" si="356">NC$183*ND185</f>
        <v>1026</v>
      </c>
      <c r="NG185" s="32"/>
      <c r="NH185" s="32"/>
      <c r="NI185" s="32"/>
      <c r="NJ185" s="32">
        <v>123.5</v>
      </c>
      <c r="NK185" s="36">
        <f t="shared" ref="NK185:NK195" si="357">NI$183*NJ185</f>
        <v>1420.25</v>
      </c>
      <c r="NM185" s="32"/>
      <c r="NN185" s="32"/>
      <c r="NO185" s="32"/>
      <c r="NP185" s="32">
        <v>93</v>
      </c>
      <c r="NQ185" s="36">
        <f t="shared" ref="NQ185:NQ195" si="358">NO$183*NP185</f>
        <v>669.6</v>
      </c>
      <c r="NS185" s="32"/>
      <c r="NT185" s="32"/>
      <c r="NU185" s="32"/>
      <c r="NV185" s="32"/>
      <c r="NY185" s="32"/>
      <c r="NZ185" s="32"/>
      <c r="OA185" s="32"/>
      <c r="OB185" s="32"/>
      <c r="OE185" s="32"/>
      <c r="OF185" s="32"/>
      <c r="OG185" s="32"/>
      <c r="OH185" s="32"/>
      <c r="OK185" s="32"/>
      <c r="OL185" s="32"/>
      <c r="OM185" s="32"/>
      <c r="ON185" s="32"/>
      <c r="OQ185" s="32"/>
      <c r="OR185" s="32"/>
      <c r="OS185" s="32"/>
      <c r="OT185" s="32"/>
      <c r="OW185" s="32"/>
      <c r="OX185" s="32"/>
      <c r="OY185" s="32"/>
      <c r="OZ185" s="32"/>
      <c r="PC185" s="32"/>
      <c r="PD185" s="32"/>
      <c r="PE185" s="32"/>
      <c r="PF185" s="32"/>
      <c r="PI185" s="32"/>
      <c r="PJ185" s="32"/>
      <c r="PK185" s="32"/>
      <c r="PL185" s="32"/>
      <c r="PO185" s="32"/>
      <c r="PP185" s="32"/>
      <c r="PQ185" s="32"/>
      <c r="PR185" s="32"/>
      <c r="PU185" s="32"/>
      <c r="PV185" s="32"/>
      <c r="PW185" s="32"/>
      <c r="PX185" s="31">
        <v>126.5</v>
      </c>
      <c r="PY185" s="36">
        <f t="shared" ref="PY185:PY195" si="359">PW$183*PX185</f>
        <v>569.25</v>
      </c>
      <c r="QD185" s="31">
        <v>153</v>
      </c>
      <c r="QE185" s="36">
        <f t="shared" si="331"/>
        <v>612</v>
      </c>
      <c r="QJ185" s="31">
        <v>31.791666666666664</v>
      </c>
      <c r="QK185" s="36">
        <f t="shared" si="332"/>
        <v>529.52199999999993</v>
      </c>
      <c r="QM185" s="5"/>
      <c r="QO185" s="5"/>
      <c r="SR185" s="31">
        <v>36.833333333333329</v>
      </c>
      <c r="SS185" s="36">
        <f t="shared" si="333"/>
        <v>552.49999999999989</v>
      </c>
    </row>
    <row r="186" spans="1:515" x14ac:dyDescent="0.55000000000000004">
      <c r="B186" s="80">
        <v>184603</v>
      </c>
      <c r="C186" s="77"/>
      <c r="D186" s="78"/>
      <c r="E186" s="78">
        <f t="shared" si="211"/>
        <v>45893.295054381641</v>
      </c>
      <c r="F186" s="78">
        <f t="shared" ref="F186:F195" si="360">F185*G186/G185</f>
        <v>61.19287390540628</v>
      </c>
      <c r="G186" s="78">
        <f t="shared" si="334"/>
        <v>90.101319102153639</v>
      </c>
      <c r="H186" s="78"/>
      <c r="I186" s="78"/>
      <c r="J186" s="88"/>
      <c r="Z186" s="31">
        <v>151</v>
      </c>
      <c r="AA186" s="37">
        <f t="shared" si="329"/>
        <v>3020</v>
      </c>
      <c r="AL186" s="31">
        <v>74.125</v>
      </c>
      <c r="AM186" s="30">
        <f t="shared" si="335"/>
        <v>4869.7225543816458</v>
      </c>
      <c r="BD186" s="31">
        <v>112</v>
      </c>
      <c r="BE186" s="36">
        <f t="shared" si="336"/>
        <v>2128</v>
      </c>
      <c r="BP186" s="31">
        <v>107.625</v>
      </c>
      <c r="BQ186" s="30">
        <f t="shared" si="337"/>
        <v>3067.3125</v>
      </c>
      <c r="DL186" s="31">
        <v>49</v>
      </c>
      <c r="DM186" s="30">
        <f t="shared" si="338"/>
        <v>735</v>
      </c>
      <c r="EV186" s="31">
        <v>117.125</v>
      </c>
      <c r="EW186" s="30">
        <f t="shared" si="339"/>
        <v>3396.625</v>
      </c>
      <c r="FB186" s="31">
        <v>97.25</v>
      </c>
      <c r="FC186" s="29">
        <f t="shared" si="330"/>
        <v>1458.75</v>
      </c>
      <c r="IB186" s="31">
        <v>95.25</v>
      </c>
      <c r="IC186" s="36">
        <f t="shared" si="340"/>
        <v>1143</v>
      </c>
      <c r="IN186" s="31">
        <v>106.25</v>
      </c>
      <c r="IO186" s="36">
        <f t="shared" si="341"/>
        <v>1062.5</v>
      </c>
      <c r="JC186" s="69"/>
      <c r="JD186" s="20"/>
      <c r="JE186" s="20"/>
      <c r="JF186" s="20">
        <v>51</v>
      </c>
      <c r="JG186" s="23">
        <f t="shared" si="342"/>
        <v>510</v>
      </c>
      <c r="JI186" s="69"/>
      <c r="JJ186" s="20"/>
      <c r="JK186" s="20"/>
      <c r="JL186" s="20">
        <v>121</v>
      </c>
      <c r="JM186" s="23">
        <f t="shared" si="343"/>
        <v>3630</v>
      </c>
      <c r="JO186" s="69"/>
      <c r="JP186" s="20"/>
      <c r="JQ186" s="20"/>
      <c r="JR186" s="20">
        <v>110.4375</v>
      </c>
      <c r="JS186" s="23">
        <f t="shared" si="344"/>
        <v>1987.875</v>
      </c>
      <c r="JU186" s="69"/>
      <c r="JV186" s="20"/>
      <c r="JW186" s="20"/>
      <c r="JX186" s="20">
        <v>118.75</v>
      </c>
      <c r="JY186" s="23">
        <f t="shared" si="345"/>
        <v>2375</v>
      </c>
      <c r="KA186" s="69"/>
      <c r="KB186" s="20"/>
      <c r="KC186" s="20"/>
      <c r="KD186" s="20">
        <v>46</v>
      </c>
      <c r="KE186" s="23">
        <f t="shared" si="346"/>
        <v>598</v>
      </c>
      <c r="KG186" s="69"/>
      <c r="KH186" s="20"/>
      <c r="KI186" s="20"/>
      <c r="KJ186" s="20">
        <v>36</v>
      </c>
      <c r="KK186" s="23">
        <f t="shared" si="347"/>
        <v>1080</v>
      </c>
      <c r="KM186" s="69"/>
      <c r="KN186" s="20"/>
      <c r="KO186" s="20"/>
      <c r="KP186" s="20">
        <v>115.7</v>
      </c>
      <c r="KQ186" s="23">
        <f t="shared" si="348"/>
        <v>2082.6</v>
      </c>
      <c r="KS186" s="69"/>
      <c r="KT186" s="20"/>
      <c r="KU186" s="20"/>
      <c r="KV186" s="20">
        <v>61.75</v>
      </c>
      <c r="KW186" s="23">
        <f t="shared" si="349"/>
        <v>1296.75</v>
      </c>
      <c r="KY186" s="69"/>
      <c r="KZ186" s="20"/>
      <c r="LA186" s="20"/>
      <c r="LB186" s="20">
        <v>61.625</v>
      </c>
      <c r="LC186" s="23">
        <f t="shared" si="350"/>
        <v>924.375</v>
      </c>
      <c r="LE186" s="69"/>
      <c r="LF186" s="20"/>
      <c r="LG186" s="20"/>
      <c r="LH186" s="20"/>
      <c r="LK186" s="27"/>
      <c r="LL186" s="27"/>
      <c r="LM186" s="27"/>
      <c r="LN186" s="27"/>
      <c r="LR186" s="27"/>
      <c r="LT186" s="17">
        <v>97.25</v>
      </c>
      <c r="LU186" s="30">
        <f t="shared" si="351"/>
        <v>554.32500000000005</v>
      </c>
      <c r="LW186" s="32"/>
      <c r="LX186" s="32"/>
      <c r="LY186" s="32"/>
      <c r="LZ186" s="32">
        <v>102.5</v>
      </c>
      <c r="MA186" s="36">
        <f t="shared" si="352"/>
        <v>2050</v>
      </c>
      <c r="MC186" s="32"/>
      <c r="MD186" s="32"/>
      <c r="ME186" s="32"/>
      <c r="MF186" s="32">
        <v>100.25</v>
      </c>
      <c r="MG186" s="36">
        <f t="shared" si="353"/>
        <v>401</v>
      </c>
      <c r="MI186" s="32"/>
      <c r="MJ186" s="32"/>
      <c r="MK186" s="32"/>
      <c r="ML186" s="32"/>
      <c r="MO186" s="32"/>
      <c r="MP186" s="32"/>
      <c r="MQ186" s="32"/>
      <c r="MR186" s="32">
        <v>115</v>
      </c>
      <c r="MS186" s="36">
        <f t="shared" si="354"/>
        <v>1150</v>
      </c>
      <c r="MU186" s="32"/>
      <c r="MV186" s="32"/>
      <c r="MW186" s="32"/>
      <c r="MX186" s="32">
        <v>100</v>
      </c>
      <c r="MY186" s="36">
        <f t="shared" si="355"/>
        <v>1400</v>
      </c>
      <c r="NA186" s="32"/>
      <c r="NB186" s="32"/>
      <c r="NC186" s="32"/>
      <c r="ND186" s="32">
        <v>135</v>
      </c>
      <c r="NE186" s="36">
        <f t="shared" si="356"/>
        <v>1026</v>
      </c>
      <c r="NG186" s="32"/>
      <c r="NH186" s="32"/>
      <c r="NI186" s="32"/>
      <c r="NJ186" s="32">
        <v>124.5</v>
      </c>
      <c r="NK186" s="36">
        <f t="shared" si="357"/>
        <v>1431.75</v>
      </c>
      <c r="NM186" s="32"/>
      <c r="NN186" s="32"/>
      <c r="NO186" s="32"/>
      <c r="NP186" s="32">
        <v>93</v>
      </c>
      <c r="NQ186" s="36">
        <f t="shared" si="358"/>
        <v>669.6</v>
      </c>
      <c r="NS186" s="32"/>
      <c r="NT186" s="32"/>
      <c r="NU186" s="32"/>
      <c r="NV186" s="32"/>
      <c r="NY186" s="32"/>
      <c r="NZ186" s="32"/>
      <c r="OA186" s="32"/>
      <c r="OB186" s="32"/>
      <c r="OE186" s="32"/>
      <c r="OF186" s="32"/>
      <c r="OG186" s="32"/>
      <c r="OH186" s="32"/>
      <c r="OK186" s="32"/>
      <c r="OL186" s="32"/>
      <c r="OM186" s="32"/>
      <c r="ON186" s="32"/>
      <c r="OQ186" s="32"/>
      <c r="OR186" s="32"/>
      <c r="OS186" s="32"/>
      <c r="OT186" s="32"/>
      <c r="OW186" s="32"/>
      <c r="OX186" s="32"/>
      <c r="OY186" s="32"/>
      <c r="OZ186" s="32"/>
      <c r="PC186" s="32"/>
      <c r="PD186" s="32"/>
      <c r="PE186" s="32"/>
      <c r="PF186" s="32"/>
      <c r="PI186" s="32"/>
      <c r="PJ186" s="32"/>
      <c r="PK186" s="32"/>
      <c r="PL186" s="32"/>
      <c r="PO186" s="32"/>
      <c r="PP186" s="32"/>
      <c r="PQ186" s="32"/>
      <c r="PR186" s="32"/>
      <c r="PU186" s="32"/>
      <c r="PV186" s="32"/>
      <c r="PW186" s="32"/>
      <c r="PX186" s="31">
        <v>116</v>
      </c>
      <c r="PY186" s="36">
        <f t="shared" si="359"/>
        <v>522</v>
      </c>
      <c r="QD186" s="31">
        <v>153</v>
      </c>
      <c r="QE186" s="36">
        <f t="shared" si="331"/>
        <v>612</v>
      </c>
      <c r="QJ186" s="31">
        <v>33.4375</v>
      </c>
      <c r="QK186" s="36">
        <f t="shared" si="332"/>
        <v>556.93499999999995</v>
      </c>
      <c r="QM186" s="5"/>
      <c r="QO186" s="5"/>
      <c r="SR186" s="31">
        <v>40.75</v>
      </c>
      <c r="SS186" s="36">
        <f t="shared" si="333"/>
        <v>611.25</v>
      </c>
    </row>
    <row r="187" spans="1:515" x14ac:dyDescent="0.55000000000000004">
      <c r="B187" s="80">
        <v>184604</v>
      </c>
      <c r="C187" s="77"/>
      <c r="D187" s="78"/>
      <c r="E187" s="78">
        <f t="shared" si="211"/>
        <v>44627.563686823836</v>
      </c>
      <c r="F187" s="78">
        <f t="shared" si="360"/>
        <v>59.50518205671024</v>
      </c>
      <c r="G187" s="78">
        <f t="shared" si="334"/>
        <v>87.616335931718965</v>
      </c>
      <c r="H187" s="78"/>
      <c r="I187" s="78"/>
      <c r="J187" s="88"/>
      <c r="Z187" s="31">
        <v>148</v>
      </c>
      <c r="AA187" s="37">
        <f t="shared" si="329"/>
        <v>2960</v>
      </c>
      <c r="AL187" s="31">
        <v>68.083333333333329</v>
      </c>
      <c r="AM187" s="30">
        <f t="shared" si="335"/>
        <v>4472.8086868238388</v>
      </c>
      <c r="BD187" s="31">
        <v>110.875</v>
      </c>
      <c r="BE187" s="36">
        <f t="shared" si="336"/>
        <v>2106.625</v>
      </c>
      <c r="BP187" s="31">
        <v>108.125</v>
      </c>
      <c r="BQ187" s="30">
        <f t="shared" si="337"/>
        <v>3081.5625</v>
      </c>
      <c r="DL187" s="31">
        <v>44</v>
      </c>
      <c r="DM187" s="30">
        <f t="shared" si="338"/>
        <v>660</v>
      </c>
      <c r="EV187" s="31">
        <v>116.875</v>
      </c>
      <c r="EW187" s="30">
        <f t="shared" si="339"/>
        <v>3389.375</v>
      </c>
      <c r="FB187" s="31">
        <v>95.625</v>
      </c>
      <c r="FC187" s="29">
        <f t="shared" si="330"/>
        <v>1434.375</v>
      </c>
      <c r="IB187" s="31">
        <v>91</v>
      </c>
      <c r="IC187" s="36">
        <f t="shared" si="340"/>
        <v>1092</v>
      </c>
      <c r="IN187" s="31">
        <v>104.75</v>
      </c>
      <c r="IO187" s="36">
        <f t="shared" si="341"/>
        <v>1047.5</v>
      </c>
      <c r="JC187" s="69"/>
      <c r="JD187" s="20"/>
      <c r="JE187" s="20"/>
      <c r="JF187" s="20">
        <v>50</v>
      </c>
      <c r="JG187" s="23">
        <f t="shared" si="342"/>
        <v>500</v>
      </c>
      <c r="JI187" s="69"/>
      <c r="JJ187" s="20"/>
      <c r="JK187" s="20"/>
      <c r="JL187" s="20">
        <v>121.125</v>
      </c>
      <c r="JM187" s="23">
        <f t="shared" si="343"/>
        <v>3633.75</v>
      </c>
      <c r="JO187" s="69"/>
      <c r="JP187" s="20"/>
      <c r="JQ187" s="20"/>
      <c r="JR187" s="20">
        <v>108.25</v>
      </c>
      <c r="JS187" s="23">
        <f t="shared" si="344"/>
        <v>1948.5</v>
      </c>
      <c r="JU187" s="69"/>
      <c r="JV187" s="20"/>
      <c r="JW187" s="20"/>
      <c r="JX187" s="20">
        <v>115</v>
      </c>
      <c r="JY187" s="23">
        <f t="shared" si="345"/>
        <v>2300</v>
      </c>
      <c r="KA187" s="69"/>
      <c r="KB187" s="20"/>
      <c r="KC187" s="20"/>
      <c r="KD187" s="20">
        <v>40.5</v>
      </c>
      <c r="KE187" s="23">
        <f t="shared" si="346"/>
        <v>526.5</v>
      </c>
      <c r="KG187" s="69"/>
      <c r="KH187" s="20"/>
      <c r="KI187" s="20"/>
      <c r="KJ187" s="20">
        <v>28</v>
      </c>
      <c r="KK187" s="23">
        <f t="shared" si="347"/>
        <v>840</v>
      </c>
      <c r="KM187" s="69"/>
      <c r="KN187" s="20"/>
      <c r="KO187" s="20"/>
      <c r="KP187" s="20">
        <v>115.75</v>
      </c>
      <c r="KQ187" s="23">
        <f t="shared" si="348"/>
        <v>2083.5</v>
      </c>
      <c r="KS187" s="69"/>
      <c r="KT187" s="20"/>
      <c r="KU187" s="20"/>
      <c r="KV187" s="20">
        <v>60.75</v>
      </c>
      <c r="KW187" s="23">
        <f t="shared" si="349"/>
        <v>1275.75</v>
      </c>
      <c r="KY187" s="69"/>
      <c r="KZ187" s="20"/>
      <c r="LA187" s="20"/>
      <c r="LB187" s="20">
        <v>57.25</v>
      </c>
      <c r="LC187" s="23">
        <f t="shared" si="350"/>
        <v>858.75</v>
      </c>
      <c r="LE187" s="69"/>
      <c r="LF187" s="20"/>
      <c r="LG187" s="20"/>
      <c r="LH187" s="20"/>
      <c r="LK187" s="27"/>
      <c r="LL187" s="27"/>
      <c r="LM187" s="27"/>
      <c r="LN187" s="27"/>
      <c r="LR187" s="27"/>
      <c r="LT187" s="17">
        <v>100</v>
      </c>
      <c r="LU187" s="30">
        <f t="shared" si="351"/>
        <v>570</v>
      </c>
      <c r="LW187" s="32"/>
      <c r="LX187" s="32"/>
      <c r="LY187" s="32"/>
      <c r="LZ187" s="32">
        <v>100</v>
      </c>
      <c r="MA187" s="36">
        <f t="shared" si="352"/>
        <v>2000</v>
      </c>
      <c r="MC187" s="32"/>
      <c r="MD187" s="32"/>
      <c r="ME187" s="32"/>
      <c r="MF187" s="32">
        <v>100</v>
      </c>
      <c r="MG187" s="36">
        <f t="shared" si="353"/>
        <v>400</v>
      </c>
      <c r="MI187" s="32"/>
      <c r="MJ187" s="32"/>
      <c r="MK187" s="32"/>
      <c r="ML187" s="32"/>
      <c r="MO187" s="32"/>
      <c r="MP187" s="32"/>
      <c r="MQ187" s="32"/>
      <c r="MR187" s="32">
        <v>112.5</v>
      </c>
      <c r="MS187" s="36">
        <f t="shared" si="354"/>
        <v>1125</v>
      </c>
      <c r="MU187" s="32"/>
      <c r="MV187" s="32"/>
      <c r="MW187" s="32"/>
      <c r="MX187" s="32">
        <v>100</v>
      </c>
      <c r="MY187" s="36">
        <f t="shared" si="355"/>
        <v>1400</v>
      </c>
      <c r="NA187" s="32"/>
      <c r="NB187" s="32"/>
      <c r="NC187" s="32"/>
      <c r="ND187" s="32">
        <v>135</v>
      </c>
      <c r="NE187" s="36">
        <f t="shared" si="356"/>
        <v>1026</v>
      </c>
      <c r="NG187" s="32"/>
      <c r="NH187" s="32"/>
      <c r="NI187" s="32"/>
      <c r="NJ187" s="32">
        <v>121.625</v>
      </c>
      <c r="NK187" s="36">
        <f t="shared" si="357"/>
        <v>1398.6875</v>
      </c>
      <c r="NM187" s="32"/>
      <c r="NN187" s="32"/>
      <c r="NO187" s="32"/>
      <c r="NP187" s="32">
        <v>91</v>
      </c>
      <c r="NQ187" s="36">
        <f t="shared" si="358"/>
        <v>655.20000000000005</v>
      </c>
      <c r="NS187" s="32"/>
      <c r="NT187" s="32"/>
      <c r="NU187" s="32"/>
      <c r="NV187" s="32"/>
      <c r="NY187" s="32"/>
      <c r="NZ187" s="32"/>
      <c r="OA187" s="32"/>
      <c r="OB187" s="32"/>
      <c r="OE187" s="32"/>
      <c r="OF187" s="32"/>
      <c r="OG187" s="32"/>
      <c r="OH187" s="32"/>
      <c r="OK187" s="32"/>
      <c r="OL187" s="32"/>
      <c r="OM187" s="32"/>
      <c r="ON187" s="32"/>
      <c r="OQ187" s="32"/>
      <c r="OR187" s="32"/>
      <c r="OS187" s="32"/>
      <c r="OT187" s="32"/>
      <c r="OW187" s="32"/>
      <c r="OX187" s="32"/>
      <c r="OY187" s="32"/>
      <c r="OZ187" s="32"/>
      <c r="PC187" s="32"/>
      <c r="PD187" s="32"/>
      <c r="PE187" s="32"/>
      <c r="PF187" s="32"/>
      <c r="PI187" s="32"/>
      <c r="PJ187" s="32"/>
      <c r="PK187" s="32"/>
      <c r="PL187" s="32"/>
      <c r="PO187" s="32"/>
      <c r="PP187" s="32"/>
      <c r="PQ187" s="32"/>
      <c r="PR187" s="32"/>
      <c r="PU187" s="32"/>
      <c r="PV187" s="32"/>
      <c r="PW187" s="32"/>
      <c r="PX187" s="31">
        <v>125</v>
      </c>
      <c r="PY187" s="36">
        <f t="shared" si="359"/>
        <v>562.5</v>
      </c>
      <c r="QD187" s="31">
        <v>153</v>
      </c>
      <c r="QE187" s="36">
        <f t="shared" si="331"/>
        <v>612</v>
      </c>
      <c r="QJ187" s="31">
        <v>30</v>
      </c>
      <c r="QK187" s="36">
        <f t="shared" si="332"/>
        <v>499.67999999999995</v>
      </c>
      <c r="QM187" s="5"/>
      <c r="QO187" s="5"/>
      <c r="SR187" s="31">
        <v>42.5</v>
      </c>
      <c r="SS187" s="36">
        <f t="shared" si="333"/>
        <v>637.5</v>
      </c>
    </row>
    <row r="188" spans="1:515" x14ac:dyDescent="0.55000000000000004">
      <c r="B188" s="80">
        <v>184605</v>
      </c>
      <c r="C188" s="77"/>
      <c r="D188" s="78"/>
      <c r="E188" s="78">
        <f t="shared" si="211"/>
        <v>45379.033502801351</v>
      </c>
      <c r="F188" s="78">
        <f t="shared" si="360"/>
        <v>60.507171511560692</v>
      </c>
      <c r="G188" s="78">
        <f t="shared" si="334"/>
        <v>89.09168045873092</v>
      </c>
      <c r="H188" s="78"/>
      <c r="I188" s="78"/>
      <c r="J188" s="88"/>
      <c r="Z188" s="31">
        <v>149.33333333333334</v>
      </c>
      <c r="AA188" s="37">
        <f t="shared" si="329"/>
        <v>2986.666666666667</v>
      </c>
      <c r="AL188" s="31">
        <v>73.541666666666671</v>
      </c>
      <c r="AM188" s="30">
        <f t="shared" si="335"/>
        <v>4831.3998361346858</v>
      </c>
      <c r="BD188" s="31">
        <v>110.25</v>
      </c>
      <c r="BE188" s="36">
        <f t="shared" si="336"/>
        <v>2094.75</v>
      </c>
      <c r="BP188" s="31">
        <v>108</v>
      </c>
      <c r="BQ188" s="30">
        <f t="shared" si="337"/>
        <v>3078</v>
      </c>
      <c r="DL188" s="31">
        <v>48</v>
      </c>
      <c r="DM188" s="30">
        <f t="shared" si="338"/>
        <v>720</v>
      </c>
      <c r="EV188" s="31">
        <v>117.625</v>
      </c>
      <c r="EW188" s="30">
        <f t="shared" si="339"/>
        <v>3411.125</v>
      </c>
      <c r="FB188" s="31">
        <v>95.5</v>
      </c>
      <c r="FC188" s="29">
        <f t="shared" si="330"/>
        <v>1432.5</v>
      </c>
      <c r="IB188" s="31">
        <v>91.75</v>
      </c>
      <c r="IC188" s="36">
        <f t="shared" si="340"/>
        <v>1101</v>
      </c>
      <c r="IN188" s="31">
        <v>103</v>
      </c>
      <c r="IO188" s="36">
        <f t="shared" si="341"/>
        <v>1030</v>
      </c>
      <c r="JC188" s="69"/>
      <c r="JD188" s="20"/>
      <c r="JE188" s="20"/>
      <c r="JF188" s="20">
        <v>49.5</v>
      </c>
      <c r="JG188" s="23">
        <f t="shared" si="342"/>
        <v>495</v>
      </c>
      <c r="JI188" s="69"/>
      <c r="JJ188" s="20"/>
      <c r="JK188" s="20"/>
      <c r="JL188" s="20">
        <v>122</v>
      </c>
      <c r="JM188" s="23">
        <f t="shared" si="343"/>
        <v>3660</v>
      </c>
      <c r="JO188" s="69"/>
      <c r="JP188" s="20"/>
      <c r="JQ188" s="20"/>
      <c r="JR188" s="20">
        <v>108.75</v>
      </c>
      <c r="JS188" s="23">
        <f t="shared" si="344"/>
        <v>1957.5</v>
      </c>
      <c r="JU188" s="69"/>
      <c r="JV188" s="20"/>
      <c r="JW188" s="20"/>
      <c r="JX188" s="20">
        <v>117</v>
      </c>
      <c r="JY188" s="23">
        <f t="shared" si="345"/>
        <v>2340</v>
      </c>
      <c r="KA188" s="69"/>
      <c r="KB188" s="20"/>
      <c r="KC188" s="20"/>
      <c r="KD188" s="20">
        <v>38</v>
      </c>
      <c r="KE188" s="23">
        <f t="shared" si="346"/>
        <v>494</v>
      </c>
      <c r="KG188" s="69"/>
      <c r="KH188" s="20"/>
      <c r="KI188" s="20"/>
      <c r="KJ188" s="20">
        <v>31</v>
      </c>
      <c r="KK188" s="23">
        <f t="shared" si="347"/>
        <v>930</v>
      </c>
      <c r="KM188" s="69"/>
      <c r="KN188" s="20"/>
      <c r="KO188" s="20"/>
      <c r="KP188" s="20">
        <v>121</v>
      </c>
      <c r="KQ188" s="23">
        <f t="shared" si="348"/>
        <v>2178</v>
      </c>
      <c r="KS188" s="69"/>
      <c r="KT188" s="20"/>
      <c r="KU188" s="20"/>
      <c r="KV188" s="20">
        <v>64</v>
      </c>
      <c r="KW188" s="23">
        <f t="shared" si="349"/>
        <v>1344</v>
      </c>
      <c r="KY188" s="69"/>
      <c r="KZ188" s="20"/>
      <c r="LA188" s="20"/>
      <c r="LB188" s="20">
        <v>52.041666666666664</v>
      </c>
      <c r="LC188" s="23">
        <f t="shared" si="350"/>
        <v>780.625</v>
      </c>
      <c r="LE188" s="69"/>
      <c r="LF188" s="20"/>
      <c r="LG188" s="20"/>
      <c r="LH188" s="20"/>
      <c r="LK188" s="27"/>
      <c r="LL188" s="27"/>
      <c r="LM188" s="27"/>
      <c r="LN188" s="27"/>
      <c r="LR188" s="27"/>
      <c r="LT188" s="17">
        <v>97.75</v>
      </c>
      <c r="LU188" s="30">
        <f t="shared" si="351"/>
        <v>557.17500000000007</v>
      </c>
      <c r="LW188" s="32"/>
      <c r="LX188" s="32"/>
      <c r="LY188" s="32"/>
      <c r="LZ188" s="32">
        <v>101.5</v>
      </c>
      <c r="MA188" s="36">
        <f t="shared" si="352"/>
        <v>2030</v>
      </c>
      <c r="MC188" s="32"/>
      <c r="MD188" s="32"/>
      <c r="ME188" s="32"/>
      <c r="MF188" s="32">
        <v>103</v>
      </c>
      <c r="MG188" s="36">
        <f t="shared" si="353"/>
        <v>412</v>
      </c>
      <c r="MI188" s="32"/>
      <c r="MJ188" s="32"/>
      <c r="MK188" s="32"/>
      <c r="ML188" s="32"/>
      <c r="MO188" s="32"/>
      <c r="MP188" s="32"/>
      <c r="MQ188" s="32"/>
      <c r="MR188" s="32">
        <v>110</v>
      </c>
      <c r="MS188" s="36">
        <f t="shared" si="354"/>
        <v>1100</v>
      </c>
      <c r="MU188" s="32"/>
      <c r="MV188" s="32"/>
      <c r="MW188" s="32"/>
      <c r="MX188" s="32">
        <v>102</v>
      </c>
      <c r="MY188" s="36">
        <f t="shared" si="355"/>
        <v>1428</v>
      </c>
      <c r="NA188" s="32"/>
      <c r="NB188" s="32"/>
      <c r="NC188" s="32"/>
      <c r="ND188" s="32">
        <v>132</v>
      </c>
      <c r="NE188" s="36">
        <f t="shared" si="356"/>
        <v>1003.1999999999999</v>
      </c>
      <c r="NG188" s="32"/>
      <c r="NH188" s="32"/>
      <c r="NI188" s="32"/>
      <c r="NJ188" s="32">
        <v>123.25</v>
      </c>
      <c r="NK188" s="36">
        <f t="shared" si="357"/>
        <v>1417.375</v>
      </c>
      <c r="NM188" s="32"/>
      <c r="NN188" s="32"/>
      <c r="NO188" s="32"/>
      <c r="NP188" s="32">
        <v>92</v>
      </c>
      <c r="NQ188" s="36">
        <f t="shared" si="358"/>
        <v>662.4</v>
      </c>
      <c r="NS188" s="32"/>
      <c r="NT188" s="32"/>
      <c r="NU188" s="32"/>
      <c r="NV188" s="32"/>
      <c r="NY188" s="32"/>
      <c r="NZ188" s="32"/>
      <c r="OA188" s="32"/>
      <c r="OB188" s="32"/>
      <c r="OE188" s="32"/>
      <c r="OF188" s="32"/>
      <c r="OG188" s="32"/>
      <c r="OH188" s="32"/>
      <c r="OK188" s="32"/>
      <c r="OL188" s="32"/>
      <c r="OM188" s="32"/>
      <c r="ON188" s="32"/>
      <c r="OQ188" s="32"/>
      <c r="OR188" s="32"/>
      <c r="OS188" s="32"/>
      <c r="OT188" s="32"/>
      <c r="OW188" s="32"/>
      <c r="OX188" s="32"/>
      <c r="OY188" s="32"/>
      <c r="OZ188" s="32"/>
      <c r="PC188" s="32"/>
      <c r="PD188" s="32"/>
      <c r="PE188" s="32"/>
      <c r="PF188" s="32"/>
      <c r="PI188" s="32"/>
      <c r="PJ188" s="32"/>
      <c r="PK188" s="32"/>
      <c r="PL188" s="32"/>
      <c r="PO188" s="32"/>
      <c r="PP188" s="32"/>
      <c r="PQ188" s="32"/>
      <c r="PR188" s="32"/>
      <c r="PU188" s="32"/>
      <c r="PV188" s="32"/>
      <c r="PW188" s="32"/>
      <c r="PX188" s="31">
        <v>125</v>
      </c>
      <c r="PY188" s="36">
        <f t="shared" si="359"/>
        <v>562.5</v>
      </c>
      <c r="QD188" s="31">
        <v>153</v>
      </c>
      <c r="QE188" s="36">
        <f t="shared" si="331"/>
        <v>612</v>
      </c>
      <c r="QJ188" s="31">
        <v>32</v>
      </c>
      <c r="QK188" s="36">
        <f t="shared" si="332"/>
        <v>532.99199999999996</v>
      </c>
      <c r="QM188" s="5"/>
      <c r="QO188" s="5"/>
      <c r="SR188" s="31">
        <v>43.75</v>
      </c>
      <c r="SS188" s="36">
        <f t="shared" si="333"/>
        <v>656.25</v>
      </c>
    </row>
    <row r="189" spans="1:515" x14ac:dyDescent="0.55000000000000004">
      <c r="B189" s="80">
        <v>184606</v>
      </c>
      <c r="C189" s="77"/>
      <c r="D189" s="78"/>
      <c r="E189" s="78">
        <f t="shared" si="211"/>
        <v>45244.545276120065</v>
      </c>
      <c r="F189" s="78">
        <f t="shared" si="360"/>
        <v>60.327848560630322</v>
      </c>
      <c r="G189" s="78">
        <f t="shared" si="334"/>
        <v>88.827642615875348</v>
      </c>
      <c r="H189" s="78"/>
      <c r="I189" s="78"/>
      <c r="J189" s="88"/>
      <c r="Z189" s="31">
        <v>150.66666666666669</v>
      </c>
      <c r="AA189" s="37">
        <f t="shared" si="329"/>
        <v>3013.3333333333339</v>
      </c>
      <c r="AL189" s="31">
        <v>67.208333333333329</v>
      </c>
      <c r="AM189" s="30">
        <f t="shared" si="335"/>
        <v>4415.3246094533979</v>
      </c>
      <c r="BD189" s="31">
        <v>108.5</v>
      </c>
      <c r="BE189" s="36">
        <f t="shared" si="336"/>
        <v>2061.5</v>
      </c>
      <c r="BP189" s="31">
        <v>109.5</v>
      </c>
      <c r="BQ189" s="30">
        <f t="shared" si="337"/>
        <v>3120.75</v>
      </c>
      <c r="DL189" s="31">
        <v>57</v>
      </c>
      <c r="DM189" s="30">
        <f t="shared" si="338"/>
        <v>855</v>
      </c>
      <c r="EV189" s="31">
        <v>112.25</v>
      </c>
      <c r="EW189" s="30">
        <f t="shared" si="339"/>
        <v>3255.25</v>
      </c>
      <c r="FB189" s="31">
        <v>99.25</v>
      </c>
      <c r="FC189" s="29">
        <f t="shared" si="330"/>
        <v>1488.75</v>
      </c>
      <c r="IB189" s="31">
        <v>91.5625</v>
      </c>
      <c r="IC189" s="36">
        <f t="shared" si="340"/>
        <v>1098.75</v>
      </c>
      <c r="IN189" s="31">
        <v>100</v>
      </c>
      <c r="IO189" s="36">
        <f t="shared" si="341"/>
        <v>1000</v>
      </c>
      <c r="JC189" s="69"/>
      <c r="JD189" s="20"/>
      <c r="JE189" s="20"/>
      <c r="JF189" s="20">
        <v>49</v>
      </c>
      <c r="JG189" s="23">
        <f t="shared" si="342"/>
        <v>490</v>
      </c>
      <c r="JI189" s="69"/>
      <c r="JJ189" s="20"/>
      <c r="JK189" s="20"/>
      <c r="JL189" s="20">
        <v>123.5</v>
      </c>
      <c r="JM189" s="23">
        <f t="shared" si="343"/>
        <v>3705</v>
      </c>
      <c r="JO189" s="69"/>
      <c r="JP189" s="20"/>
      <c r="JQ189" s="20"/>
      <c r="JR189" s="20">
        <v>107</v>
      </c>
      <c r="JS189" s="23">
        <f t="shared" si="344"/>
        <v>1926</v>
      </c>
      <c r="JU189" s="69"/>
      <c r="JV189" s="20"/>
      <c r="JW189" s="20"/>
      <c r="JX189" s="20">
        <v>116.125</v>
      </c>
      <c r="JY189" s="23">
        <f t="shared" si="345"/>
        <v>2322.5</v>
      </c>
      <c r="KA189" s="69"/>
      <c r="KB189" s="20"/>
      <c r="KC189" s="20"/>
      <c r="KD189" s="20">
        <v>45.125</v>
      </c>
      <c r="KE189" s="23">
        <f t="shared" si="346"/>
        <v>586.625</v>
      </c>
      <c r="KG189" s="69"/>
      <c r="KH189" s="20"/>
      <c r="KI189" s="20"/>
      <c r="KJ189" s="20">
        <v>32</v>
      </c>
      <c r="KK189" s="23">
        <f t="shared" si="347"/>
        <v>960</v>
      </c>
      <c r="KM189" s="69"/>
      <c r="KN189" s="20"/>
      <c r="KO189" s="20"/>
      <c r="KP189" s="20">
        <v>121</v>
      </c>
      <c r="KQ189" s="23">
        <f t="shared" si="348"/>
        <v>2178</v>
      </c>
      <c r="KS189" s="69"/>
      <c r="KT189" s="20"/>
      <c r="KU189" s="20"/>
      <c r="KV189" s="20">
        <v>62</v>
      </c>
      <c r="KW189" s="23">
        <f t="shared" si="349"/>
        <v>1302</v>
      </c>
      <c r="KY189" s="69"/>
      <c r="KZ189" s="20"/>
      <c r="LA189" s="20"/>
      <c r="LB189" s="20">
        <v>58</v>
      </c>
      <c r="LC189" s="23">
        <f t="shared" si="350"/>
        <v>870</v>
      </c>
      <c r="LE189" s="69"/>
      <c r="LF189" s="20"/>
      <c r="LG189" s="20"/>
      <c r="LH189" s="20"/>
      <c r="LK189" s="27"/>
      <c r="LL189" s="27"/>
      <c r="LM189" s="27"/>
      <c r="LN189" s="27"/>
      <c r="LR189" s="27"/>
      <c r="LT189" s="17">
        <v>96.5</v>
      </c>
      <c r="LU189" s="30">
        <f t="shared" si="351"/>
        <v>550.05000000000007</v>
      </c>
      <c r="LW189" s="32"/>
      <c r="LX189" s="32"/>
      <c r="LY189" s="32"/>
      <c r="LZ189" s="32">
        <v>103</v>
      </c>
      <c r="MA189" s="36">
        <f t="shared" si="352"/>
        <v>2060</v>
      </c>
      <c r="MC189" s="32"/>
      <c r="MD189" s="32"/>
      <c r="ME189" s="32"/>
      <c r="MF189" s="32">
        <v>102.83333333333333</v>
      </c>
      <c r="MG189" s="36">
        <f t="shared" si="353"/>
        <v>411.33333333333331</v>
      </c>
      <c r="MI189" s="32"/>
      <c r="MJ189" s="32"/>
      <c r="MK189" s="32"/>
      <c r="ML189" s="32"/>
      <c r="MO189" s="32"/>
      <c r="MP189" s="32"/>
      <c r="MQ189" s="32"/>
      <c r="MR189" s="32">
        <v>111.75</v>
      </c>
      <c r="MS189" s="36">
        <f t="shared" si="354"/>
        <v>1117.5</v>
      </c>
      <c r="MU189" s="32"/>
      <c r="MV189" s="32"/>
      <c r="MW189" s="32"/>
      <c r="MX189" s="32">
        <v>103</v>
      </c>
      <c r="MY189" s="36">
        <f t="shared" si="355"/>
        <v>1442</v>
      </c>
      <c r="NA189" s="32"/>
      <c r="NB189" s="32"/>
      <c r="NC189" s="32"/>
      <c r="ND189" s="32">
        <v>127.25</v>
      </c>
      <c r="NE189" s="36">
        <f t="shared" si="356"/>
        <v>967.09999999999991</v>
      </c>
      <c r="NG189" s="32"/>
      <c r="NH189" s="32"/>
      <c r="NI189" s="32"/>
      <c r="NJ189" s="32">
        <v>123.75</v>
      </c>
      <c r="NK189" s="36">
        <f t="shared" si="357"/>
        <v>1423.125</v>
      </c>
      <c r="NM189" s="32"/>
      <c r="NN189" s="32"/>
      <c r="NO189" s="32"/>
      <c r="NP189" s="32">
        <v>92</v>
      </c>
      <c r="NQ189" s="36">
        <f t="shared" si="358"/>
        <v>662.4</v>
      </c>
      <c r="NS189" s="32"/>
      <c r="NT189" s="32"/>
      <c r="NU189" s="32"/>
      <c r="NV189" s="32"/>
      <c r="NY189" s="32"/>
      <c r="NZ189" s="32"/>
      <c r="OA189" s="32"/>
      <c r="OB189" s="32"/>
      <c r="OE189" s="32"/>
      <c r="OF189" s="32"/>
      <c r="OG189" s="32"/>
      <c r="OH189" s="32"/>
      <c r="OK189" s="32"/>
      <c r="OL189" s="32"/>
      <c r="OM189" s="32"/>
      <c r="ON189" s="32"/>
      <c r="OQ189" s="32"/>
      <c r="OR189" s="32"/>
      <c r="OS189" s="32"/>
      <c r="OT189" s="32"/>
      <c r="OW189" s="32"/>
      <c r="OX189" s="32"/>
      <c r="OY189" s="32"/>
      <c r="OZ189" s="32"/>
      <c r="PC189" s="32"/>
      <c r="PD189" s="32"/>
      <c r="PE189" s="32"/>
      <c r="PF189" s="32"/>
      <c r="PI189" s="32"/>
      <c r="PJ189" s="32"/>
      <c r="PK189" s="32"/>
      <c r="PL189" s="32"/>
      <c r="PO189" s="32"/>
      <c r="PP189" s="32"/>
      <c r="PQ189" s="32"/>
      <c r="PR189" s="32"/>
      <c r="PU189" s="32"/>
      <c r="PV189" s="32"/>
      <c r="PW189" s="32"/>
      <c r="PX189" s="31">
        <v>125</v>
      </c>
      <c r="PY189" s="36">
        <f t="shared" si="359"/>
        <v>562.5</v>
      </c>
      <c r="QD189" s="31">
        <v>153</v>
      </c>
      <c r="QE189" s="36">
        <f t="shared" si="331"/>
        <v>612</v>
      </c>
      <c r="QJ189" s="31">
        <v>34</v>
      </c>
      <c r="QK189" s="36">
        <f t="shared" si="332"/>
        <v>566.30399999999997</v>
      </c>
      <c r="QM189" s="5"/>
      <c r="QO189" s="5"/>
      <c r="SR189" s="31">
        <v>45</v>
      </c>
      <c r="SS189" s="36">
        <f t="shared" si="333"/>
        <v>675</v>
      </c>
    </row>
    <row r="190" spans="1:515" x14ac:dyDescent="0.55000000000000004">
      <c r="B190" s="80">
        <v>184607</v>
      </c>
      <c r="C190" s="77"/>
      <c r="D190" s="78"/>
      <c r="E190" s="78">
        <f t="shared" si="211"/>
        <v>44650.331288578709</v>
      </c>
      <c r="F190" s="78">
        <f t="shared" si="360"/>
        <v>59.535539758890117</v>
      </c>
      <c r="G190" s="78">
        <f t="shared" si="334"/>
        <v>87.661035074556182</v>
      </c>
      <c r="H190" s="78"/>
      <c r="I190" s="78"/>
      <c r="J190" s="88"/>
      <c r="Z190" s="31">
        <v>152</v>
      </c>
      <c r="AA190" s="37">
        <f t="shared" si="329"/>
        <v>3040</v>
      </c>
      <c r="AL190" s="31">
        <v>68.291666666666671</v>
      </c>
      <c r="AM190" s="30">
        <f t="shared" si="335"/>
        <v>4486.4953719120394</v>
      </c>
      <c r="BD190" s="31">
        <v>107.875</v>
      </c>
      <c r="BE190" s="36">
        <f t="shared" si="336"/>
        <v>2049.625</v>
      </c>
      <c r="BP190" s="31">
        <v>104.75</v>
      </c>
      <c r="BQ190" s="30">
        <f t="shared" si="337"/>
        <v>2985.375</v>
      </c>
      <c r="DL190" s="31">
        <v>55</v>
      </c>
      <c r="DM190" s="30">
        <f t="shared" si="338"/>
        <v>825</v>
      </c>
      <c r="EV190" s="31">
        <v>112.125</v>
      </c>
      <c r="EW190" s="30">
        <f t="shared" si="339"/>
        <v>3251.625</v>
      </c>
      <c r="FB190" s="31">
        <v>97.75</v>
      </c>
      <c r="FC190" s="29">
        <f t="shared" si="330"/>
        <v>1466.25</v>
      </c>
      <c r="IB190" s="31">
        <v>91.375</v>
      </c>
      <c r="IC190" s="36">
        <f t="shared" si="340"/>
        <v>1096.5</v>
      </c>
      <c r="IN190" s="31">
        <v>100.25</v>
      </c>
      <c r="IO190" s="36">
        <f t="shared" si="341"/>
        <v>1002.5</v>
      </c>
      <c r="JC190" s="69"/>
      <c r="JD190" s="20"/>
      <c r="JE190" s="20"/>
      <c r="JF190" s="20">
        <v>47.25</v>
      </c>
      <c r="JG190" s="23">
        <f t="shared" si="342"/>
        <v>472.5</v>
      </c>
      <c r="JI190" s="69"/>
      <c r="JJ190" s="20"/>
      <c r="JK190" s="20"/>
      <c r="JL190" s="20">
        <v>122.5</v>
      </c>
      <c r="JM190" s="23">
        <f t="shared" si="343"/>
        <v>3675</v>
      </c>
      <c r="JO190" s="69"/>
      <c r="JP190" s="20"/>
      <c r="JQ190" s="20"/>
      <c r="JR190" s="20">
        <v>107.25</v>
      </c>
      <c r="JS190" s="23">
        <f t="shared" si="344"/>
        <v>1930.5</v>
      </c>
      <c r="JU190" s="69"/>
      <c r="JV190" s="20"/>
      <c r="JW190" s="20"/>
      <c r="JX190" s="20">
        <v>114</v>
      </c>
      <c r="JY190" s="23">
        <f t="shared" si="345"/>
        <v>2280</v>
      </c>
      <c r="KA190" s="69"/>
      <c r="KB190" s="20"/>
      <c r="KC190" s="20"/>
      <c r="KD190" s="20">
        <v>41</v>
      </c>
      <c r="KE190" s="23">
        <f t="shared" si="346"/>
        <v>533</v>
      </c>
      <c r="KG190" s="69"/>
      <c r="KH190" s="20"/>
      <c r="KI190" s="20"/>
      <c r="KJ190" s="20">
        <v>31</v>
      </c>
      <c r="KK190" s="23">
        <f t="shared" si="347"/>
        <v>930</v>
      </c>
      <c r="KM190" s="69"/>
      <c r="KN190" s="20"/>
      <c r="KO190" s="20"/>
      <c r="KP190" s="20">
        <v>117</v>
      </c>
      <c r="KQ190" s="23">
        <f t="shared" si="348"/>
        <v>2106</v>
      </c>
      <c r="KS190" s="69"/>
      <c r="KT190" s="20"/>
      <c r="KU190" s="20"/>
      <c r="KV190" s="20">
        <v>59</v>
      </c>
      <c r="KW190" s="23">
        <f t="shared" si="349"/>
        <v>1239</v>
      </c>
      <c r="KY190" s="69"/>
      <c r="KZ190" s="20"/>
      <c r="LA190" s="20"/>
      <c r="LB190" s="20">
        <v>58.09375</v>
      </c>
      <c r="LC190" s="23">
        <f t="shared" si="350"/>
        <v>871.40625</v>
      </c>
      <c r="LE190" s="69"/>
      <c r="LF190" s="20"/>
      <c r="LG190" s="20"/>
      <c r="LH190" s="20"/>
      <c r="LK190" s="27"/>
      <c r="LL190" s="27"/>
      <c r="LM190" s="27"/>
      <c r="LN190" s="27"/>
      <c r="LR190" s="27"/>
      <c r="LT190" s="17">
        <f>AVERAGE(LT189,LT191)</f>
        <v>95.5</v>
      </c>
      <c r="LU190" s="30">
        <f t="shared" si="351"/>
        <v>544.35</v>
      </c>
      <c r="LW190" s="32"/>
      <c r="LX190" s="32"/>
      <c r="LY190" s="32"/>
      <c r="LZ190" s="32">
        <v>100.5</v>
      </c>
      <c r="MA190" s="36">
        <f t="shared" si="352"/>
        <v>2010</v>
      </c>
      <c r="MC190" s="32"/>
      <c r="MD190" s="32"/>
      <c r="ME190" s="32"/>
      <c r="MF190" s="32">
        <v>102.66666666666666</v>
      </c>
      <c r="MG190" s="36">
        <f t="shared" si="353"/>
        <v>410.66666666666663</v>
      </c>
      <c r="MI190" s="32"/>
      <c r="MJ190" s="32"/>
      <c r="MK190" s="32"/>
      <c r="ML190" s="32"/>
      <c r="MO190" s="32"/>
      <c r="MP190" s="32"/>
      <c r="MQ190" s="32"/>
      <c r="MR190" s="32">
        <v>113.5</v>
      </c>
      <c r="MS190" s="36">
        <f t="shared" si="354"/>
        <v>1135</v>
      </c>
      <c r="MU190" s="32"/>
      <c r="MV190" s="32"/>
      <c r="MW190" s="32"/>
      <c r="MX190" s="32">
        <v>99</v>
      </c>
      <c r="MY190" s="36">
        <f t="shared" si="355"/>
        <v>1386</v>
      </c>
      <c r="NA190" s="32"/>
      <c r="NB190" s="32"/>
      <c r="NC190" s="32"/>
      <c r="ND190" s="32">
        <v>128</v>
      </c>
      <c r="NE190" s="36">
        <f t="shared" si="356"/>
        <v>972.8</v>
      </c>
      <c r="NG190" s="32"/>
      <c r="NH190" s="32"/>
      <c r="NI190" s="32"/>
      <c r="NJ190" s="32">
        <v>124</v>
      </c>
      <c r="NK190" s="36">
        <f t="shared" si="357"/>
        <v>1426</v>
      </c>
      <c r="NM190" s="32"/>
      <c r="NN190" s="32"/>
      <c r="NO190" s="32"/>
      <c r="NP190" s="32">
        <v>92</v>
      </c>
      <c r="NQ190" s="36">
        <f t="shared" si="358"/>
        <v>662.4</v>
      </c>
      <c r="NS190" s="32"/>
      <c r="NT190" s="32"/>
      <c r="NU190" s="32"/>
      <c r="NV190" s="32"/>
      <c r="NY190" s="32"/>
      <c r="NZ190" s="32"/>
      <c r="OA190" s="32"/>
      <c r="OB190" s="32"/>
      <c r="OE190" s="32"/>
      <c r="OF190" s="32"/>
      <c r="OG190" s="32"/>
      <c r="OH190" s="32"/>
      <c r="OK190" s="32"/>
      <c r="OL190" s="32"/>
      <c r="OM190" s="32"/>
      <c r="ON190" s="32"/>
      <c r="OQ190" s="32"/>
      <c r="OR190" s="32"/>
      <c r="OS190" s="32"/>
      <c r="OT190" s="32"/>
      <c r="OW190" s="32"/>
      <c r="OX190" s="32"/>
      <c r="OY190" s="32"/>
      <c r="OZ190" s="32"/>
      <c r="PC190" s="32"/>
      <c r="PD190" s="32"/>
      <c r="PE190" s="32"/>
      <c r="PF190" s="32"/>
      <c r="PI190" s="32"/>
      <c r="PJ190" s="32"/>
      <c r="PK190" s="32"/>
      <c r="PL190" s="32"/>
      <c r="PO190" s="32"/>
      <c r="PP190" s="32"/>
      <c r="PQ190" s="32"/>
      <c r="PR190" s="32"/>
      <c r="PU190" s="32"/>
      <c r="PV190" s="32"/>
      <c r="PW190" s="32"/>
      <c r="PX190" s="31">
        <v>126</v>
      </c>
      <c r="PY190" s="36">
        <f t="shared" si="359"/>
        <v>567</v>
      </c>
      <c r="QD190" s="31">
        <v>153</v>
      </c>
      <c r="QE190" s="36">
        <f t="shared" si="331"/>
        <v>612</v>
      </c>
      <c r="QJ190" s="31">
        <v>29.25</v>
      </c>
      <c r="QK190" s="36">
        <f t="shared" si="332"/>
        <v>487.18799999999999</v>
      </c>
      <c r="QM190" s="5"/>
      <c r="QO190" s="5"/>
      <c r="SR190" s="31">
        <v>43</v>
      </c>
      <c r="SS190" s="36">
        <f t="shared" si="333"/>
        <v>645</v>
      </c>
    </row>
    <row r="191" spans="1:515" x14ac:dyDescent="0.55000000000000004">
      <c r="A191" s="31"/>
      <c r="B191" s="80">
        <v>184608</v>
      </c>
      <c r="C191" s="77"/>
      <c r="D191" s="78"/>
      <c r="E191" s="78">
        <f t="shared" si="211"/>
        <v>44338.080793135872</v>
      </c>
      <c r="F191" s="78">
        <f t="shared" si="360"/>
        <v>59.119193423943102</v>
      </c>
      <c r="G191" s="78">
        <f t="shared" si="334"/>
        <v>87.048000392771783</v>
      </c>
      <c r="H191" s="78"/>
      <c r="I191" s="78"/>
      <c r="J191" s="88"/>
      <c r="Z191" s="31">
        <v>152.25</v>
      </c>
      <c r="AA191" s="37">
        <f t="shared" si="329"/>
        <v>3045</v>
      </c>
      <c r="AL191" s="31">
        <v>66.458333333333329</v>
      </c>
      <c r="AM191" s="30">
        <f t="shared" si="335"/>
        <v>4366.0525431358765</v>
      </c>
      <c r="BD191" s="31">
        <v>109.5</v>
      </c>
      <c r="BE191" s="36">
        <f t="shared" si="336"/>
        <v>2080.5</v>
      </c>
      <c r="BP191" s="31">
        <v>105.75</v>
      </c>
      <c r="BQ191" s="30">
        <f t="shared" si="337"/>
        <v>3013.875</v>
      </c>
      <c r="DL191" s="31">
        <v>53</v>
      </c>
      <c r="DM191" s="30">
        <f t="shared" si="338"/>
        <v>795</v>
      </c>
      <c r="EV191" s="31">
        <v>112.375</v>
      </c>
      <c r="EW191" s="30">
        <f t="shared" si="339"/>
        <v>3258.875</v>
      </c>
      <c r="EZ191" s="50"/>
      <c r="FA191" s="50"/>
      <c r="FB191" s="50">
        <v>98.125</v>
      </c>
      <c r="FC191" s="29">
        <f t="shared" si="330"/>
        <v>1471.875</v>
      </c>
      <c r="FD191" s="67"/>
      <c r="IB191" s="31">
        <v>91.1875</v>
      </c>
      <c r="IC191" s="36">
        <f t="shared" si="340"/>
        <v>1094.25</v>
      </c>
      <c r="IN191" s="31">
        <v>99.625</v>
      </c>
      <c r="IO191" s="36">
        <f t="shared" si="341"/>
        <v>996.25</v>
      </c>
      <c r="JC191" s="69"/>
      <c r="JD191" s="20"/>
      <c r="JE191" s="20"/>
      <c r="JF191" s="20">
        <v>50.125</v>
      </c>
      <c r="JG191" s="23">
        <f t="shared" si="342"/>
        <v>501.25</v>
      </c>
      <c r="JI191" s="69"/>
      <c r="JJ191" s="20"/>
      <c r="JK191" s="20"/>
      <c r="JL191" s="20">
        <v>122.5</v>
      </c>
      <c r="JM191" s="23">
        <f t="shared" si="343"/>
        <v>3675</v>
      </c>
      <c r="JO191" s="69"/>
      <c r="JP191" s="20"/>
      <c r="JQ191" s="20"/>
      <c r="JR191" s="20">
        <v>108.5</v>
      </c>
      <c r="JS191" s="23">
        <f t="shared" si="344"/>
        <v>1953</v>
      </c>
      <c r="JU191" s="69"/>
      <c r="JV191" s="20"/>
      <c r="JW191" s="20"/>
      <c r="JX191" s="20">
        <v>114</v>
      </c>
      <c r="JY191" s="23">
        <f t="shared" si="345"/>
        <v>2280</v>
      </c>
      <c r="KA191" s="69"/>
      <c r="KB191" s="20"/>
      <c r="KC191" s="20"/>
      <c r="KD191" s="20">
        <v>40.5</v>
      </c>
      <c r="KE191" s="23">
        <f t="shared" si="346"/>
        <v>526.5</v>
      </c>
      <c r="KG191" s="69"/>
      <c r="KH191" s="20"/>
      <c r="KI191" s="20"/>
      <c r="KJ191" s="20">
        <v>30</v>
      </c>
      <c r="KK191" s="23">
        <f t="shared" si="347"/>
        <v>900</v>
      </c>
      <c r="KM191" s="69"/>
      <c r="KN191" s="20"/>
      <c r="KO191" s="20"/>
      <c r="KP191" s="20">
        <v>115.75</v>
      </c>
      <c r="KQ191" s="23">
        <f t="shared" si="348"/>
        <v>2083.5</v>
      </c>
      <c r="KS191" s="69"/>
      <c r="KT191" s="20"/>
      <c r="KU191" s="20"/>
      <c r="KV191" s="20">
        <v>58.25</v>
      </c>
      <c r="KW191" s="23">
        <f t="shared" si="349"/>
        <v>1223.25</v>
      </c>
      <c r="KY191" s="69"/>
      <c r="KZ191" s="20"/>
      <c r="LA191" s="20"/>
      <c r="LB191" s="20">
        <v>57.84375</v>
      </c>
      <c r="LC191" s="23">
        <f t="shared" si="350"/>
        <v>867.65625</v>
      </c>
      <c r="LE191" s="69"/>
      <c r="LF191" s="20"/>
      <c r="LG191" s="20"/>
      <c r="LH191" s="20"/>
      <c r="LK191" s="27"/>
      <c r="LL191" s="27"/>
      <c r="LM191" s="27"/>
      <c r="LN191" s="27"/>
      <c r="LR191" s="27"/>
      <c r="LT191" s="17">
        <v>94.5</v>
      </c>
      <c r="LU191" s="30">
        <f t="shared" si="351"/>
        <v>538.65</v>
      </c>
      <c r="LW191" s="32"/>
      <c r="LX191" s="32"/>
      <c r="LY191" s="32"/>
      <c r="LZ191" s="32">
        <v>101</v>
      </c>
      <c r="MA191" s="36">
        <f t="shared" si="352"/>
        <v>2020</v>
      </c>
      <c r="MC191" s="32"/>
      <c r="MD191" s="32"/>
      <c r="ME191" s="32"/>
      <c r="MF191" s="32">
        <v>102.49999999999999</v>
      </c>
      <c r="MG191" s="36">
        <f t="shared" si="353"/>
        <v>409.99999999999994</v>
      </c>
      <c r="MI191" s="32"/>
      <c r="MJ191" s="32"/>
      <c r="MK191" s="32"/>
      <c r="ML191" s="32"/>
      <c r="MO191" s="32"/>
      <c r="MP191" s="32"/>
      <c r="MQ191" s="32"/>
      <c r="MR191" s="32">
        <v>113.5</v>
      </c>
      <c r="MS191" s="36">
        <f t="shared" si="354"/>
        <v>1135</v>
      </c>
      <c r="MU191" s="32"/>
      <c r="MV191" s="32"/>
      <c r="MW191" s="32"/>
      <c r="MX191" s="32">
        <v>98</v>
      </c>
      <c r="MY191" s="36">
        <f t="shared" si="355"/>
        <v>1372</v>
      </c>
      <c r="NA191" s="32"/>
      <c r="NB191" s="32"/>
      <c r="NC191" s="32"/>
      <c r="ND191" s="32">
        <v>126</v>
      </c>
      <c r="NE191" s="36">
        <f t="shared" si="356"/>
        <v>957.59999999999991</v>
      </c>
      <c r="NG191" s="32"/>
      <c r="NH191" s="32"/>
      <c r="NI191" s="32"/>
      <c r="NJ191" s="32">
        <v>118.25</v>
      </c>
      <c r="NK191" s="36">
        <f t="shared" si="357"/>
        <v>1359.875</v>
      </c>
      <c r="NM191" s="32"/>
      <c r="NN191" s="32"/>
      <c r="NO191" s="32"/>
      <c r="NP191" s="32">
        <v>91</v>
      </c>
      <c r="NQ191" s="36">
        <f t="shared" si="358"/>
        <v>655.20000000000005</v>
      </c>
      <c r="NS191" s="32"/>
      <c r="NT191" s="32"/>
      <c r="NU191" s="32"/>
      <c r="NV191" s="32"/>
      <c r="NY191" s="32"/>
      <c r="NZ191" s="32"/>
      <c r="OA191" s="32"/>
      <c r="OB191" s="32"/>
      <c r="OE191" s="32"/>
      <c r="OF191" s="32"/>
      <c r="OG191" s="32"/>
      <c r="OH191" s="32"/>
      <c r="OK191" s="32"/>
      <c r="OL191" s="32"/>
      <c r="OM191" s="32"/>
      <c r="ON191" s="32"/>
      <c r="OQ191" s="32"/>
      <c r="OR191" s="32"/>
      <c r="OS191" s="32"/>
      <c r="OT191" s="32"/>
      <c r="OW191" s="32"/>
      <c r="OX191" s="32"/>
      <c r="OY191" s="32"/>
      <c r="OZ191" s="32"/>
      <c r="PC191" s="32"/>
      <c r="PD191" s="32"/>
      <c r="PE191" s="32"/>
      <c r="PF191" s="32"/>
      <c r="PI191" s="32"/>
      <c r="PJ191" s="32"/>
      <c r="PK191" s="32"/>
      <c r="PL191" s="32"/>
      <c r="PO191" s="32"/>
      <c r="PP191" s="32"/>
      <c r="PQ191" s="32"/>
      <c r="PR191" s="32"/>
      <c r="PU191" s="32"/>
      <c r="PV191" s="32"/>
      <c r="PW191" s="32"/>
      <c r="PX191" s="31">
        <v>126</v>
      </c>
      <c r="PY191" s="36">
        <f t="shared" si="359"/>
        <v>567</v>
      </c>
      <c r="QD191" s="31">
        <v>153</v>
      </c>
      <c r="QE191" s="36">
        <f t="shared" si="331"/>
        <v>612</v>
      </c>
      <c r="QG191" s="46"/>
      <c r="QH191" s="46"/>
      <c r="QI191" s="46"/>
      <c r="QJ191" s="31">
        <v>24.5</v>
      </c>
      <c r="QK191" s="36">
        <f t="shared" si="332"/>
        <v>408.07199999999995</v>
      </c>
      <c r="QM191" s="5"/>
      <c r="QO191" s="5"/>
      <c r="SR191" s="31">
        <v>41</v>
      </c>
      <c r="SS191" s="36">
        <f t="shared" si="333"/>
        <v>615</v>
      </c>
    </row>
    <row r="192" spans="1:515" x14ac:dyDescent="0.55000000000000004">
      <c r="A192" s="31"/>
      <c r="B192" s="80">
        <v>184609</v>
      </c>
      <c r="C192" s="77"/>
      <c r="D192" s="78"/>
      <c r="E192" s="78">
        <f t="shared" si="211"/>
        <v>44352.289753481375</v>
      </c>
      <c r="F192" s="78">
        <f t="shared" si="360"/>
        <v>59.138139265982097</v>
      </c>
      <c r="G192" s="78">
        <f t="shared" si="334"/>
        <v>87.075896539010202</v>
      </c>
      <c r="H192" s="78"/>
      <c r="I192" s="78"/>
      <c r="J192" s="88"/>
      <c r="Z192" s="31">
        <v>152.5</v>
      </c>
      <c r="AA192" s="37">
        <f t="shared" si="329"/>
        <v>3050</v>
      </c>
      <c r="AL192" s="31">
        <v>64.125</v>
      </c>
      <c r="AM192" s="30">
        <f t="shared" si="335"/>
        <v>4212.7616701480347</v>
      </c>
      <c r="BD192" s="31">
        <v>111</v>
      </c>
      <c r="BE192" s="36">
        <f t="shared" si="336"/>
        <v>2109</v>
      </c>
      <c r="BP192" s="31">
        <v>104.75</v>
      </c>
      <c r="BQ192" s="30">
        <f t="shared" si="337"/>
        <v>2985.375</v>
      </c>
      <c r="DL192" s="31">
        <v>53.125</v>
      </c>
      <c r="DM192" s="30">
        <f t="shared" si="338"/>
        <v>796.875</v>
      </c>
      <c r="EV192" s="31">
        <v>114.375</v>
      </c>
      <c r="EW192" s="30">
        <f t="shared" si="339"/>
        <v>3316.875</v>
      </c>
      <c r="FB192" s="31">
        <v>98.75</v>
      </c>
      <c r="FC192" s="29">
        <f t="shared" si="330"/>
        <v>1481.25</v>
      </c>
      <c r="IB192" s="31">
        <v>91</v>
      </c>
      <c r="IC192" s="36">
        <f t="shared" si="340"/>
        <v>1092</v>
      </c>
      <c r="IN192" s="31">
        <v>98.375</v>
      </c>
      <c r="IO192" s="36">
        <f t="shared" si="341"/>
        <v>983.75</v>
      </c>
      <c r="JC192" s="69"/>
      <c r="JD192" s="20"/>
      <c r="JE192" s="20"/>
      <c r="JF192" s="20">
        <v>50</v>
      </c>
      <c r="JG192" s="23">
        <f t="shared" si="342"/>
        <v>500</v>
      </c>
      <c r="JI192" s="69"/>
      <c r="JJ192" s="20"/>
      <c r="JK192" s="20"/>
      <c r="JL192" s="20">
        <v>126.5</v>
      </c>
      <c r="JM192" s="23">
        <f t="shared" si="343"/>
        <v>3795</v>
      </c>
      <c r="JO192" s="69"/>
      <c r="JP192" s="20"/>
      <c r="JQ192" s="20"/>
      <c r="JR192" s="20">
        <v>107.5</v>
      </c>
      <c r="JS192" s="23">
        <f t="shared" si="344"/>
        <v>1935</v>
      </c>
      <c r="JU192" s="69"/>
      <c r="JV192" s="20"/>
      <c r="JW192" s="20"/>
      <c r="JX192" s="20">
        <v>111.75</v>
      </c>
      <c r="JY192" s="23">
        <f t="shared" si="345"/>
        <v>2235</v>
      </c>
      <c r="KA192" s="69"/>
      <c r="KB192" s="20"/>
      <c r="KC192" s="20"/>
      <c r="KD192" s="20">
        <v>42</v>
      </c>
      <c r="KE192" s="23">
        <f t="shared" si="346"/>
        <v>546</v>
      </c>
      <c r="KG192" s="69"/>
      <c r="KH192" s="20"/>
      <c r="KI192" s="20"/>
      <c r="KJ192" s="20">
        <v>30</v>
      </c>
      <c r="KK192" s="23">
        <f t="shared" si="347"/>
        <v>900</v>
      </c>
      <c r="KM192" s="69"/>
      <c r="KN192" s="20"/>
      <c r="KO192" s="20"/>
      <c r="KP192" s="20">
        <v>116.125</v>
      </c>
      <c r="KQ192" s="23">
        <f t="shared" si="348"/>
        <v>2090.25</v>
      </c>
      <c r="KS192" s="69"/>
      <c r="KT192" s="20"/>
      <c r="KU192" s="20"/>
      <c r="KV192" s="20">
        <v>56.833333333333336</v>
      </c>
      <c r="KW192" s="23">
        <f t="shared" si="349"/>
        <v>1193.5</v>
      </c>
      <c r="KY192" s="69"/>
      <c r="KZ192" s="20"/>
      <c r="LA192" s="20"/>
      <c r="LB192" s="20">
        <v>58.96875</v>
      </c>
      <c r="LC192" s="23">
        <f t="shared" si="350"/>
        <v>884.53125</v>
      </c>
      <c r="LE192" s="69"/>
      <c r="LF192" s="20"/>
      <c r="LG192" s="20"/>
      <c r="LH192" s="20"/>
      <c r="LK192" s="27"/>
      <c r="LL192" s="27"/>
      <c r="LM192" s="27"/>
      <c r="LN192" s="27"/>
      <c r="LR192" s="27"/>
      <c r="LT192" s="17">
        <f>AVERAGE(LT191,LT193)</f>
        <v>94.25</v>
      </c>
      <c r="LU192" s="30">
        <f t="shared" si="351"/>
        <v>537.22500000000002</v>
      </c>
      <c r="LW192" s="32"/>
      <c r="LX192" s="32"/>
      <c r="LY192" s="32"/>
      <c r="LZ192" s="32">
        <v>100.5</v>
      </c>
      <c r="MA192" s="36">
        <f t="shared" si="352"/>
        <v>2010</v>
      </c>
      <c r="MC192" s="32"/>
      <c r="MD192" s="32"/>
      <c r="ME192" s="32"/>
      <c r="MF192" s="32">
        <v>102.33333333333331</v>
      </c>
      <c r="MG192" s="36">
        <f t="shared" si="353"/>
        <v>409.33333333333326</v>
      </c>
      <c r="MI192" s="32"/>
      <c r="MJ192" s="32"/>
      <c r="MK192" s="32"/>
      <c r="ML192" s="32"/>
      <c r="MO192" s="32"/>
      <c r="MP192" s="32"/>
      <c r="MQ192" s="32"/>
      <c r="MR192" s="32">
        <v>109</v>
      </c>
      <c r="MS192" s="36">
        <f t="shared" si="354"/>
        <v>1090</v>
      </c>
      <c r="MU192" s="32"/>
      <c r="MV192" s="32"/>
      <c r="MW192" s="32"/>
      <c r="MX192" s="32">
        <v>99</v>
      </c>
      <c r="MY192" s="36">
        <f t="shared" si="355"/>
        <v>1386</v>
      </c>
      <c r="NA192" s="32"/>
      <c r="NB192" s="32"/>
      <c r="NC192" s="32"/>
      <c r="ND192" s="32">
        <v>129.5</v>
      </c>
      <c r="NE192" s="36">
        <f t="shared" si="356"/>
        <v>984.19999999999993</v>
      </c>
      <c r="NG192" s="32"/>
      <c r="NH192" s="32"/>
      <c r="NI192" s="32"/>
      <c r="NJ192" s="32">
        <v>118.375</v>
      </c>
      <c r="NK192" s="36">
        <f t="shared" si="357"/>
        <v>1361.3125</v>
      </c>
      <c r="NM192" s="32"/>
      <c r="NN192" s="32"/>
      <c r="NO192" s="32"/>
      <c r="NP192" s="32">
        <v>89</v>
      </c>
      <c r="NQ192" s="36">
        <f t="shared" si="358"/>
        <v>640.80000000000007</v>
      </c>
      <c r="NS192" s="32"/>
      <c r="NT192" s="32"/>
      <c r="NU192" s="32"/>
      <c r="NV192" s="32"/>
      <c r="NY192" s="32"/>
      <c r="NZ192" s="32"/>
      <c r="OA192" s="32"/>
      <c r="OB192" s="32"/>
      <c r="OE192" s="32"/>
      <c r="OF192" s="32"/>
      <c r="OG192" s="32"/>
      <c r="OH192" s="32"/>
      <c r="OK192" s="32"/>
      <c r="OL192" s="32"/>
      <c r="OM192" s="32"/>
      <c r="ON192" s="32"/>
      <c r="OQ192" s="32"/>
      <c r="OR192" s="32"/>
      <c r="OS192" s="32"/>
      <c r="OT192" s="32"/>
      <c r="OW192" s="32"/>
      <c r="OX192" s="32"/>
      <c r="OY192" s="32"/>
      <c r="OZ192" s="32"/>
      <c r="PC192" s="32"/>
      <c r="PD192" s="32"/>
      <c r="PE192" s="32"/>
      <c r="PF192" s="32"/>
      <c r="PI192" s="32"/>
      <c r="PJ192" s="32"/>
      <c r="PK192" s="32"/>
      <c r="PL192" s="32"/>
      <c r="PO192" s="32"/>
      <c r="PP192" s="32"/>
      <c r="PQ192" s="32"/>
      <c r="PR192" s="32"/>
      <c r="PU192" s="32"/>
      <c r="PV192" s="32"/>
      <c r="PW192" s="32"/>
      <c r="PX192" s="31">
        <v>124.5</v>
      </c>
      <c r="PY192" s="36">
        <f t="shared" si="359"/>
        <v>560.25</v>
      </c>
      <c r="QD192" s="31">
        <v>149</v>
      </c>
      <c r="QE192" s="36">
        <f t="shared" si="331"/>
        <v>596</v>
      </c>
      <c r="QJ192" s="31">
        <v>33.5</v>
      </c>
      <c r="QK192" s="36">
        <f t="shared" si="332"/>
        <v>557.976</v>
      </c>
      <c r="QM192" s="5"/>
      <c r="QO192" s="5"/>
      <c r="SR192" s="31">
        <v>37</v>
      </c>
      <c r="SS192" s="36">
        <f t="shared" si="333"/>
        <v>555</v>
      </c>
    </row>
    <row r="193" spans="1:514" x14ac:dyDescent="0.55000000000000004">
      <c r="A193" s="31"/>
      <c r="B193" s="80">
        <v>184610</v>
      </c>
      <c r="C193" s="77"/>
      <c r="D193" s="78"/>
      <c r="E193" s="78">
        <f t="shared" si="211"/>
        <v>44129.223987338424</v>
      </c>
      <c r="F193" s="78">
        <f t="shared" si="360"/>
        <v>58.840709428267814</v>
      </c>
      <c r="G193" s="78">
        <f t="shared" si="334"/>
        <v>86.63795631806515</v>
      </c>
      <c r="H193" s="78"/>
      <c r="I193" s="78"/>
      <c r="J193" s="88"/>
      <c r="Z193" s="31">
        <v>152.75</v>
      </c>
      <c r="AA193" s="37">
        <f t="shared" si="329"/>
        <v>3055</v>
      </c>
      <c r="AL193" s="31">
        <v>63</v>
      </c>
      <c r="AM193" s="30">
        <f t="shared" si="335"/>
        <v>4138.853570671753</v>
      </c>
      <c r="BD193" s="31">
        <v>111.125</v>
      </c>
      <c r="BE193" s="36">
        <f t="shared" si="336"/>
        <v>2111.375</v>
      </c>
      <c r="BP193" s="31">
        <v>106.25</v>
      </c>
      <c r="BQ193" s="30">
        <f t="shared" si="337"/>
        <v>3028.125</v>
      </c>
      <c r="DL193" s="31">
        <v>50</v>
      </c>
      <c r="DM193" s="30">
        <f t="shared" si="338"/>
        <v>750</v>
      </c>
      <c r="EV193" s="31">
        <v>115.875</v>
      </c>
      <c r="EW193" s="30">
        <f t="shared" si="339"/>
        <v>3360.375</v>
      </c>
      <c r="FB193" s="31">
        <v>100.125</v>
      </c>
      <c r="FC193" s="29">
        <f t="shared" si="330"/>
        <v>1501.875</v>
      </c>
      <c r="IB193" s="31">
        <v>92</v>
      </c>
      <c r="IC193" s="36">
        <f t="shared" si="340"/>
        <v>1104</v>
      </c>
      <c r="IN193" s="31">
        <v>100.5</v>
      </c>
      <c r="IO193" s="36">
        <f t="shared" si="341"/>
        <v>1005</v>
      </c>
      <c r="JC193" s="69"/>
      <c r="JD193" s="20"/>
      <c r="JE193" s="20"/>
      <c r="JF193" s="20">
        <v>52.25</v>
      </c>
      <c r="JG193" s="23">
        <f t="shared" si="342"/>
        <v>522.5</v>
      </c>
      <c r="JI193" s="69"/>
      <c r="JJ193" s="20"/>
      <c r="JK193" s="20"/>
      <c r="JL193" s="20">
        <v>130</v>
      </c>
      <c r="JM193" s="23">
        <f t="shared" si="343"/>
        <v>3900</v>
      </c>
      <c r="JO193" s="69"/>
      <c r="JP193" s="20"/>
      <c r="JQ193" s="20"/>
      <c r="JR193" s="20">
        <v>107.625</v>
      </c>
      <c r="JS193" s="23">
        <f t="shared" si="344"/>
        <v>1937.25</v>
      </c>
      <c r="JU193" s="69"/>
      <c r="JV193" s="20"/>
      <c r="JW193" s="20"/>
      <c r="JX193" s="20">
        <v>112</v>
      </c>
      <c r="JY193" s="23">
        <f t="shared" si="345"/>
        <v>2240</v>
      </c>
      <c r="KA193" s="69"/>
      <c r="KB193" s="20"/>
      <c r="KC193" s="20"/>
      <c r="KD193" s="20">
        <v>40.25</v>
      </c>
      <c r="KE193" s="23">
        <f t="shared" si="346"/>
        <v>523.25</v>
      </c>
      <c r="KG193" s="69"/>
      <c r="KH193" s="20"/>
      <c r="KI193" s="20"/>
      <c r="KJ193" s="20">
        <v>25</v>
      </c>
      <c r="KK193" s="23">
        <f t="shared" si="347"/>
        <v>750</v>
      </c>
      <c r="KM193" s="69"/>
      <c r="KN193" s="20"/>
      <c r="KO193" s="20"/>
      <c r="KP193" s="20">
        <v>116.75</v>
      </c>
      <c r="KQ193" s="23">
        <f t="shared" si="348"/>
        <v>2101.5</v>
      </c>
      <c r="KS193" s="69"/>
      <c r="KT193" s="20"/>
      <c r="KU193" s="20"/>
      <c r="KV193" s="20">
        <v>44</v>
      </c>
      <c r="KW193" s="23">
        <f t="shared" si="349"/>
        <v>924</v>
      </c>
      <c r="KY193" s="69"/>
      <c r="KZ193" s="20"/>
      <c r="LA193" s="20"/>
      <c r="LB193" s="20">
        <v>62.331249999999997</v>
      </c>
      <c r="LC193" s="23">
        <f t="shared" si="350"/>
        <v>934.96875</v>
      </c>
      <c r="LE193" s="69"/>
      <c r="LF193" s="20"/>
      <c r="LG193" s="20"/>
      <c r="LH193" s="20"/>
      <c r="LK193" s="27"/>
      <c r="LL193" s="27"/>
      <c r="LM193" s="27"/>
      <c r="LN193" s="27"/>
      <c r="LR193" s="27"/>
      <c r="LT193" s="17">
        <v>94</v>
      </c>
      <c r="LU193" s="30">
        <f t="shared" si="351"/>
        <v>535.80000000000007</v>
      </c>
      <c r="LW193" s="32"/>
      <c r="LX193" s="32"/>
      <c r="LY193" s="32"/>
      <c r="LZ193" s="32">
        <v>100</v>
      </c>
      <c r="MA193" s="36">
        <f t="shared" si="352"/>
        <v>2000</v>
      </c>
      <c r="MC193" s="32"/>
      <c r="MD193" s="32"/>
      <c r="ME193" s="32"/>
      <c r="MF193" s="32">
        <v>102.16666666666664</v>
      </c>
      <c r="MG193" s="36">
        <f t="shared" si="353"/>
        <v>408.66666666666657</v>
      </c>
      <c r="MI193" s="32"/>
      <c r="MJ193" s="32"/>
      <c r="MK193" s="32"/>
      <c r="ML193" s="32"/>
      <c r="MO193" s="32"/>
      <c r="MP193" s="32"/>
      <c r="MQ193" s="32"/>
      <c r="MR193" s="32">
        <v>110</v>
      </c>
      <c r="MS193" s="36">
        <f t="shared" si="354"/>
        <v>1100</v>
      </c>
      <c r="MU193" s="32"/>
      <c r="MV193" s="32"/>
      <c r="MW193" s="32"/>
      <c r="MX193" s="32">
        <v>98</v>
      </c>
      <c r="MY193" s="36">
        <f t="shared" si="355"/>
        <v>1372</v>
      </c>
      <c r="NA193" s="32"/>
      <c r="NB193" s="32"/>
      <c r="NC193" s="32"/>
      <c r="ND193" s="32">
        <v>131.75</v>
      </c>
      <c r="NE193" s="36">
        <f t="shared" si="356"/>
        <v>1001.3</v>
      </c>
      <c r="NG193" s="32"/>
      <c r="NH193" s="32"/>
      <c r="NI193" s="32"/>
      <c r="NJ193" s="32">
        <v>118.25</v>
      </c>
      <c r="NK193" s="36">
        <f t="shared" si="357"/>
        <v>1359.875</v>
      </c>
      <c r="NM193" s="32"/>
      <c r="NN193" s="32"/>
      <c r="NO193" s="32"/>
      <c r="NP193" s="32">
        <v>89</v>
      </c>
      <c r="NQ193" s="36">
        <f t="shared" si="358"/>
        <v>640.80000000000007</v>
      </c>
      <c r="NS193" s="32"/>
      <c r="NT193" s="32"/>
      <c r="NU193" s="32"/>
      <c r="NV193" s="32"/>
      <c r="NY193" s="32"/>
      <c r="NZ193" s="32"/>
      <c r="OA193" s="32"/>
      <c r="OB193" s="32"/>
      <c r="OE193" s="32"/>
      <c r="OF193" s="32"/>
      <c r="OG193" s="32"/>
      <c r="OH193" s="32"/>
      <c r="OK193" s="32"/>
      <c r="OL193" s="32"/>
      <c r="OM193" s="32"/>
      <c r="ON193" s="32"/>
      <c r="OQ193" s="32"/>
      <c r="OR193" s="32"/>
      <c r="OS193" s="32"/>
      <c r="OT193" s="32"/>
      <c r="OW193" s="32"/>
      <c r="OX193" s="32"/>
      <c r="OY193" s="32"/>
      <c r="OZ193" s="32"/>
      <c r="PC193" s="32"/>
      <c r="PD193" s="32"/>
      <c r="PE193" s="32"/>
      <c r="PF193" s="32"/>
      <c r="PI193" s="32"/>
      <c r="PJ193" s="32"/>
      <c r="PK193" s="32"/>
      <c r="PL193" s="32"/>
      <c r="PO193" s="32"/>
      <c r="PP193" s="32"/>
      <c r="PQ193" s="32"/>
      <c r="PR193" s="32"/>
      <c r="PU193" s="32"/>
      <c r="PV193" s="32"/>
      <c r="PW193" s="32"/>
      <c r="PX193" s="31">
        <v>124.5</v>
      </c>
      <c r="PY193" s="36">
        <f t="shared" si="359"/>
        <v>560.25</v>
      </c>
      <c r="QD193" s="31">
        <v>149</v>
      </c>
      <c r="QE193" s="36">
        <f t="shared" si="331"/>
        <v>596</v>
      </c>
      <c r="QJ193" s="31">
        <v>32.916666666666664</v>
      </c>
      <c r="QK193" s="36">
        <f t="shared" si="332"/>
        <v>548.25999999999988</v>
      </c>
      <c r="QM193" s="5"/>
      <c r="QO193" s="5"/>
      <c r="SR193" s="31">
        <v>37.333333333333336</v>
      </c>
      <c r="SS193" s="36">
        <f t="shared" si="333"/>
        <v>560</v>
      </c>
    </row>
    <row r="194" spans="1:514" x14ac:dyDescent="0.55000000000000004">
      <c r="A194" s="31"/>
      <c r="B194" s="80">
        <v>184611</v>
      </c>
      <c r="C194" s="79">
        <f>COUNT(N194:SS194)/2</f>
        <v>30</v>
      </c>
      <c r="D194" s="78"/>
      <c r="E194" s="78">
        <f t="shared" si="211"/>
        <v>44215.636048565917</v>
      </c>
      <c r="F194" s="78">
        <f t="shared" si="360"/>
        <v>58.955928925153678</v>
      </c>
      <c r="G194" s="78">
        <f t="shared" si="334"/>
        <v>86.807607259312832</v>
      </c>
      <c r="H194" s="78"/>
      <c r="I194" s="78"/>
      <c r="J194" s="88"/>
      <c r="Z194" s="31">
        <v>153</v>
      </c>
      <c r="AA194" s="37">
        <f t="shared" si="329"/>
        <v>3060</v>
      </c>
      <c r="AL194" s="31">
        <v>62.75</v>
      </c>
      <c r="AM194" s="30">
        <f t="shared" si="335"/>
        <v>4122.4295485659131</v>
      </c>
      <c r="BD194" s="31">
        <v>112.25</v>
      </c>
      <c r="BE194" s="36">
        <f t="shared" si="336"/>
        <v>2132.75</v>
      </c>
      <c r="BP194" s="31">
        <v>108.25</v>
      </c>
      <c r="BQ194" s="30">
        <f t="shared" si="337"/>
        <v>3085.125</v>
      </c>
      <c r="DL194" s="31">
        <v>49</v>
      </c>
      <c r="DM194" s="30">
        <f t="shared" si="338"/>
        <v>735</v>
      </c>
      <c r="EV194" s="31">
        <v>115.875</v>
      </c>
      <c r="EW194" s="30">
        <f t="shared" si="339"/>
        <v>3360.375</v>
      </c>
      <c r="FB194" s="31">
        <v>101</v>
      </c>
      <c r="FC194" s="29">
        <f t="shared" si="330"/>
        <v>1515</v>
      </c>
      <c r="IB194" s="31">
        <v>93</v>
      </c>
      <c r="IC194" s="36">
        <f t="shared" si="340"/>
        <v>1116</v>
      </c>
      <c r="IN194" s="31">
        <v>102.25</v>
      </c>
      <c r="IO194" s="36">
        <f t="shared" si="341"/>
        <v>1022.5</v>
      </c>
      <c r="JC194" s="69"/>
      <c r="JD194" s="20"/>
      <c r="JE194" s="20"/>
      <c r="JF194" s="20">
        <v>50.5</v>
      </c>
      <c r="JG194" s="23">
        <f t="shared" si="342"/>
        <v>505</v>
      </c>
      <c r="JI194" s="69"/>
      <c r="JJ194" s="20"/>
      <c r="JK194" s="20"/>
      <c r="JL194" s="20">
        <v>130</v>
      </c>
      <c r="JM194" s="23">
        <f t="shared" si="343"/>
        <v>3900</v>
      </c>
      <c r="JO194" s="69"/>
      <c r="JP194" s="20"/>
      <c r="JQ194" s="20"/>
      <c r="JR194" s="20">
        <v>108.125</v>
      </c>
      <c r="JS194" s="23">
        <f t="shared" si="344"/>
        <v>1946.25</v>
      </c>
      <c r="JU194" s="69"/>
      <c r="JV194" s="20"/>
      <c r="JW194" s="20"/>
      <c r="JX194" s="20">
        <v>113.5</v>
      </c>
      <c r="JY194" s="23">
        <f t="shared" si="345"/>
        <v>2270</v>
      </c>
      <c r="KA194" s="69"/>
      <c r="KB194" s="20"/>
      <c r="KC194" s="20"/>
      <c r="KD194" s="20">
        <v>41.125</v>
      </c>
      <c r="KE194" s="23">
        <f t="shared" si="346"/>
        <v>534.625</v>
      </c>
      <c r="KG194" s="69"/>
      <c r="KH194" s="20"/>
      <c r="KI194" s="20"/>
      <c r="KJ194" s="20">
        <v>24</v>
      </c>
      <c r="KK194" s="23">
        <f t="shared" si="347"/>
        <v>720</v>
      </c>
      <c r="KM194" s="69"/>
      <c r="KN194" s="20"/>
      <c r="KO194" s="20"/>
      <c r="KP194" s="20">
        <v>118.5</v>
      </c>
      <c r="KQ194" s="23">
        <f t="shared" si="348"/>
        <v>2133</v>
      </c>
      <c r="KS194" s="69"/>
      <c r="KT194" s="20"/>
      <c r="KU194" s="20"/>
      <c r="KV194" s="20">
        <v>44</v>
      </c>
      <c r="KW194" s="23">
        <f t="shared" si="349"/>
        <v>924</v>
      </c>
      <c r="KY194" s="69"/>
      <c r="KZ194" s="20"/>
      <c r="LA194" s="20"/>
      <c r="LB194" s="20">
        <v>58.8125</v>
      </c>
      <c r="LC194" s="23">
        <f t="shared" si="350"/>
        <v>882.1875</v>
      </c>
      <c r="LE194" s="69"/>
      <c r="LF194" s="20"/>
      <c r="LG194" s="20"/>
      <c r="LH194" s="20"/>
      <c r="LK194" s="27"/>
      <c r="LL194" s="27"/>
      <c r="LM194" s="27"/>
      <c r="LN194" s="27"/>
      <c r="LR194" s="27"/>
      <c r="LT194" s="17">
        <v>93</v>
      </c>
      <c r="LU194" s="30">
        <f t="shared" si="351"/>
        <v>530.1</v>
      </c>
      <c r="LW194" s="32"/>
      <c r="LX194" s="32"/>
      <c r="LY194" s="32"/>
      <c r="LZ194" s="32">
        <v>101.25</v>
      </c>
      <c r="MA194" s="36">
        <f t="shared" si="352"/>
        <v>2025</v>
      </c>
      <c r="MC194" s="32"/>
      <c r="MD194" s="32"/>
      <c r="ME194" s="32"/>
      <c r="MF194" s="32">
        <v>102</v>
      </c>
      <c r="MG194" s="36">
        <f t="shared" si="353"/>
        <v>408</v>
      </c>
      <c r="MI194" s="32"/>
      <c r="MJ194" s="32"/>
      <c r="MK194" s="32"/>
      <c r="ML194" s="32"/>
      <c r="MO194" s="32"/>
      <c r="MP194" s="32"/>
      <c r="MQ194" s="32"/>
      <c r="MR194" s="32">
        <v>110.75</v>
      </c>
      <c r="MS194" s="36">
        <f t="shared" si="354"/>
        <v>1107.5</v>
      </c>
      <c r="MU194" s="32"/>
      <c r="MV194" s="32"/>
      <c r="MW194" s="32"/>
      <c r="MX194" s="32">
        <v>100</v>
      </c>
      <c r="MY194" s="36">
        <f t="shared" si="355"/>
        <v>1400</v>
      </c>
      <c r="NA194" s="32"/>
      <c r="NB194" s="32"/>
      <c r="NC194" s="32"/>
      <c r="ND194" s="32">
        <v>130.5</v>
      </c>
      <c r="NE194" s="36">
        <f t="shared" si="356"/>
        <v>991.8</v>
      </c>
      <c r="NG194" s="32"/>
      <c r="NH194" s="32"/>
      <c r="NI194" s="32"/>
      <c r="NJ194" s="32">
        <v>113.5</v>
      </c>
      <c r="NK194" s="36">
        <f t="shared" si="357"/>
        <v>1305.25</v>
      </c>
      <c r="NM194" s="32"/>
      <c r="NN194" s="32"/>
      <c r="NO194" s="32"/>
      <c r="NP194" s="32">
        <v>91.5</v>
      </c>
      <c r="NQ194" s="36">
        <f t="shared" si="358"/>
        <v>658.80000000000007</v>
      </c>
      <c r="NS194" s="32"/>
      <c r="NT194" s="32"/>
      <c r="NU194" s="32"/>
      <c r="NV194" s="32"/>
      <c r="NY194" s="32"/>
      <c r="NZ194" s="32"/>
      <c r="OA194" s="32"/>
      <c r="OB194" s="32"/>
      <c r="OE194" s="32"/>
      <c r="OF194" s="32"/>
      <c r="OG194" s="32"/>
      <c r="OH194" s="32"/>
      <c r="OK194" s="32"/>
      <c r="OL194" s="32"/>
      <c r="OM194" s="32"/>
      <c r="ON194" s="32"/>
      <c r="OQ194" s="32"/>
      <c r="OR194" s="32"/>
      <c r="OS194" s="32"/>
      <c r="OT194" s="32"/>
      <c r="OW194" s="32"/>
      <c r="OX194" s="32"/>
      <c r="OY194" s="32"/>
      <c r="OZ194" s="32"/>
      <c r="PC194" s="32"/>
      <c r="PD194" s="32"/>
      <c r="PE194" s="32"/>
      <c r="PF194" s="32"/>
      <c r="PI194" s="32"/>
      <c r="PJ194" s="32"/>
      <c r="PK194" s="32"/>
      <c r="PL194" s="32"/>
      <c r="PO194" s="32"/>
      <c r="PP194" s="32"/>
      <c r="PQ194" s="32"/>
      <c r="PR194" s="32"/>
      <c r="PU194" s="32"/>
      <c r="PV194" s="32"/>
      <c r="PW194" s="32"/>
      <c r="PX194" s="31">
        <v>125</v>
      </c>
      <c r="PY194" s="36">
        <f t="shared" si="359"/>
        <v>562.5</v>
      </c>
      <c r="QD194" s="31">
        <v>149</v>
      </c>
      <c r="QE194" s="36">
        <f t="shared" si="331"/>
        <v>596</v>
      </c>
      <c r="QJ194" s="31">
        <v>32.333333333333329</v>
      </c>
      <c r="QK194" s="36">
        <f t="shared" si="332"/>
        <v>538.54399999999987</v>
      </c>
      <c r="QM194" s="5"/>
      <c r="QO194" s="5"/>
      <c r="SR194" s="31">
        <v>37.666666666666671</v>
      </c>
      <c r="SS194" s="36">
        <f t="shared" si="333"/>
        <v>565.00000000000011</v>
      </c>
    </row>
    <row r="195" spans="1:514" x14ac:dyDescent="0.55000000000000004">
      <c r="A195" s="31"/>
      <c r="B195" s="80">
        <v>184612</v>
      </c>
      <c r="C195" s="77"/>
      <c r="D195" s="78">
        <f>SUM(M195,S195,Y195,AE195,AK195,AQ195,AW195,BC195,BI195,BO195,BU195,CA195,CG195,CM195,CS195,CY195,DE195,DK195,DQ195,DW195,EC195,EI195,EO195,EU195,FA195,FG195,FM195,FS195,FY195,GE195,GK195,GQ195,GW195,HC195,HI195,HO195,HU195,IA195,IG195,IM195,IS195,IY195,JE195,JK195,JQ195,JW195,KC195,KI195,KO195,KU195,LA195,LG195,LM195,LS195,LY195,ME195,MK195,MQ195,MW195,NC195,NI195,NO195,NU195,OA195,OG195,OM195,OS195,OY195,PE195,PK195,PQ195,PW195,QC195,QI195,QO195,QU195,RA195,RG195,RM195,RS195,RY195,SE195,SK195,SQ195)</f>
        <v>660.15208842336108</v>
      </c>
      <c r="E195" s="78">
        <f t="shared" si="211"/>
        <v>43958.649204616093</v>
      </c>
      <c r="F195" s="78">
        <f t="shared" si="360"/>
        <v>58.613269643039899</v>
      </c>
      <c r="G195" s="78">
        <f t="shared" si="334"/>
        <v>86.303070515887867</v>
      </c>
      <c r="H195" s="78"/>
      <c r="I195" s="78"/>
      <c r="J195" s="88">
        <f>SUM(P195,V195,AB195,AH195,AN195,AT195,AZ195,BF195,BL195,BR195,BX195,CD195,CJ195,CP195,CV195,DB195,DH195,DN195,DT195,DZ195,EF195,EL195,ER195,EX195,FD195,FJ195,FP195,FV195,GB195,GH195,GN195,GT195,GZ195,HF195,HL195,HR195,HX195,ID195,IJ195,IP195,IV195,JB195,JH195,JN195,JT195,JZ195,KF195,KL195,KR195,KX195,LD195,LJ195,LP195,LV195,MB195,MH195,MN195,MT195,MZ195,NF195,NL195,NR195,NX195,OD195,OJ195,OP195,OV195,PB195,PH195,PN195,PT195,PZ195,QF195,QL195,QR195,QX195,RD195,RJ195,RP195,RV195,SB195,SH195,SN195,ST195)</f>
        <v>509.35208842336118</v>
      </c>
      <c r="K195" s="31">
        <v>3</v>
      </c>
      <c r="L195" s="31">
        <v>1</v>
      </c>
      <c r="W195" s="31">
        <v>16</v>
      </c>
      <c r="X195" s="31">
        <v>1</v>
      </c>
      <c r="Y195" s="31">
        <v>28</v>
      </c>
      <c r="Z195" s="31">
        <v>153.5</v>
      </c>
      <c r="AA195" s="37">
        <f t="shared" si="329"/>
        <v>3070</v>
      </c>
      <c r="AB195" s="64">
        <f>Y183</f>
        <v>20</v>
      </c>
      <c r="AI195" s="31">
        <v>0</v>
      </c>
      <c r="AJ195" s="31">
        <v>1.1000000000000001</v>
      </c>
      <c r="AK195" s="31">
        <v>65.696088423361161</v>
      </c>
      <c r="AL195" s="31">
        <v>61.6875</v>
      </c>
      <c r="AM195" s="30">
        <f t="shared" si="335"/>
        <v>4052.6274546160917</v>
      </c>
      <c r="AN195" s="64">
        <f>AK183</f>
        <v>65.696088423361161</v>
      </c>
      <c r="BA195" s="31">
        <v>7</v>
      </c>
      <c r="BB195" s="31">
        <v>1</v>
      </c>
      <c r="BC195" s="31">
        <v>26</v>
      </c>
      <c r="BD195" s="31">
        <v>108.375</v>
      </c>
      <c r="BE195" s="36">
        <f t="shared" si="336"/>
        <v>2059.125</v>
      </c>
      <c r="BF195" s="64">
        <f>BC183</f>
        <v>19</v>
      </c>
      <c r="BG195" s="31">
        <v>0</v>
      </c>
      <c r="BH195" s="31">
        <v>1</v>
      </c>
      <c r="BI195" s="31">
        <v>30.7</v>
      </c>
      <c r="BM195" s="31">
        <v>8</v>
      </c>
      <c r="BN195" s="31">
        <v>1</v>
      </c>
      <c r="BO195" s="31">
        <v>28.5</v>
      </c>
      <c r="BP195" s="31">
        <v>105</v>
      </c>
      <c r="BQ195" s="30">
        <f t="shared" si="337"/>
        <v>2992.5</v>
      </c>
      <c r="BR195" s="64">
        <f>BO183</f>
        <v>28.5</v>
      </c>
      <c r="DD195" s="31">
        <v>1</v>
      </c>
      <c r="DI195" s="31">
        <v>0</v>
      </c>
      <c r="DJ195" s="31">
        <v>1</v>
      </c>
      <c r="DK195" s="31">
        <v>15</v>
      </c>
      <c r="DL195" s="31">
        <v>51</v>
      </c>
      <c r="DM195" s="30">
        <f t="shared" si="338"/>
        <v>765</v>
      </c>
      <c r="DN195" s="64">
        <f>DK183</f>
        <v>15</v>
      </c>
      <c r="ES195" s="31">
        <v>8</v>
      </c>
      <c r="ET195" s="31">
        <v>1</v>
      </c>
      <c r="EU195" s="31">
        <v>30</v>
      </c>
      <c r="EV195" s="31">
        <v>112</v>
      </c>
      <c r="EW195" s="30">
        <f t="shared" si="339"/>
        <v>3248</v>
      </c>
      <c r="EX195" s="64">
        <f>EU183</f>
        <v>29</v>
      </c>
      <c r="EY195" s="31">
        <v>5</v>
      </c>
      <c r="EZ195" s="31">
        <v>1</v>
      </c>
      <c r="FA195" s="31">
        <v>15</v>
      </c>
      <c r="FB195" s="31">
        <v>99.125</v>
      </c>
      <c r="FC195" s="29">
        <f t="shared" si="330"/>
        <v>1486.875</v>
      </c>
      <c r="FD195" s="64">
        <f>FA183</f>
        <v>15</v>
      </c>
      <c r="HY195" s="31">
        <v>7</v>
      </c>
      <c r="HZ195" s="31">
        <v>1</v>
      </c>
      <c r="IA195" s="31">
        <v>14</v>
      </c>
      <c r="IB195" s="31">
        <v>94</v>
      </c>
      <c r="IC195" s="36">
        <f t="shared" si="340"/>
        <v>1128</v>
      </c>
      <c r="ID195" s="64">
        <f>IA183</f>
        <v>12</v>
      </c>
      <c r="IF195" s="31">
        <v>1</v>
      </c>
      <c r="IG195" s="50"/>
      <c r="IK195" s="31">
        <v>3</v>
      </c>
      <c r="IL195" s="31">
        <v>1</v>
      </c>
      <c r="IM195" s="31">
        <v>10</v>
      </c>
      <c r="IN195" s="31">
        <v>98.5</v>
      </c>
      <c r="IO195" s="36">
        <f t="shared" si="341"/>
        <v>985</v>
      </c>
      <c r="IP195" s="64">
        <f>IM183</f>
        <v>10</v>
      </c>
      <c r="JC195" s="70">
        <v>0</v>
      </c>
      <c r="JD195" s="22">
        <v>1</v>
      </c>
      <c r="JE195" s="22">
        <v>10</v>
      </c>
      <c r="JF195" s="22">
        <v>52</v>
      </c>
      <c r="JG195" s="23">
        <f t="shared" si="342"/>
        <v>520</v>
      </c>
      <c r="JH195" s="72">
        <f>JE183</f>
        <v>10</v>
      </c>
      <c r="JI195" s="70">
        <v>10</v>
      </c>
      <c r="JJ195" s="22">
        <v>1</v>
      </c>
      <c r="JK195" s="22">
        <v>30</v>
      </c>
      <c r="JL195" s="22">
        <v>129</v>
      </c>
      <c r="JM195" s="23">
        <f t="shared" si="343"/>
        <v>3870</v>
      </c>
      <c r="JN195" s="72">
        <f>JK183</f>
        <v>30</v>
      </c>
      <c r="JO195" s="70">
        <v>8</v>
      </c>
      <c r="JP195" s="22">
        <v>1</v>
      </c>
      <c r="JQ195" s="22">
        <v>21.5</v>
      </c>
      <c r="JR195" s="22">
        <v>108</v>
      </c>
      <c r="JS195" s="23">
        <f t="shared" si="344"/>
        <v>1944</v>
      </c>
      <c r="JT195" s="72">
        <f>JQ183</f>
        <v>18</v>
      </c>
      <c r="JU195" s="70">
        <v>8</v>
      </c>
      <c r="JV195" s="22">
        <v>1</v>
      </c>
      <c r="JW195" s="22">
        <v>20</v>
      </c>
      <c r="JX195" s="22">
        <v>114</v>
      </c>
      <c r="JY195" s="23">
        <f t="shared" si="345"/>
        <v>2280</v>
      </c>
      <c r="JZ195" s="72">
        <f>JW183</f>
        <v>20</v>
      </c>
      <c r="KA195" s="70">
        <v>2.5</v>
      </c>
      <c r="KB195" s="22">
        <v>1</v>
      </c>
      <c r="KC195" s="22">
        <v>13</v>
      </c>
      <c r="KD195" s="22">
        <v>40</v>
      </c>
      <c r="KE195" s="23">
        <f t="shared" si="346"/>
        <v>520</v>
      </c>
      <c r="KF195" s="72">
        <f>KC183</f>
        <v>13</v>
      </c>
      <c r="KG195" s="70">
        <v>0</v>
      </c>
      <c r="KH195" s="22">
        <v>1</v>
      </c>
      <c r="KI195" s="22">
        <v>30</v>
      </c>
      <c r="KJ195" s="22">
        <v>28</v>
      </c>
      <c r="KK195" s="23">
        <f t="shared" si="347"/>
        <v>840</v>
      </c>
      <c r="KL195" s="72">
        <f>KI183</f>
        <v>30</v>
      </c>
      <c r="KM195" s="70">
        <v>8</v>
      </c>
      <c r="KN195" s="22">
        <v>1</v>
      </c>
      <c r="KO195" s="22">
        <v>18</v>
      </c>
      <c r="KP195" s="22">
        <v>114.5</v>
      </c>
      <c r="KQ195" s="23">
        <f t="shared" si="348"/>
        <v>2061</v>
      </c>
      <c r="KR195" s="72">
        <f>KO183</f>
        <v>18</v>
      </c>
      <c r="KS195" s="70">
        <v>0</v>
      </c>
      <c r="KT195" s="22">
        <v>1</v>
      </c>
      <c r="KU195" s="22">
        <v>21</v>
      </c>
      <c r="KV195" s="22">
        <v>48.666666666666664</v>
      </c>
      <c r="KW195" s="23">
        <f t="shared" si="349"/>
        <v>1022</v>
      </c>
      <c r="KX195" s="72">
        <f>KU183</f>
        <v>21</v>
      </c>
      <c r="KY195" s="70">
        <v>0</v>
      </c>
      <c r="KZ195" s="22">
        <v>1</v>
      </c>
      <c r="LA195" s="22">
        <v>15</v>
      </c>
      <c r="LB195" s="22">
        <v>47.53125</v>
      </c>
      <c r="LC195" s="23">
        <f t="shared" si="350"/>
        <v>712.96875</v>
      </c>
      <c r="LD195" s="72">
        <f>LA183</f>
        <v>15</v>
      </c>
      <c r="LE195" s="70">
        <v>0</v>
      </c>
      <c r="LF195" s="22">
        <v>1</v>
      </c>
      <c r="LG195" s="22">
        <v>22</v>
      </c>
      <c r="LQ195" s="29">
        <v>6.5</v>
      </c>
      <c r="LR195" s="29">
        <v>1</v>
      </c>
      <c r="LS195" s="29">
        <v>5.7</v>
      </c>
      <c r="LT195" s="17">
        <v>92.125</v>
      </c>
      <c r="LU195" s="30">
        <f t="shared" si="351"/>
        <v>525.11250000000007</v>
      </c>
      <c r="LV195" s="73">
        <f>LS183</f>
        <v>5.7</v>
      </c>
      <c r="LW195" s="31">
        <v>7</v>
      </c>
      <c r="LX195" s="31">
        <v>1</v>
      </c>
      <c r="LY195" s="31">
        <v>20</v>
      </c>
      <c r="LZ195" s="31">
        <v>104</v>
      </c>
      <c r="MA195" s="36">
        <f t="shared" si="352"/>
        <v>2080</v>
      </c>
      <c r="MB195" s="64">
        <f>LY183</f>
        <v>20</v>
      </c>
      <c r="MC195" s="31">
        <v>8</v>
      </c>
      <c r="MD195" s="31">
        <v>1</v>
      </c>
      <c r="ME195" s="31">
        <v>4</v>
      </c>
      <c r="MF195" s="31">
        <v>102</v>
      </c>
      <c r="MG195" s="36">
        <f t="shared" si="353"/>
        <v>408</v>
      </c>
      <c r="MH195" s="64">
        <f>ME183</f>
        <v>4</v>
      </c>
      <c r="MO195" s="31">
        <v>8</v>
      </c>
      <c r="MP195" s="31">
        <v>1</v>
      </c>
      <c r="MQ195" s="31">
        <v>10</v>
      </c>
      <c r="MR195" s="31">
        <v>111.5</v>
      </c>
      <c r="MS195" s="36">
        <f t="shared" si="354"/>
        <v>1115</v>
      </c>
      <c r="MT195" s="64">
        <f>MQ183</f>
        <v>10</v>
      </c>
      <c r="MU195" s="31">
        <v>8</v>
      </c>
      <c r="MV195" s="31">
        <v>1</v>
      </c>
      <c r="MW195" s="31">
        <v>14</v>
      </c>
      <c r="MX195" s="31">
        <v>100</v>
      </c>
      <c r="MY195" s="36">
        <f t="shared" si="355"/>
        <v>1400</v>
      </c>
      <c r="MZ195" s="64">
        <f>MW183</f>
        <v>14</v>
      </c>
      <c r="NA195" s="31">
        <v>10</v>
      </c>
      <c r="NB195" s="31">
        <v>1</v>
      </c>
      <c r="NC195" s="31">
        <v>7.8</v>
      </c>
      <c r="ND195" s="31">
        <v>130</v>
      </c>
      <c r="NE195" s="36">
        <f t="shared" si="356"/>
        <v>988</v>
      </c>
      <c r="NF195" s="64">
        <f>NC183</f>
        <v>7.6</v>
      </c>
      <c r="NG195" s="31">
        <v>10</v>
      </c>
      <c r="NH195" s="31">
        <v>1</v>
      </c>
      <c r="NI195" s="31">
        <v>15.4</v>
      </c>
      <c r="NJ195" s="31">
        <v>122</v>
      </c>
      <c r="NK195" s="36">
        <f t="shared" si="357"/>
        <v>1403</v>
      </c>
      <c r="NL195" s="64">
        <f>NI183</f>
        <v>11.5</v>
      </c>
      <c r="NN195" s="31">
        <v>1</v>
      </c>
      <c r="NO195" s="31">
        <v>7.2</v>
      </c>
      <c r="NP195" s="31">
        <v>93</v>
      </c>
      <c r="NQ195" s="36">
        <f t="shared" si="358"/>
        <v>669.6</v>
      </c>
      <c r="NR195" s="64">
        <f>NO183</f>
        <v>7.2</v>
      </c>
      <c r="NT195" s="31">
        <v>1</v>
      </c>
      <c r="NU195" s="31">
        <v>50</v>
      </c>
      <c r="NV195" s="31">
        <v>81</v>
      </c>
      <c r="NZ195" s="31">
        <v>1</v>
      </c>
      <c r="OA195" s="31">
        <v>22</v>
      </c>
      <c r="OF195" s="31">
        <v>1</v>
      </c>
      <c r="PU195" s="31">
        <v>10</v>
      </c>
      <c r="PV195" s="31">
        <v>1</v>
      </c>
      <c r="PW195" s="31">
        <v>5</v>
      </c>
      <c r="PX195" s="31">
        <v>126</v>
      </c>
      <c r="PY195" s="36">
        <f t="shared" si="359"/>
        <v>567</v>
      </c>
      <c r="PZ195" s="64">
        <f>PW183</f>
        <v>4.5</v>
      </c>
      <c r="QA195" s="74">
        <v>15</v>
      </c>
      <c r="QB195" s="14">
        <v>1</v>
      </c>
      <c r="QC195" s="14">
        <v>4</v>
      </c>
      <c r="QD195" s="31">
        <v>145</v>
      </c>
      <c r="QE195" s="36">
        <f t="shared" si="331"/>
        <v>580</v>
      </c>
      <c r="QF195" s="64">
        <f>QC183</f>
        <v>4</v>
      </c>
      <c r="QG195" s="31">
        <v>0</v>
      </c>
      <c r="QH195" s="31">
        <v>1</v>
      </c>
      <c r="QI195" s="31">
        <v>16.655999999999999</v>
      </c>
      <c r="QJ195" s="31">
        <v>31.75</v>
      </c>
      <c r="QK195" s="36">
        <f t="shared" si="332"/>
        <v>528.82799999999997</v>
      </c>
      <c r="QL195" s="64">
        <f>QI183</f>
        <v>16.655999999999999</v>
      </c>
      <c r="QM195" s="5"/>
      <c r="QN195" s="31">
        <v>1</v>
      </c>
      <c r="QO195" s="5"/>
      <c r="SO195" s="31">
        <v>0</v>
      </c>
      <c r="SP195" s="32">
        <v>1</v>
      </c>
      <c r="SQ195" s="32">
        <v>15</v>
      </c>
      <c r="SR195" s="31">
        <v>38</v>
      </c>
      <c r="SS195" s="36">
        <f t="shared" si="333"/>
        <v>570</v>
      </c>
      <c r="ST195" s="64">
        <f>SQ183</f>
        <v>15</v>
      </c>
    </row>
    <row r="196" spans="1:514" x14ac:dyDescent="0.55000000000000004">
      <c r="A196" s="31"/>
      <c r="B196" s="80">
        <v>184701</v>
      </c>
      <c r="C196" s="79"/>
      <c r="D196" s="78"/>
      <c r="E196" s="78">
        <f t="shared" si="211"/>
        <v>57139.17094768391</v>
      </c>
      <c r="F196" s="78">
        <f>I196</f>
        <v>58.464781949646984</v>
      </c>
      <c r="G196" s="78">
        <f>E196/D$195</f>
        <v>86.554556063208395</v>
      </c>
      <c r="H196" s="78"/>
      <c r="I196" s="78">
        <f>F195*J196</f>
        <v>58.464781949646984</v>
      </c>
      <c r="J196" s="88">
        <f>SUM(P196,V196,AB196,AH196,AN196,AT196,AZ196,BF196,BL196,BR196,BX196,CD196,CJ196,CP196,CV196,DB196,DH196,DN196,DT196,DZ196,EF196,EL196,ER196,EX196,FD196,FJ196,FP196,FV196,GB196,GH196,GN196,GT196,GZ196,HF196,HL196,HR196,HX196,ID196,IJ196,IP196,IV196,JB196,JH196,JN196,JT196,JZ196,KF196,KL196,KR196,KX196,LD196,LJ196,LP196,LV196,MB196,MH196,MN196,MT196,MZ196,NF196,NL196,NR196,NX196,OD196,OJ196,OP196,OV196,PB196,PH196,PN196,PT196,PZ196,QF196,QL196,QR196,QX196,RD196,RJ196,RP196,RV196,SB196,SH196,SN196,ST196)/J195</f>
        <v>0.99746665397959844</v>
      </c>
      <c r="Z196" s="31">
        <v>154</v>
      </c>
      <c r="AA196" s="37">
        <f t="shared" ref="AA196:AA207" si="361">Y$195*Z196</f>
        <v>4312</v>
      </c>
      <c r="AB196" s="64">
        <f>Z196/Z195*AB195</f>
        <v>20.065146579804562</v>
      </c>
      <c r="AL196" s="31">
        <v>60.666666666666664</v>
      </c>
      <c r="AM196" s="30">
        <f>AK$195*AL196</f>
        <v>3985.5626976839103</v>
      </c>
      <c r="AN196" s="64">
        <f>AL196/AL195*AN195</f>
        <v>64.608919111390648</v>
      </c>
      <c r="BD196" s="31">
        <v>108.75</v>
      </c>
      <c r="BE196" s="36">
        <f>BC$195*BD196</f>
        <v>2827.5</v>
      </c>
      <c r="BF196" s="64">
        <f>BD196/BD195*BF195</f>
        <v>19.065743944636679</v>
      </c>
      <c r="BJ196" s="31">
        <v>99</v>
      </c>
      <c r="BK196" s="36">
        <f>BI$195*BJ196</f>
        <v>3039.2999999999997</v>
      </c>
      <c r="BP196" s="31">
        <v>104.125</v>
      </c>
      <c r="BQ196" s="30">
        <f>BO$195*BP196</f>
        <v>2967.5625</v>
      </c>
      <c r="BR196" s="64">
        <f>BP196/BP195*BR195</f>
        <v>28.262499999999999</v>
      </c>
      <c r="DL196" s="31">
        <v>48</v>
      </c>
      <c r="DM196" s="30">
        <f>DK$195*DL196</f>
        <v>720</v>
      </c>
      <c r="DN196" s="64">
        <f>DL196/DL195*DN195</f>
        <v>14.117647058823529</v>
      </c>
      <c r="EV196" s="31">
        <v>111.875</v>
      </c>
      <c r="EW196" s="30">
        <f>EU$195*EV196</f>
        <v>3356.25</v>
      </c>
      <c r="EX196" s="64">
        <f>EV196/EV195*EX195</f>
        <v>28.967633928571431</v>
      </c>
      <c r="FB196" s="31">
        <v>99.3125</v>
      </c>
      <c r="FC196" s="29">
        <f t="shared" ref="FC196:FC207" si="362">FA$195*FB196</f>
        <v>1489.6875</v>
      </c>
      <c r="FD196" s="64">
        <f>FB196/FB195*FD195</f>
        <v>15.028373266078184</v>
      </c>
      <c r="IB196" s="31">
        <v>97</v>
      </c>
      <c r="IC196" s="36">
        <f>IA$195*IB196</f>
        <v>1358</v>
      </c>
      <c r="ID196" s="64">
        <f>IB196/IB195*ID195</f>
        <v>12.382978723404255</v>
      </c>
      <c r="IN196" s="31">
        <v>98</v>
      </c>
      <c r="IO196" s="36">
        <f>IM$195*IN196</f>
        <v>980</v>
      </c>
      <c r="IP196" s="64">
        <f>IN196/IN195*IP195</f>
        <v>9.9492385786802036</v>
      </c>
      <c r="JC196" s="69"/>
      <c r="JD196" s="20"/>
      <c r="JE196" s="20"/>
      <c r="JF196" s="20">
        <v>59.5</v>
      </c>
      <c r="JG196" s="23">
        <f>JE$195*JF196</f>
        <v>595</v>
      </c>
      <c r="JH196" s="72">
        <f>JF196/JF195*JH195</f>
        <v>11.442307692307692</v>
      </c>
      <c r="JI196" s="69"/>
      <c r="JJ196" s="20"/>
      <c r="JK196" s="20"/>
      <c r="JL196" s="20">
        <v>126.5</v>
      </c>
      <c r="JM196" s="23">
        <f>JK$195*JL196</f>
        <v>3795</v>
      </c>
      <c r="JN196" s="72">
        <f>JL196/JL195*JN195</f>
        <v>29.418604651162788</v>
      </c>
      <c r="JO196" s="69"/>
      <c r="JP196" s="20"/>
      <c r="JQ196" s="20"/>
      <c r="JR196" s="20">
        <v>103</v>
      </c>
      <c r="JS196" s="23">
        <f>JQ$195*JR196</f>
        <v>2214.5</v>
      </c>
      <c r="JT196" s="72">
        <f>JR196/JR195*JT195</f>
        <v>17.166666666666668</v>
      </c>
      <c r="JU196" s="69"/>
      <c r="JV196" s="20"/>
      <c r="JW196" s="20"/>
      <c r="JX196" s="20">
        <v>114</v>
      </c>
      <c r="JY196" s="23">
        <f>JW$195*JX196</f>
        <v>2280</v>
      </c>
      <c r="JZ196" s="72">
        <f>JX196/JX195*JZ195</f>
        <v>20</v>
      </c>
      <c r="KA196" s="69"/>
      <c r="KB196" s="20"/>
      <c r="KC196" s="20"/>
      <c r="KD196" s="20">
        <v>37.5</v>
      </c>
      <c r="KE196" s="23">
        <f>KC$195*KD196</f>
        <v>487.5</v>
      </c>
      <c r="KF196" s="72">
        <f>KD196/KD195*KF195</f>
        <v>12.1875</v>
      </c>
      <c r="KG196" s="69"/>
      <c r="KH196" s="20"/>
      <c r="KI196" s="20"/>
      <c r="KJ196" s="20">
        <v>27</v>
      </c>
      <c r="KK196" s="23">
        <f>KI$195*KJ196</f>
        <v>810</v>
      </c>
      <c r="KL196" s="72">
        <f>KJ196/KJ195*KL195</f>
        <v>28.928571428571431</v>
      </c>
      <c r="KM196" s="69"/>
      <c r="KN196" s="20"/>
      <c r="KO196" s="20"/>
      <c r="KP196" s="20">
        <v>114.45</v>
      </c>
      <c r="KQ196" s="23">
        <f>KO$195*KP196</f>
        <v>2060.1</v>
      </c>
      <c r="KR196" s="72">
        <f>KP196/KP195*KR195</f>
        <v>17.992139737991266</v>
      </c>
      <c r="KS196" s="69"/>
      <c r="KT196" s="20"/>
      <c r="KU196" s="20"/>
      <c r="KV196" s="20">
        <v>44</v>
      </c>
      <c r="KW196" s="23">
        <f>KU$195*KV196</f>
        <v>924</v>
      </c>
      <c r="KX196" s="72">
        <f>KV196/KV195*KX195</f>
        <v>18.986301369863014</v>
      </c>
      <c r="KY196" s="69"/>
      <c r="KZ196" s="20"/>
      <c r="LA196" s="20"/>
      <c r="LB196" s="20">
        <v>52.28125</v>
      </c>
      <c r="LC196" s="23">
        <f>LA$195*LB196</f>
        <v>784.21875</v>
      </c>
      <c r="LD196" s="72">
        <f>LB196/LB195*LD195</f>
        <v>16.499013806706113</v>
      </c>
      <c r="LE196" s="69"/>
      <c r="LF196" s="20"/>
      <c r="LG196" s="20"/>
      <c r="LH196" s="20">
        <v>56</v>
      </c>
      <c r="LI196" s="23">
        <f>LG$195*LH196</f>
        <v>1232</v>
      </c>
      <c r="LK196" s="27"/>
      <c r="LL196" s="27"/>
      <c r="LM196" s="27"/>
      <c r="LN196" s="27"/>
      <c r="LR196" s="27"/>
      <c r="LT196" s="17">
        <v>98.25</v>
      </c>
      <c r="LU196" s="30">
        <f>LS$195*LT196</f>
        <v>560.02499999999998</v>
      </c>
      <c r="LV196" s="73">
        <f>LT196/LT195*LV195</f>
        <v>6.0789687924016285</v>
      </c>
      <c r="LW196" s="32"/>
      <c r="LX196" s="32"/>
      <c r="LY196" s="32"/>
      <c r="LZ196" s="32">
        <v>103.5</v>
      </c>
      <c r="MA196" s="36">
        <f>LY$195*LZ196</f>
        <v>2070</v>
      </c>
      <c r="MB196" s="64">
        <f>LZ196/LZ195*MB195</f>
        <v>19.903846153846153</v>
      </c>
      <c r="MC196" s="32"/>
      <c r="MD196" s="32"/>
      <c r="ME196" s="32"/>
      <c r="MF196" s="32">
        <v>101.5</v>
      </c>
      <c r="MG196" s="36">
        <f>ME$195*MF196</f>
        <v>406</v>
      </c>
      <c r="MH196" s="64">
        <f>MF196/MF195*MH195</f>
        <v>3.9803921568627452</v>
      </c>
      <c r="MI196" s="32"/>
      <c r="MJ196" s="32"/>
      <c r="MK196" s="32"/>
      <c r="ML196" s="32"/>
      <c r="MO196" s="32"/>
      <c r="MP196" s="32"/>
      <c r="MQ196" s="32"/>
      <c r="MR196" s="32">
        <v>112.375</v>
      </c>
      <c r="MS196" s="36">
        <f>MQ$195*MR196</f>
        <v>1123.75</v>
      </c>
      <c r="MT196" s="64">
        <f>MR196/MR195*MT195</f>
        <v>10.078475336322869</v>
      </c>
      <c r="MU196" s="32"/>
      <c r="MV196" s="32"/>
      <c r="MW196" s="32"/>
      <c r="MX196" s="32">
        <v>100</v>
      </c>
      <c r="MY196" s="36">
        <f>MW$195*MX196</f>
        <v>1400</v>
      </c>
      <c r="MZ196" s="64">
        <f>MX196/MX195*MZ195</f>
        <v>14</v>
      </c>
      <c r="NA196" s="32"/>
      <c r="NB196" s="32"/>
      <c r="NC196" s="32"/>
      <c r="ND196" s="32">
        <v>133.5</v>
      </c>
      <c r="NE196" s="36">
        <f>NC$195*ND196</f>
        <v>1041.3</v>
      </c>
      <c r="NF196" s="64">
        <f>ND196/ND195*NF195</f>
        <v>7.8046153846153832</v>
      </c>
      <c r="NG196" s="32"/>
      <c r="NH196" s="32"/>
      <c r="NI196" s="32"/>
      <c r="NJ196" s="32">
        <v>118.5</v>
      </c>
      <c r="NK196" s="36">
        <f>NI$195*NJ196</f>
        <v>1824.9</v>
      </c>
      <c r="NL196" s="64">
        <f>NJ196/NJ195*NL195</f>
        <v>11.170081967213115</v>
      </c>
      <c r="NM196" s="32"/>
      <c r="NN196" s="32"/>
      <c r="NO196" s="32"/>
      <c r="NP196" s="32">
        <v>90</v>
      </c>
      <c r="NQ196" s="36">
        <f>NO$195*NP196</f>
        <v>648</v>
      </c>
      <c r="NR196" s="64">
        <f>NP196/NP195*NR195</f>
        <v>6.967741935483871</v>
      </c>
      <c r="NS196" s="32"/>
      <c r="NT196" s="32"/>
      <c r="NU196" s="32"/>
      <c r="NV196" s="32">
        <v>82.25</v>
      </c>
      <c r="NW196" s="36">
        <f>NU$195*NV196</f>
        <v>4112.5</v>
      </c>
      <c r="NY196" s="32"/>
      <c r="NZ196" s="32"/>
      <c r="OA196" s="32"/>
      <c r="OB196" s="32">
        <v>82.25</v>
      </c>
      <c r="OC196" s="36">
        <f>OA$195*OB196</f>
        <v>1809.5</v>
      </c>
      <c r="OE196" s="32"/>
      <c r="OF196" s="32"/>
      <c r="OG196" s="32"/>
      <c r="OH196" s="32"/>
      <c r="OK196" s="32"/>
      <c r="OL196" s="32"/>
      <c r="OM196" s="32"/>
      <c r="ON196" s="32"/>
      <c r="OQ196" s="32"/>
      <c r="OR196" s="32"/>
      <c r="OS196" s="32"/>
      <c r="OT196" s="32"/>
      <c r="OW196" s="32"/>
      <c r="OX196" s="32"/>
      <c r="OY196" s="32"/>
      <c r="OZ196" s="32"/>
      <c r="PC196" s="32"/>
      <c r="PD196" s="32"/>
      <c r="PE196" s="32"/>
      <c r="PF196" s="32"/>
      <c r="PI196" s="32"/>
      <c r="PJ196" s="32"/>
      <c r="PK196" s="32"/>
      <c r="PL196" s="32"/>
      <c r="PO196" s="32"/>
      <c r="PP196" s="32"/>
      <c r="PQ196" s="32"/>
      <c r="PR196" s="32"/>
      <c r="PU196" s="32"/>
      <c r="PV196" s="32"/>
      <c r="PW196" s="32"/>
      <c r="PX196" s="31">
        <v>124</v>
      </c>
      <c r="PY196" s="36">
        <f>PW$195*PX196</f>
        <v>620</v>
      </c>
      <c r="PZ196" s="64">
        <f>PX196/PX195*PZ195</f>
        <v>4.4285714285714279</v>
      </c>
      <c r="QD196" s="31">
        <v>139</v>
      </c>
      <c r="QE196" s="36">
        <f t="shared" ref="QE196:QE207" si="363">QC$195*QD196</f>
        <v>556</v>
      </c>
      <c r="QF196" s="64">
        <f>QD196/QD195*QF195</f>
        <v>3.8344827586206898</v>
      </c>
      <c r="QJ196" s="31">
        <v>33.40625</v>
      </c>
      <c r="QK196" s="36">
        <f t="shared" ref="QK196:QK207" si="364">QI$195*QJ196</f>
        <v>556.41449999999998</v>
      </c>
      <c r="QL196" s="64">
        <f>QJ196/QJ195*QL195</f>
        <v>17.524866141732282</v>
      </c>
      <c r="QM196" s="5"/>
      <c r="QO196" s="5"/>
      <c r="SR196" s="31">
        <v>43.625</v>
      </c>
      <c r="SS196" s="36">
        <f t="shared" ref="SS196:SS207" si="365">SQ$195*SR196</f>
        <v>654.375</v>
      </c>
      <c r="ST196" s="64">
        <f>SR196/SR195*ST195</f>
        <v>17.220394736842106</v>
      </c>
    </row>
    <row r="197" spans="1:514" x14ac:dyDescent="0.55000000000000004">
      <c r="A197" s="31"/>
      <c r="B197" s="80">
        <v>184702</v>
      </c>
      <c r="C197" s="79"/>
      <c r="D197" s="78"/>
      <c r="E197" s="78">
        <f t="shared" ref="E197:E260" si="366">SUM(O197,U197,AA197,AG197,AM197,AS197,AY197,BE197,BK197,BQ197,BW197,CC197,CI197,CO197,CU197,DA197,DG197,DM197,DS197,DY197,EE197,EK197,EQ197,EW197,FC197,FI197,FO197,FU197,GA197,GG197,GM197,GS197,GY197,HE197,HK197,HQ197,HW197,IC197,II197,IO197,IU197,JA197,JG197,JM197,JS197,JY197,KE197,KK197,KQ197,KW197,LC197,LI197,LO197,LT197,MA197,MG197,MM197,MS197,MY197,NE197,NK197,NQ197,NW197,OC197,OI197,OO197,OU197,PA197,PG197,PM197,PS197,PY197,QE197,QK197,QQ197,QW197,RC197,RI197,RO197,RU197,SA197,SG197,SM197,SS197)</f>
        <v>58072.801034701552</v>
      </c>
      <c r="F197" s="78">
        <f>F196*G197/G196</f>
        <v>59.420071964426754</v>
      </c>
      <c r="G197" s="78">
        <f t="shared" ref="G197:G207" si="367">E197/D$195</f>
        <v>87.968821205120506</v>
      </c>
      <c r="H197" s="78"/>
      <c r="I197" s="78"/>
      <c r="J197" s="88"/>
      <c r="Z197" s="31">
        <v>160.5</v>
      </c>
      <c r="AA197" s="37">
        <f t="shared" si="361"/>
        <v>4494</v>
      </c>
      <c r="AL197" s="31">
        <v>60.708333333333336</v>
      </c>
      <c r="AM197" s="30">
        <f t="shared" ref="AM197:AM207" si="368">AK$195*AL197</f>
        <v>3988.3000347015504</v>
      </c>
      <c r="BD197" s="31">
        <v>110.125</v>
      </c>
      <c r="BE197" s="36">
        <f t="shared" ref="BE197:BE207" si="369">BC$195*BD197</f>
        <v>2863.25</v>
      </c>
      <c r="BJ197" s="31">
        <v>99.125</v>
      </c>
      <c r="BK197" s="36">
        <f t="shared" ref="BK197:BK207" si="370">BI$195*BJ197</f>
        <v>3043.1374999999998</v>
      </c>
      <c r="BP197" s="31">
        <v>106.25</v>
      </c>
      <c r="BQ197" s="30">
        <f t="shared" ref="BQ197:BQ207" si="371">BO$195*BP197</f>
        <v>3028.125</v>
      </c>
      <c r="DL197" s="31">
        <v>49</v>
      </c>
      <c r="DM197" s="30">
        <f t="shared" ref="DM197:DM207" si="372">DK$195*DL197</f>
        <v>735</v>
      </c>
      <c r="EV197" s="31">
        <v>114.875</v>
      </c>
      <c r="EW197" s="30">
        <f t="shared" ref="EW197:EW207" si="373">EU$195*EV197</f>
        <v>3446.25</v>
      </c>
      <c r="FB197" s="31">
        <v>100.5625</v>
      </c>
      <c r="FC197" s="29">
        <f t="shared" si="362"/>
        <v>1508.4375</v>
      </c>
      <c r="IB197" s="31">
        <v>99.5</v>
      </c>
      <c r="IC197" s="36">
        <f t="shared" ref="IC197:IC207" si="374">IA$195*IB197</f>
        <v>1393</v>
      </c>
      <c r="IN197" s="31">
        <v>99</v>
      </c>
      <c r="IO197" s="36">
        <f t="shared" ref="IO197:IO207" si="375">IM$195*IN197</f>
        <v>990</v>
      </c>
      <c r="JC197" s="69"/>
      <c r="JD197" s="20"/>
      <c r="JE197" s="20"/>
      <c r="JF197" s="20">
        <v>65</v>
      </c>
      <c r="JG197" s="23">
        <f t="shared" ref="JG197:JG207" si="376">JE$195*JF197</f>
        <v>650</v>
      </c>
      <c r="JI197" s="69"/>
      <c r="JJ197" s="20"/>
      <c r="JK197" s="20"/>
      <c r="JL197" s="20">
        <v>128</v>
      </c>
      <c r="JM197" s="23">
        <f t="shared" ref="JM197:JM207" si="377">JK$195*JL197</f>
        <v>3840</v>
      </c>
      <c r="JO197" s="69"/>
      <c r="JP197" s="20"/>
      <c r="JQ197" s="20"/>
      <c r="JR197" s="20">
        <v>104.1875</v>
      </c>
      <c r="JS197" s="23">
        <f t="shared" ref="JS197:JS207" si="378">JQ$195*JR197</f>
        <v>2240.03125</v>
      </c>
      <c r="JU197" s="69"/>
      <c r="JV197" s="20"/>
      <c r="JW197" s="20"/>
      <c r="JX197" s="20">
        <v>114</v>
      </c>
      <c r="JY197" s="23">
        <f t="shared" ref="JY197:JY207" si="379">JW$195*JX197</f>
        <v>2280</v>
      </c>
      <c r="KA197" s="69"/>
      <c r="KB197" s="20"/>
      <c r="KC197" s="20"/>
      <c r="KD197" s="20">
        <v>45.25</v>
      </c>
      <c r="KE197" s="23">
        <f t="shared" ref="KE197:KE207" si="380">KC$195*KD197</f>
        <v>588.25</v>
      </c>
      <c r="KG197" s="69"/>
      <c r="KH197" s="20"/>
      <c r="KI197" s="20"/>
      <c r="KJ197" s="20">
        <v>26</v>
      </c>
      <c r="KK197" s="23">
        <f t="shared" ref="KK197:KK207" si="381">KI$195*KJ197</f>
        <v>780</v>
      </c>
      <c r="KM197" s="69"/>
      <c r="KN197" s="20"/>
      <c r="KO197" s="20"/>
      <c r="KP197" s="20">
        <v>117.5</v>
      </c>
      <c r="KQ197" s="23">
        <f t="shared" ref="KQ197:KQ207" si="382">KO$195*KP197</f>
        <v>2115</v>
      </c>
      <c r="KS197" s="69"/>
      <c r="KT197" s="20"/>
      <c r="KU197" s="20"/>
      <c r="KV197" s="20">
        <v>53</v>
      </c>
      <c r="KW197" s="23">
        <f t="shared" ref="KW197:KW207" si="383">KU$195*KV197</f>
        <v>1113</v>
      </c>
      <c r="KY197" s="69"/>
      <c r="KZ197" s="20"/>
      <c r="LA197" s="20"/>
      <c r="LB197" s="20">
        <v>52.90625</v>
      </c>
      <c r="LC197" s="23">
        <f t="shared" ref="LC197:LC207" si="384">LA$195*LB197</f>
        <v>793.59375</v>
      </c>
      <c r="LE197" s="69"/>
      <c r="LF197" s="20"/>
      <c r="LG197" s="20"/>
      <c r="LH197" s="20">
        <v>54.75</v>
      </c>
      <c r="LI197" s="23">
        <f t="shared" ref="LI197:LI207" si="385">LG$195*LH197</f>
        <v>1204.5</v>
      </c>
      <c r="LK197" s="27"/>
      <c r="LL197" s="27"/>
      <c r="LM197" s="27"/>
      <c r="LN197" s="27"/>
      <c r="LR197" s="27"/>
      <c r="LT197" s="17">
        <v>104</v>
      </c>
      <c r="LU197" s="30">
        <f t="shared" ref="LU197:LU207" si="386">LS$195*LT197</f>
        <v>592.80000000000007</v>
      </c>
      <c r="LW197" s="32"/>
      <c r="LX197" s="32"/>
      <c r="LY197" s="32"/>
      <c r="LZ197" s="32">
        <v>103</v>
      </c>
      <c r="MA197" s="36">
        <f t="shared" ref="MA197:MA207" si="387">LY$195*LZ197</f>
        <v>2060</v>
      </c>
      <c r="MC197" s="32"/>
      <c r="MD197" s="32"/>
      <c r="ME197" s="32"/>
      <c r="MF197" s="32">
        <v>101.875</v>
      </c>
      <c r="MG197" s="36">
        <f t="shared" ref="MG197:MG207" si="388">ME$195*MF197</f>
        <v>407.5</v>
      </c>
      <c r="MI197" s="32"/>
      <c r="MJ197" s="32"/>
      <c r="MK197" s="32"/>
      <c r="ML197" s="32"/>
      <c r="MO197" s="32"/>
      <c r="MP197" s="32"/>
      <c r="MQ197" s="32"/>
      <c r="MR197" s="32">
        <v>113.25</v>
      </c>
      <c r="MS197" s="36">
        <f t="shared" ref="MS197:MS207" si="389">MQ$195*MR197</f>
        <v>1132.5</v>
      </c>
      <c r="MU197" s="32"/>
      <c r="MV197" s="32"/>
      <c r="MW197" s="32"/>
      <c r="MX197" s="32">
        <v>98.75</v>
      </c>
      <c r="MY197" s="36">
        <f t="shared" ref="MY197:MY207" si="390">MW$195*MX197</f>
        <v>1382.5</v>
      </c>
      <c r="NA197" s="32"/>
      <c r="NB197" s="32"/>
      <c r="NC197" s="32"/>
      <c r="ND197" s="32">
        <v>136.75</v>
      </c>
      <c r="NE197" s="36">
        <f t="shared" ref="NE197:NE207" si="391">NC$195*ND197</f>
        <v>1066.6499999999999</v>
      </c>
      <c r="NG197" s="32"/>
      <c r="NH197" s="32"/>
      <c r="NI197" s="32"/>
      <c r="NJ197" s="32">
        <v>119.625</v>
      </c>
      <c r="NK197" s="36">
        <f t="shared" ref="NK197:NK207" si="392">NI$195*NJ197</f>
        <v>1842.2250000000001</v>
      </c>
      <c r="NM197" s="32"/>
      <c r="NN197" s="32"/>
      <c r="NO197" s="32"/>
      <c r="NP197" s="32">
        <v>91.5</v>
      </c>
      <c r="NQ197" s="36">
        <f t="shared" ref="NQ197:NQ207" si="393">NO$195*NP197</f>
        <v>658.80000000000007</v>
      </c>
      <c r="NS197" s="32"/>
      <c r="NT197" s="32"/>
      <c r="NU197" s="32"/>
      <c r="NV197" s="32">
        <v>82</v>
      </c>
      <c r="NW197" s="36">
        <f t="shared" ref="NW197:NW207" si="394">NU$195*NV197</f>
        <v>4100</v>
      </c>
      <c r="NY197" s="32"/>
      <c r="NZ197" s="32"/>
      <c r="OA197" s="32"/>
      <c r="OB197" s="32">
        <v>78</v>
      </c>
      <c r="OC197" s="36">
        <f t="shared" ref="OC197:OC207" si="395">OA$195*OB197</f>
        <v>1716</v>
      </c>
      <c r="OE197" s="32"/>
      <c r="OF197" s="32"/>
      <c r="OG197" s="32"/>
      <c r="OH197" s="32"/>
      <c r="OK197" s="32"/>
      <c r="OL197" s="32"/>
      <c r="OM197" s="32"/>
      <c r="ON197" s="32"/>
      <c r="OQ197" s="32"/>
      <c r="OR197" s="32"/>
      <c r="OS197" s="32"/>
      <c r="OT197" s="32"/>
      <c r="OW197" s="32"/>
      <c r="OX197" s="32"/>
      <c r="OY197" s="32"/>
      <c r="OZ197" s="32"/>
      <c r="PC197" s="32"/>
      <c r="PD197" s="32"/>
      <c r="PE197" s="32"/>
      <c r="PF197" s="32"/>
      <c r="PI197" s="32"/>
      <c r="PJ197" s="32"/>
      <c r="PK197" s="32"/>
      <c r="PL197" s="32"/>
      <c r="PO197" s="32"/>
      <c r="PP197" s="32"/>
      <c r="PQ197" s="32"/>
      <c r="PR197" s="32"/>
      <c r="PU197" s="32"/>
      <c r="PV197" s="32"/>
      <c r="PW197" s="32"/>
      <c r="PX197" s="31">
        <v>126</v>
      </c>
      <c r="PY197" s="36">
        <f t="shared" ref="PY197:PY207" si="396">PW$195*PX197</f>
        <v>630</v>
      </c>
      <c r="QD197" s="31">
        <v>139</v>
      </c>
      <c r="QE197" s="36">
        <f t="shared" si="363"/>
        <v>556</v>
      </c>
      <c r="QJ197" s="31">
        <v>35.0625</v>
      </c>
      <c r="QK197" s="36">
        <f t="shared" si="364"/>
        <v>584.00099999999998</v>
      </c>
      <c r="QM197" s="5"/>
      <c r="QO197" s="5"/>
      <c r="SR197" s="31">
        <v>49.25</v>
      </c>
      <c r="SS197" s="36">
        <f t="shared" si="365"/>
        <v>738.75</v>
      </c>
    </row>
    <row r="198" spans="1:514" x14ac:dyDescent="0.55000000000000004">
      <c r="A198" s="31"/>
      <c r="B198" s="80">
        <v>184703</v>
      </c>
      <c r="C198" s="79"/>
      <c r="D198" s="78"/>
      <c r="E198" s="78">
        <f t="shared" si="366"/>
        <v>58459.41229294303</v>
      </c>
      <c r="F198" s="78">
        <f t="shared" ref="F198:F207" si="397">F197*G198/G197</f>
        <v>59.815652483665673</v>
      </c>
      <c r="G198" s="78">
        <f t="shared" si="367"/>
        <v>88.554460885765636</v>
      </c>
      <c r="H198" s="78"/>
      <c r="I198" s="78"/>
      <c r="J198" s="88"/>
      <c r="Z198" s="31">
        <v>167</v>
      </c>
      <c r="AA198" s="37">
        <f t="shared" si="361"/>
        <v>4676</v>
      </c>
      <c r="AL198" s="31">
        <v>58.916666666666664</v>
      </c>
      <c r="AM198" s="30">
        <f t="shared" si="368"/>
        <v>3870.594542943028</v>
      </c>
      <c r="BD198" s="31">
        <v>109.625</v>
      </c>
      <c r="BE198" s="36">
        <f t="shared" si="369"/>
        <v>2850.25</v>
      </c>
      <c r="BJ198" s="31">
        <v>100</v>
      </c>
      <c r="BK198" s="36">
        <f t="shared" si="370"/>
        <v>3070</v>
      </c>
      <c r="BP198" s="31">
        <v>108</v>
      </c>
      <c r="BQ198" s="30">
        <f t="shared" si="371"/>
        <v>3078</v>
      </c>
      <c r="DL198" s="31">
        <v>52</v>
      </c>
      <c r="DM198" s="30">
        <f t="shared" si="372"/>
        <v>780</v>
      </c>
      <c r="EV198" s="31">
        <v>115.5</v>
      </c>
      <c r="EW198" s="30">
        <f t="shared" si="373"/>
        <v>3465</v>
      </c>
      <c r="FB198" s="31">
        <v>100</v>
      </c>
      <c r="FC198" s="29">
        <f t="shared" si="362"/>
        <v>1500</v>
      </c>
      <c r="IB198" s="31">
        <v>98</v>
      </c>
      <c r="IC198" s="36">
        <f t="shared" si="374"/>
        <v>1372</v>
      </c>
      <c r="IN198" s="31">
        <v>99.25</v>
      </c>
      <c r="IO198" s="36">
        <f t="shared" si="375"/>
        <v>992.5</v>
      </c>
      <c r="JC198" s="69"/>
      <c r="JD198" s="20"/>
      <c r="JE198" s="20"/>
      <c r="JF198" s="20">
        <v>63.25</v>
      </c>
      <c r="JG198" s="23">
        <f t="shared" si="376"/>
        <v>632.5</v>
      </c>
      <c r="JI198" s="69"/>
      <c r="JJ198" s="20"/>
      <c r="JK198" s="20"/>
      <c r="JL198" s="20">
        <v>129</v>
      </c>
      <c r="JM198" s="23">
        <f t="shared" si="377"/>
        <v>3870</v>
      </c>
      <c r="JO198" s="69"/>
      <c r="JP198" s="20"/>
      <c r="JQ198" s="20"/>
      <c r="JR198" s="20">
        <v>105</v>
      </c>
      <c r="JS198" s="23">
        <f t="shared" si="378"/>
        <v>2257.5</v>
      </c>
      <c r="JU198" s="69"/>
      <c r="JV198" s="20"/>
      <c r="JW198" s="20"/>
      <c r="JX198" s="20">
        <v>114.5</v>
      </c>
      <c r="JY198" s="23">
        <f t="shared" si="379"/>
        <v>2290</v>
      </c>
      <c r="KA198" s="69"/>
      <c r="KB198" s="20"/>
      <c r="KC198" s="20"/>
      <c r="KD198" s="20">
        <v>44</v>
      </c>
      <c r="KE198" s="23">
        <f t="shared" si="380"/>
        <v>572</v>
      </c>
      <c r="KG198" s="69"/>
      <c r="KH198" s="20"/>
      <c r="KI198" s="20"/>
      <c r="KJ198" s="20">
        <v>26.59375</v>
      </c>
      <c r="KK198" s="23">
        <f t="shared" si="381"/>
        <v>797.8125</v>
      </c>
      <c r="KM198" s="69"/>
      <c r="KN198" s="20"/>
      <c r="KO198" s="20"/>
      <c r="KP198" s="20">
        <v>116.75</v>
      </c>
      <c r="KQ198" s="23">
        <f t="shared" si="382"/>
        <v>2101.5</v>
      </c>
      <c r="KS198" s="69"/>
      <c r="KT198" s="20"/>
      <c r="KU198" s="20"/>
      <c r="KV198" s="20">
        <v>54</v>
      </c>
      <c r="KW198" s="23">
        <f t="shared" si="383"/>
        <v>1134</v>
      </c>
      <c r="KY198" s="69"/>
      <c r="KZ198" s="20"/>
      <c r="LA198" s="20"/>
      <c r="LB198" s="20">
        <v>49.46875</v>
      </c>
      <c r="LC198" s="23">
        <f t="shared" si="384"/>
        <v>742.03125</v>
      </c>
      <c r="LE198" s="69"/>
      <c r="LF198" s="20"/>
      <c r="LG198" s="20"/>
      <c r="LH198" s="20">
        <v>55</v>
      </c>
      <c r="LI198" s="23">
        <f t="shared" si="385"/>
        <v>1210</v>
      </c>
      <c r="LK198" s="27"/>
      <c r="LL198" s="27"/>
      <c r="LM198" s="27"/>
      <c r="LN198" s="27"/>
      <c r="LR198" s="27"/>
      <c r="LT198" s="17">
        <v>103.5</v>
      </c>
      <c r="LU198" s="30">
        <f t="shared" si="386"/>
        <v>589.95000000000005</v>
      </c>
      <c r="LW198" s="32"/>
      <c r="LX198" s="32"/>
      <c r="LY198" s="32"/>
      <c r="LZ198" s="32">
        <v>102.5</v>
      </c>
      <c r="MA198" s="36">
        <f t="shared" si="387"/>
        <v>2050</v>
      </c>
      <c r="MC198" s="32"/>
      <c r="MD198" s="32"/>
      <c r="ME198" s="32"/>
      <c r="MF198" s="32">
        <v>102.25</v>
      </c>
      <c r="MG198" s="36">
        <f t="shared" si="388"/>
        <v>409</v>
      </c>
      <c r="MI198" s="32"/>
      <c r="MJ198" s="32"/>
      <c r="MK198" s="32"/>
      <c r="ML198" s="32"/>
      <c r="MO198" s="32"/>
      <c r="MP198" s="32"/>
      <c r="MQ198" s="32"/>
      <c r="MR198" s="32">
        <v>114.125</v>
      </c>
      <c r="MS198" s="36">
        <f t="shared" si="389"/>
        <v>1141.25</v>
      </c>
      <c r="MU198" s="32"/>
      <c r="MV198" s="32"/>
      <c r="MW198" s="32"/>
      <c r="MX198" s="32">
        <v>98</v>
      </c>
      <c r="MY198" s="36">
        <f t="shared" si="390"/>
        <v>1372</v>
      </c>
      <c r="NA198" s="32"/>
      <c r="NB198" s="32"/>
      <c r="NC198" s="32"/>
      <c r="ND198" s="32">
        <v>138</v>
      </c>
      <c r="NE198" s="36">
        <f t="shared" si="391"/>
        <v>1076.3999999999999</v>
      </c>
      <c r="NG198" s="32"/>
      <c r="NH198" s="32"/>
      <c r="NI198" s="32"/>
      <c r="NJ198" s="32">
        <v>123.75</v>
      </c>
      <c r="NK198" s="36">
        <f t="shared" si="392"/>
        <v>1905.75</v>
      </c>
      <c r="NM198" s="32"/>
      <c r="NN198" s="32"/>
      <c r="NO198" s="32"/>
      <c r="NP198" s="32">
        <v>91</v>
      </c>
      <c r="NQ198" s="36">
        <f t="shared" si="393"/>
        <v>655.20000000000005</v>
      </c>
      <c r="NS198" s="32"/>
      <c r="NT198" s="32"/>
      <c r="NU198" s="32"/>
      <c r="NV198" s="32">
        <v>82</v>
      </c>
      <c r="NW198" s="36">
        <f t="shared" si="394"/>
        <v>4100</v>
      </c>
      <c r="NY198" s="32"/>
      <c r="NZ198" s="32"/>
      <c r="OA198" s="32"/>
      <c r="OB198" s="32">
        <v>80.75</v>
      </c>
      <c r="OC198" s="36">
        <f t="shared" si="395"/>
        <v>1776.5</v>
      </c>
      <c r="OE198" s="32"/>
      <c r="OF198" s="32"/>
      <c r="OG198" s="32"/>
      <c r="OH198" s="32"/>
      <c r="OK198" s="32"/>
      <c r="OL198" s="32"/>
      <c r="OM198" s="32"/>
      <c r="ON198" s="32"/>
      <c r="OQ198" s="32"/>
      <c r="OR198" s="32"/>
      <c r="OS198" s="32"/>
      <c r="OT198" s="32"/>
      <c r="OW198" s="32"/>
      <c r="OX198" s="32"/>
      <c r="OY198" s="32"/>
      <c r="OZ198" s="32"/>
      <c r="PC198" s="32"/>
      <c r="PD198" s="32"/>
      <c r="PE198" s="32"/>
      <c r="PF198" s="32"/>
      <c r="PI198" s="32"/>
      <c r="PJ198" s="32"/>
      <c r="PK198" s="32"/>
      <c r="PL198" s="32"/>
      <c r="PO198" s="32"/>
      <c r="PP198" s="32"/>
      <c r="PQ198" s="32"/>
      <c r="PR198" s="32"/>
      <c r="PU198" s="32"/>
      <c r="PV198" s="32"/>
      <c r="PW198" s="32"/>
      <c r="PX198" s="31">
        <v>134</v>
      </c>
      <c r="PY198" s="36">
        <f t="shared" si="396"/>
        <v>670</v>
      </c>
      <c r="QD198" s="31">
        <v>139</v>
      </c>
      <c r="QE198" s="36">
        <f t="shared" si="363"/>
        <v>556</v>
      </c>
      <c r="QJ198" s="31">
        <v>35.25</v>
      </c>
      <c r="QK198" s="36">
        <f t="shared" si="364"/>
        <v>587.12399999999991</v>
      </c>
      <c r="QM198" s="5"/>
      <c r="QO198" s="5"/>
      <c r="SR198" s="31">
        <v>53</v>
      </c>
      <c r="SS198" s="36">
        <f t="shared" si="365"/>
        <v>795</v>
      </c>
    </row>
    <row r="199" spans="1:514" x14ac:dyDescent="0.55000000000000004">
      <c r="A199" s="31"/>
      <c r="B199" s="80">
        <v>184704</v>
      </c>
      <c r="C199" s="79"/>
      <c r="D199" s="78"/>
      <c r="E199" s="78">
        <f t="shared" si="366"/>
        <v>59264.634955925394</v>
      </c>
      <c r="F199" s="78">
        <f t="shared" si="397"/>
        <v>60.639556062093192</v>
      </c>
      <c r="G199" s="78">
        <f t="shared" si="367"/>
        <v>89.774214147329161</v>
      </c>
      <c r="H199" s="78"/>
      <c r="I199" s="78"/>
      <c r="J199" s="88"/>
      <c r="Z199" s="31">
        <v>173.5</v>
      </c>
      <c r="AA199" s="37">
        <f t="shared" si="361"/>
        <v>4858</v>
      </c>
      <c r="AL199" s="31">
        <v>58.875</v>
      </c>
      <c r="AM199" s="30">
        <f t="shared" si="368"/>
        <v>3867.8572059253884</v>
      </c>
      <c r="BD199" s="31">
        <v>110.125</v>
      </c>
      <c r="BE199" s="36">
        <f t="shared" si="369"/>
        <v>2863.25</v>
      </c>
      <c r="BJ199" s="31">
        <v>100.5</v>
      </c>
      <c r="BK199" s="36">
        <f t="shared" si="370"/>
        <v>3085.35</v>
      </c>
      <c r="BP199" s="31">
        <v>108</v>
      </c>
      <c r="BQ199" s="30">
        <f t="shared" si="371"/>
        <v>3078</v>
      </c>
      <c r="DL199" s="31">
        <v>56</v>
      </c>
      <c r="DM199" s="30">
        <f t="shared" si="372"/>
        <v>840</v>
      </c>
      <c r="EV199" s="31">
        <v>115.5</v>
      </c>
      <c r="EW199" s="30">
        <f t="shared" si="373"/>
        <v>3465</v>
      </c>
      <c r="FB199" s="31">
        <v>101.875</v>
      </c>
      <c r="FC199" s="29">
        <f t="shared" si="362"/>
        <v>1528.125</v>
      </c>
      <c r="IB199" s="31">
        <v>99</v>
      </c>
      <c r="IC199" s="36">
        <f t="shared" si="374"/>
        <v>1386</v>
      </c>
      <c r="IN199" s="31">
        <v>99.1875</v>
      </c>
      <c r="IO199" s="36">
        <f t="shared" si="375"/>
        <v>991.875</v>
      </c>
      <c r="JC199" s="69"/>
      <c r="JD199" s="20"/>
      <c r="JE199" s="20"/>
      <c r="JF199" s="20">
        <v>60.25</v>
      </c>
      <c r="JG199" s="23">
        <f t="shared" si="376"/>
        <v>602.5</v>
      </c>
      <c r="JI199" s="69"/>
      <c r="JJ199" s="20"/>
      <c r="JK199" s="20"/>
      <c r="JL199" s="20">
        <v>132.5</v>
      </c>
      <c r="JM199" s="23">
        <f t="shared" si="377"/>
        <v>3975</v>
      </c>
      <c r="JO199" s="69"/>
      <c r="JP199" s="20"/>
      <c r="JQ199" s="20"/>
      <c r="JR199" s="20">
        <v>103.875</v>
      </c>
      <c r="JS199" s="23">
        <f t="shared" si="378"/>
        <v>2233.3125</v>
      </c>
      <c r="JU199" s="69"/>
      <c r="JV199" s="20"/>
      <c r="JW199" s="20"/>
      <c r="JX199" s="20">
        <v>117.75</v>
      </c>
      <c r="JY199" s="23">
        <f t="shared" si="379"/>
        <v>2355</v>
      </c>
      <c r="KA199" s="69"/>
      <c r="KB199" s="20"/>
      <c r="KC199" s="20"/>
      <c r="KD199" s="20">
        <v>47.375</v>
      </c>
      <c r="KE199" s="23">
        <f t="shared" si="380"/>
        <v>615.875</v>
      </c>
      <c r="KG199" s="69"/>
      <c r="KH199" s="20"/>
      <c r="KI199" s="20"/>
      <c r="KJ199" s="20">
        <v>27</v>
      </c>
      <c r="KK199" s="23">
        <f t="shared" si="381"/>
        <v>810</v>
      </c>
      <c r="KM199" s="69"/>
      <c r="KN199" s="20"/>
      <c r="KO199" s="20"/>
      <c r="KP199" s="20">
        <v>116.375</v>
      </c>
      <c r="KQ199" s="23">
        <f t="shared" si="382"/>
        <v>2094.75</v>
      </c>
      <c r="KS199" s="69"/>
      <c r="KT199" s="20"/>
      <c r="KU199" s="20"/>
      <c r="KV199" s="20">
        <v>54.5</v>
      </c>
      <c r="KW199" s="23">
        <f t="shared" si="383"/>
        <v>1144.5</v>
      </c>
      <c r="KY199" s="69"/>
      <c r="KZ199" s="20"/>
      <c r="LA199" s="20"/>
      <c r="LB199" s="20">
        <v>49.71875</v>
      </c>
      <c r="LC199" s="23">
        <f t="shared" si="384"/>
        <v>745.78125</v>
      </c>
      <c r="LE199" s="69"/>
      <c r="LF199" s="20"/>
      <c r="LG199" s="20"/>
      <c r="LH199" s="20">
        <v>58.75</v>
      </c>
      <c r="LI199" s="23">
        <f t="shared" si="385"/>
        <v>1292.5</v>
      </c>
      <c r="LK199" s="27"/>
      <c r="LL199" s="27"/>
      <c r="LM199" s="27"/>
      <c r="LN199" s="27"/>
      <c r="LR199" s="27"/>
      <c r="LT199" s="17">
        <v>103.5</v>
      </c>
      <c r="LU199" s="30">
        <f t="shared" si="386"/>
        <v>589.95000000000005</v>
      </c>
      <c r="LW199" s="32"/>
      <c r="LX199" s="32"/>
      <c r="LY199" s="32"/>
      <c r="LZ199" s="32">
        <v>103</v>
      </c>
      <c r="MA199" s="36">
        <f t="shared" si="387"/>
        <v>2060</v>
      </c>
      <c r="MC199" s="32"/>
      <c r="MD199" s="32"/>
      <c r="ME199" s="32"/>
      <c r="MF199" s="32">
        <v>102.625</v>
      </c>
      <c r="MG199" s="36">
        <f t="shared" si="388"/>
        <v>410.5</v>
      </c>
      <c r="MI199" s="32"/>
      <c r="MJ199" s="32"/>
      <c r="MK199" s="32"/>
      <c r="ML199" s="32"/>
      <c r="MO199" s="32"/>
      <c r="MP199" s="32"/>
      <c r="MQ199" s="32"/>
      <c r="MR199" s="32">
        <v>115</v>
      </c>
      <c r="MS199" s="36">
        <f t="shared" si="389"/>
        <v>1150</v>
      </c>
      <c r="MU199" s="32"/>
      <c r="MV199" s="32"/>
      <c r="MW199" s="32"/>
      <c r="MX199" s="32">
        <v>98.3125</v>
      </c>
      <c r="MY199" s="36">
        <f t="shared" si="390"/>
        <v>1376.375</v>
      </c>
      <c r="NA199" s="32"/>
      <c r="NB199" s="32"/>
      <c r="NC199" s="32"/>
      <c r="ND199" s="32">
        <v>137.5</v>
      </c>
      <c r="NE199" s="36">
        <f t="shared" si="391"/>
        <v>1072.5</v>
      </c>
      <c r="NG199" s="32"/>
      <c r="NH199" s="32"/>
      <c r="NI199" s="32"/>
      <c r="NJ199" s="32">
        <v>124</v>
      </c>
      <c r="NK199" s="36">
        <f t="shared" si="392"/>
        <v>1909.6000000000001</v>
      </c>
      <c r="NM199" s="32"/>
      <c r="NN199" s="32"/>
      <c r="NO199" s="32"/>
      <c r="NP199" s="32">
        <v>89.5</v>
      </c>
      <c r="NQ199" s="36">
        <f t="shared" si="393"/>
        <v>644.4</v>
      </c>
      <c r="NS199" s="32"/>
      <c r="NT199" s="32"/>
      <c r="NU199" s="32"/>
      <c r="NV199" s="32">
        <v>84.5</v>
      </c>
      <c r="NW199" s="36">
        <f t="shared" si="394"/>
        <v>4225</v>
      </c>
      <c r="NY199" s="32"/>
      <c r="NZ199" s="32"/>
      <c r="OA199" s="32"/>
      <c r="OB199" s="32">
        <v>76.5</v>
      </c>
      <c r="OC199" s="36">
        <f t="shared" si="395"/>
        <v>1683</v>
      </c>
      <c r="OE199" s="32"/>
      <c r="OF199" s="32"/>
      <c r="OG199" s="32"/>
      <c r="OH199" s="32"/>
      <c r="OK199" s="32"/>
      <c r="OL199" s="32"/>
      <c r="OM199" s="32"/>
      <c r="ON199" s="32"/>
      <c r="OQ199" s="32"/>
      <c r="OR199" s="32"/>
      <c r="OS199" s="32"/>
      <c r="OT199" s="32"/>
      <c r="OW199" s="32"/>
      <c r="OX199" s="32"/>
      <c r="OY199" s="32"/>
      <c r="OZ199" s="32"/>
      <c r="PC199" s="32"/>
      <c r="PD199" s="32"/>
      <c r="PE199" s="32"/>
      <c r="PF199" s="32"/>
      <c r="PI199" s="32"/>
      <c r="PJ199" s="32"/>
      <c r="PK199" s="32"/>
      <c r="PL199" s="32"/>
      <c r="PO199" s="32"/>
      <c r="PP199" s="32"/>
      <c r="PQ199" s="32"/>
      <c r="PR199" s="32"/>
      <c r="PU199" s="32"/>
      <c r="PV199" s="32"/>
      <c r="PW199" s="32"/>
      <c r="PX199" s="31">
        <v>129</v>
      </c>
      <c r="PY199" s="36">
        <f t="shared" si="396"/>
        <v>645</v>
      </c>
      <c r="QD199" s="31">
        <v>141.25</v>
      </c>
      <c r="QE199" s="36">
        <f t="shared" si="363"/>
        <v>565</v>
      </c>
      <c r="QJ199" s="31">
        <v>39</v>
      </c>
      <c r="QK199" s="36">
        <f t="shared" si="364"/>
        <v>649.58399999999995</v>
      </c>
      <c r="QM199" s="5"/>
      <c r="QO199" s="5"/>
      <c r="SR199" s="31">
        <v>62.5</v>
      </c>
      <c r="SS199" s="36">
        <f t="shared" si="365"/>
        <v>937.5</v>
      </c>
    </row>
    <row r="200" spans="1:514" x14ac:dyDescent="0.55000000000000004">
      <c r="A200" s="31"/>
      <c r="B200" s="80">
        <v>184705</v>
      </c>
      <c r="C200" s="79"/>
      <c r="D200" s="78"/>
      <c r="E200" s="78">
        <f t="shared" si="366"/>
        <v>61069.974354606951</v>
      </c>
      <c r="F200" s="78">
        <f t="shared" si="397"/>
        <v>62.486778773561362</v>
      </c>
      <c r="G200" s="78">
        <f t="shared" si="367"/>
        <v>92.50894668902761</v>
      </c>
      <c r="H200" s="78"/>
      <c r="I200" s="78"/>
      <c r="J200" s="88"/>
      <c r="Z200" s="31">
        <v>180</v>
      </c>
      <c r="AA200" s="37">
        <f t="shared" si="361"/>
        <v>5040</v>
      </c>
      <c r="AL200" s="31">
        <v>57.729166666666664</v>
      </c>
      <c r="AM200" s="30">
        <f t="shared" si="368"/>
        <v>3792.5804379402871</v>
      </c>
      <c r="BD200" s="31">
        <v>117.5</v>
      </c>
      <c r="BE200" s="36">
        <f t="shared" si="369"/>
        <v>3055</v>
      </c>
      <c r="BJ200" s="31">
        <v>101.5</v>
      </c>
      <c r="BK200" s="36">
        <f t="shared" si="370"/>
        <v>3116.0499999999997</v>
      </c>
      <c r="BP200" s="31">
        <v>109.375</v>
      </c>
      <c r="BQ200" s="30">
        <f t="shared" si="371"/>
        <v>3117.1875</v>
      </c>
      <c r="DL200" s="31">
        <v>67</v>
      </c>
      <c r="DM200" s="30">
        <f t="shared" si="372"/>
        <v>1005</v>
      </c>
      <c r="EV200" s="31">
        <v>116.75</v>
      </c>
      <c r="EW200" s="30">
        <f t="shared" si="373"/>
        <v>3502.5</v>
      </c>
      <c r="FB200" s="31">
        <v>106.375</v>
      </c>
      <c r="FC200" s="29">
        <f t="shared" si="362"/>
        <v>1595.625</v>
      </c>
      <c r="IB200" s="31">
        <v>100</v>
      </c>
      <c r="IC200" s="36">
        <f t="shared" si="374"/>
        <v>1400</v>
      </c>
      <c r="IN200" s="31">
        <v>102.875</v>
      </c>
      <c r="IO200" s="36">
        <f t="shared" si="375"/>
        <v>1028.75</v>
      </c>
      <c r="JC200" s="69"/>
      <c r="JD200" s="20"/>
      <c r="JE200" s="20"/>
      <c r="JF200" s="20">
        <v>69.25</v>
      </c>
      <c r="JG200" s="23">
        <f t="shared" si="376"/>
        <v>692.5</v>
      </c>
      <c r="JI200" s="69"/>
      <c r="JJ200" s="20"/>
      <c r="JK200" s="20"/>
      <c r="JL200" s="20">
        <v>132.5</v>
      </c>
      <c r="JM200" s="23">
        <f t="shared" si="377"/>
        <v>3975</v>
      </c>
      <c r="JO200" s="69"/>
      <c r="JP200" s="20"/>
      <c r="JQ200" s="20"/>
      <c r="JR200" s="20">
        <v>107</v>
      </c>
      <c r="JS200" s="23">
        <f t="shared" si="378"/>
        <v>2300.5</v>
      </c>
      <c r="JU200" s="69"/>
      <c r="JV200" s="20"/>
      <c r="JW200" s="20"/>
      <c r="JX200" s="20">
        <v>126</v>
      </c>
      <c r="JY200" s="23">
        <f t="shared" si="379"/>
        <v>2520</v>
      </c>
      <c r="KA200" s="69"/>
      <c r="KB200" s="20"/>
      <c r="KC200" s="20"/>
      <c r="KD200" s="20">
        <v>53.5625</v>
      </c>
      <c r="KE200" s="23">
        <f t="shared" si="380"/>
        <v>696.3125</v>
      </c>
      <c r="KG200" s="69"/>
      <c r="KH200" s="20"/>
      <c r="KI200" s="20"/>
      <c r="KJ200" s="20">
        <v>33</v>
      </c>
      <c r="KK200" s="23">
        <f t="shared" si="381"/>
        <v>990</v>
      </c>
      <c r="KM200" s="69"/>
      <c r="KN200" s="20"/>
      <c r="KO200" s="20"/>
      <c r="KP200" s="20">
        <v>117.25</v>
      </c>
      <c r="KQ200" s="23">
        <f t="shared" si="382"/>
        <v>2110.5</v>
      </c>
      <c r="KS200" s="69"/>
      <c r="KT200" s="20"/>
      <c r="KU200" s="20"/>
      <c r="KV200" s="20">
        <v>54.625</v>
      </c>
      <c r="KW200" s="23">
        <f t="shared" si="383"/>
        <v>1147.125</v>
      </c>
      <c r="KY200" s="69"/>
      <c r="KZ200" s="20"/>
      <c r="LA200" s="20"/>
      <c r="LB200" s="20">
        <v>50.34375</v>
      </c>
      <c r="LC200" s="23">
        <f t="shared" si="384"/>
        <v>755.15625</v>
      </c>
      <c r="LE200" s="69"/>
      <c r="LF200" s="20"/>
      <c r="LG200" s="20"/>
      <c r="LH200" s="20">
        <v>60.5</v>
      </c>
      <c r="LI200" s="23">
        <f t="shared" si="385"/>
        <v>1331</v>
      </c>
      <c r="LK200" s="27"/>
      <c r="LL200" s="27"/>
      <c r="LM200" s="27"/>
      <c r="LN200" s="27"/>
      <c r="LR200" s="27"/>
      <c r="LT200" s="17">
        <v>110</v>
      </c>
      <c r="LU200" s="30">
        <f t="shared" si="386"/>
        <v>627</v>
      </c>
      <c r="LW200" s="32"/>
      <c r="LX200" s="32"/>
      <c r="LY200" s="32"/>
      <c r="LZ200" s="32">
        <v>103.33333333333333</v>
      </c>
      <c r="MA200" s="36">
        <f t="shared" si="387"/>
        <v>2066.6666666666665</v>
      </c>
      <c r="MC200" s="32"/>
      <c r="MD200" s="32"/>
      <c r="ME200" s="32"/>
      <c r="MF200" s="32">
        <v>103</v>
      </c>
      <c r="MG200" s="36">
        <f t="shared" si="388"/>
        <v>412</v>
      </c>
      <c r="MI200" s="32"/>
      <c r="MJ200" s="32"/>
      <c r="MK200" s="32"/>
      <c r="ML200" s="32"/>
      <c r="MO200" s="32"/>
      <c r="MP200" s="32"/>
      <c r="MQ200" s="32"/>
      <c r="MR200" s="32">
        <v>118</v>
      </c>
      <c r="MS200" s="36">
        <f t="shared" si="389"/>
        <v>1180</v>
      </c>
      <c r="MU200" s="32"/>
      <c r="MV200" s="32"/>
      <c r="MW200" s="32"/>
      <c r="MX200" s="32">
        <v>99.875</v>
      </c>
      <c r="MY200" s="36">
        <f t="shared" si="390"/>
        <v>1398.25</v>
      </c>
      <c r="NA200" s="32"/>
      <c r="NB200" s="32"/>
      <c r="NC200" s="32"/>
      <c r="ND200" s="32">
        <v>130</v>
      </c>
      <c r="NE200" s="36">
        <f t="shared" si="391"/>
        <v>1014</v>
      </c>
      <c r="NG200" s="32"/>
      <c r="NH200" s="32"/>
      <c r="NI200" s="32"/>
      <c r="NJ200" s="32">
        <v>123.375</v>
      </c>
      <c r="NK200" s="36">
        <f t="shared" si="392"/>
        <v>1899.9750000000001</v>
      </c>
      <c r="NM200" s="32"/>
      <c r="NN200" s="32"/>
      <c r="NO200" s="32"/>
      <c r="NP200" s="32">
        <v>90</v>
      </c>
      <c r="NQ200" s="36">
        <f t="shared" si="393"/>
        <v>648</v>
      </c>
      <c r="NS200" s="32"/>
      <c r="NT200" s="32"/>
      <c r="NU200" s="32"/>
      <c r="NV200" s="32">
        <v>93.75</v>
      </c>
      <c r="NW200" s="36">
        <f t="shared" si="394"/>
        <v>4687.5</v>
      </c>
      <c r="NY200" s="32"/>
      <c r="NZ200" s="32"/>
      <c r="OA200" s="32"/>
      <c r="OB200" s="32">
        <v>75.25</v>
      </c>
      <c r="OC200" s="36">
        <f t="shared" si="395"/>
        <v>1655.5</v>
      </c>
      <c r="OE200" s="32"/>
      <c r="OF200" s="32"/>
      <c r="OG200" s="32"/>
      <c r="OH200" s="32"/>
      <c r="OK200" s="32"/>
      <c r="OL200" s="32"/>
      <c r="OM200" s="32"/>
      <c r="ON200" s="32"/>
      <c r="OQ200" s="32"/>
      <c r="OR200" s="32"/>
      <c r="OS200" s="32"/>
      <c r="OT200" s="32"/>
      <c r="OW200" s="32"/>
      <c r="OX200" s="32"/>
      <c r="OY200" s="32"/>
      <c r="OZ200" s="32"/>
      <c r="PC200" s="32"/>
      <c r="PD200" s="32"/>
      <c r="PE200" s="32"/>
      <c r="PF200" s="32"/>
      <c r="PI200" s="32"/>
      <c r="PJ200" s="32"/>
      <c r="PK200" s="32"/>
      <c r="PL200" s="32"/>
      <c r="PO200" s="32"/>
      <c r="PP200" s="32"/>
      <c r="PQ200" s="32"/>
      <c r="PR200" s="32"/>
      <c r="PU200" s="32"/>
      <c r="PV200" s="32"/>
      <c r="PW200" s="32"/>
      <c r="PX200" s="31">
        <v>125.5</v>
      </c>
      <c r="PY200" s="36">
        <f t="shared" si="396"/>
        <v>627.5</v>
      </c>
      <c r="QD200" s="31">
        <v>144.625</v>
      </c>
      <c r="QE200" s="36">
        <f t="shared" si="363"/>
        <v>578.5</v>
      </c>
      <c r="QJ200" s="31">
        <v>34.75</v>
      </c>
      <c r="QK200" s="36">
        <f t="shared" si="364"/>
        <v>578.79599999999994</v>
      </c>
      <c r="QM200" s="5"/>
      <c r="QO200" s="5"/>
      <c r="SR200" s="31">
        <v>69.5</v>
      </c>
      <c r="SS200" s="36">
        <f t="shared" si="365"/>
        <v>1042.5</v>
      </c>
    </row>
    <row r="201" spans="1:514" x14ac:dyDescent="0.55000000000000004">
      <c r="A201" s="31"/>
      <c r="B201" s="80">
        <v>184706</v>
      </c>
      <c r="C201" s="79"/>
      <c r="D201" s="78"/>
      <c r="E201" s="78">
        <f t="shared" si="366"/>
        <v>63205.870942786736</v>
      </c>
      <c r="F201" s="78">
        <f t="shared" si="397"/>
        <v>64.672227498557035</v>
      </c>
      <c r="G201" s="78">
        <f t="shared" si="367"/>
        <v>95.74440807078426</v>
      </c>
      <c r="H201" s="78"/>
      <c r="I201" s="78"/>
      <c r="J201" s="88"/>
      <c r="Z201" s="31">
        <v>191</v>
      </c>
      <c r="AA201" s="37">
        <f t="shared" si="361"/>
        <v>5348</v>
      </c>
      <c r="AL201" s="31">
        <v>67.208333333333329</v>
      </c>
      <c r="AM201" s="30">
        <f t="shared" si="368"/>
        <v>4415.3246094533979</v>
      </c>
      <c r="BD201" s="31">
        <v>111.25</v>
      </c>
      <c r="BE201" s="36">
        <f t="shared" si="369"/>
        <v>2892.5</v>
      </c>
      <c r="BJ201" s="31">
        <v>103.125</v>
      </c>
      <c r="BK201" s="36">
        <f t="shared" si="370"/>
        <v>3165.9375</v>
      </c>
      <c r="BP201" s="31">
        <v>113.125</v>
      </c>
      <c r="BQ201" s="30">
        <f t="shared" si="371"/>
        <v>3224.0625</v>
      </c>
      <c r="DL201" s="31">
        <v>63</v>
      </c>
      <c r="DM201" s="30">
        <f t="shared" si="372"/>
        <v>945</v>
      </c>
      <c r="EV201" s="31">
        <v>121</v>
      </c>
      <c r="EW201" s="30">
        <f t="shared" si="373"/>
        <v>3630</v>
      </c>
      <c r="FB201" s="31">
        <v>107.5</v>
      </c>
      <c r="FC201" s="29">
        <f t="shared" si="362"/>
        <v>1612.5</v>
      </c>
      <c r="IB201" s="31">
        <v>102</v>
      </c>
      <c r="IC201" s="36">
        <f t="shared" si="374"/>
        <v>1428</v>
      </c>
      <c r="IN201" s="31">
        <v>100.5</v>
      </c>
      <c r="IO201" s="36">
        <f t="shared" si="375"/>
        <v>1005</v>
      </c>
      <c r="JC201" s="69"/>
      <c r="JD201" s="20"/>
      <c r="JE201" s="20"/>
      <c r="JF201" s="20">
        <v>75</v>
      </c>
      <c r="JG201" s="23">
        <f t="shared" si="376"/>
        <v>750</v>
      </c>
      <c r="JI201" s="69"/>
      <c r="JJ201" s="20"/>
      <c r="JK201" s="20"/>
      <c r="JL201" s="20">
        <v>145</v>
      </c>
      <c r="JM201" s="23">
        <f t="shared" si="377"/>
        <v>4350</v>
      </c>
      <c r="JO201" s="69"/>
      <c r="JP201" s="20"/>
      <c r="JQ201" s="20"/>
      <c r="JR201" s="20">
        <v>106.25</v>
      </c>
      <c r="JS201" s="23">
        <f t="shared" si="378"/>
        <v>2284.375</v>
      </c>
      <c r="JU201" s="69"/>
      <c r="JV201" s="20"/>
      <c r="JW201" s="20"/>
      <c r="JX201" s="20">
        <v>123</v>
      </c>
      <c r="JY201" s="23">
        <f t="shared" si="379"/>
        <v>2460</v>
      </c>
      <c r="KA201" s="69"/>
      <c r="KB201" s="20"/>
      <c r="KC201" s="20"/>
      <c r="KD201" s="20">
        <v>58.75</v>
      </c>
      <c r="KE201" s="23">
        <f t="shared" si="380"/>
        <v>763.75</v>
      </c>
      <c r="KG201" s="69"/>
      <c r="KH201" s="20"/>
      <c r="KI201" s="20"/>
      <c r="KJ201" s="20">
        <v>33</v>
      </c>
      <c r="KK201" s="23">
        <f t="shared" si="381"/>
        <v>990</v>
      </c>
      <c r="KM201" s="69"/>
      <c r="KN201" s="20"/>
      <c r="KO201" s="20"/>
      <c r="KP201" s="20">
        <v>120</v>
      </c>
      <c r="KQ201" s="23">
        <f t="shared" si="382"/>
        <v>2160</v>
      </c>
      <c r="KS201" s="69"/>
      <c r="KT201" s="20"/>
      <c r="KU201" s="20"/>
      <c r="KV201" s="20">
        <v>57.5</v>
      </c>
      <c r="KW201" s="23">
        <f t="shared" si="383"/>
        <v>1207.5</v>
      </c>
      <c r="KY201" s="69"/>
      <c r="KZ201" s="20"/>
      <c r="LA201" s="20"/>
      <c r="LB201" s="20">
        <v>53.125</v>
      </c>
      <c r="LC201" s="23">
        <f t="shared" si="384"/>
        <v>796.875</v>
      </c>
      <c r="LE201" s="69"/>
      <c r="LF201" s="20"/>
      <c r="LG201" s="20"/>
      <c r="LH201" s="20">
        <v>61</v>
      </c>
      <c r="LI201" s="23">
        <f t="shared" si="385"/>
        <v>1342</v>
      </c>
      <c r="LK201" s="27"/>
      <c r="LL201" s="27"/>
      <c r="LM201" s="27"/>
      <c r="LN201" s="27"/>
      <c r="LR201" s="27"/>
      <c r="LT201" s="17">
        <v>120.5</v>
      </c>
      <c r="LU201" s="30">
        <f t="shared" si="386"/>
        <v>686.85</v>
      </c>
      <c r="LW201" s="32"/>
      <c r="LX201" s="32"/>
      <c r="LY201" s="32"/>
      <c r="LZ201" s="32">
        <v>103.66666666666666</v>
      </c>
      <c r="MA201" s="36">
        <f t="shared" si="387"/>
        <v>2073.333333333333</v>
      </c>
      <c r="MC201" s="32"/>
      <c r="MD201" s="32"/>
      <c r="ME201" s="32"/>
      <c r="MF201" s="32">
        <v>103</v>
      </c>
      <c r="MG201" s="36">
        <f t="shared" si="388"/>
        <v>412</v>
      </c>
      <c r="MI201" s="32"/>
      <c r="MJ201" s="32"/>
      <c r="MK201" s="32"/>
      <c r="ML201" s="32"/>
      <c r="MO201" s="32"/>
      <c r="MP201" s="32"/>
      <c r="MQ201" s="32"/>
      <c r="MR201" s="32">
        <v>125</v>
      </c>
      <c r="MS201" s="36">
        <f t="shared" si="389"/>
        <v>1250</v>
      </c>
      <c r="MU201" s="32"/>
      <c r="MV201" s="32"/>
      <c r="MW201" s="32"/>
      <c r="MX201" s="32">
        <v>103.25</v>
      </c>
      <c r="MY201" s="36">
        <f t="shared" si="390"/>
        <v>1445.5</v>
      </c>
      <c r="NA201" s="32"/>
      <c r="NB201" s="32"/>
      <c r="NC201" s="32"/>
      <c r="ND201" s="32">
        <v>128.75</v>
      </c>
      <c r="NE201" s="36">
        <f t="shared" si="391"/>
        <v>1004.25</v>
      </c>
      <c r="NG201" s="32"/>
      <c r="NH201" s="32"/>
      <c r="NI201" s="32"/>
      <c r="NJ201" s="32">
        <v>125.625</v>
      </c>
      <c r="NK201" s="36">
        <f t="shared" si="392"/>
        <v>1934.625</v>
      </c>
      <c r="NM201" s="32"/>
      <c r="NN201" s="32"/>
      <c r="NO201" s="32"/>
      <c r="NP201" s="32">
        <v>94</v>
      </c>
      <c r="NQ201" s="36">
        <f t="shared" si="393"/>
        <v>676.80000000000007</v>
      </c>
      <c r="NS201" s="32"/>
      <c r="NT201" s="32"/>
      <c r="NU201" s="32"/>
      <c r="NV201" s="32">
        <v>94.875</v>
      </c>
      <c r="NW201" s="36">
        <f t="shared" si="394"/>
        <v>4743.75</v>
      </c>
      <c r="NY201" s="32"/>
      <c r="NZ201" s="32"/>
      <c r="OA201" s="32"/>
      <c r="OB201" s="32">
        <v>87.5</v>
      </c>
      <c r="OC201" s="36">
        <f t="shared" si="395"/>
        <v>1925</v>
      </c>
      <c r="OE201" s="32"/>
      <c r="OF201" s="32"/>
      <c r="OG201" s="32"/>
      <c r="OH201" s="32"/>
      <c r="OK201" s="32"/>
      <c r="OL201" s="32"/>
      <c r="OM201" s="32"/>
      <c r="ON201" s="32"/>
      <c r="OQ201" s="32"/>
      <c r="OR201" s="32"/>
      <c r="OS201" s="32"/>
      <c r="OT201" s="32"/>
      <c r="OW201" s="32"/>
      <c r="OX201" s="32"/>
      <c r="OY201" s="32"/>
      <c r="OZ201" s="32"/>
      <c r="PC201" s="32"/>
      <c r="PD201" s="32"/>
      <c r="PE201" s="32"/>
      <c r="PF201" s="32"/>
      <c r="PI201" s="32"/>
      <c r="PJ201" s="32"/>
      <c r="PK201" s="32"/>
      <c r="PL201" s="32"/>
      <c r="PO201" s="32"/>
      <c r="PP201" s="32"/>
      <c r="PQ201" s="32"/>
      <c r="PR201" s="32"/>
      <c r="PU201" s="32"/>
      <c r="PV201" s="32"/>
      <c r="PW201" s="32"/>
      <c r="PX201" s="31">
        <v>125.5</v>
      </c>
      <c r="PY201" s="36">
        <f t="shared" si="396"/>
        <v>627.5</v>
      </c>
      <c r="QD201" s="31">
        <v>154.5</v>
      </c>
      <c r="QE201" s="36">
        <f t="shared" si="363"/>
        <v>618</v>
      </c>
      <c r="QJ201" s="31">
        <v>35.5</v>
      </c>
      <c r="QK201" s="36">
        <f t="shared" si="364"/>
        <v>591.28800000000001</v>
      </c>
      <c r="QM201" s="5"/>
      <c r="QO201" s="5"/>
      <c r="SR201" s="31">
        <v>67.5</v>
      </c>
      <c r="SS201" s="36">
        <f t="shared" si="365"/>
        <v>1012.5</v>
      </c>
    </row>
    <row r="202" spans="1:514" x14ac:dyDescent="0.55000000000000004">
      <c r="A202" s="31"/>
      <c r="B202" s="80">
        <v>184707</v>
      </c>
      <c r="C202" s="79"/>
      <c r="D202" s="78"/>
      <c r="E202" s="78">
        <f t="shared" si="366"/>
        <v>63867.336620506321</v>
      </c>
      <c r="F202" s="78">
        <f t="shared" si="397"/>
        <v>65.349038974356347</v>
      </c>
      <c r="G202" s="78">
        <f t="shared" si="367"/>
        <v>96.74639789906665</v>
      </c>
      <c r="H202" s="78"/>
      <c r="I202" s="78"/>
      <c r="J202" s="88"/>
      <c r="Z202" s="31">
        <v>190.1</v>
      </c>
      <c r="AA202" s="37">
        <f t="shared" si="361"/>
        <v>5322.8</v>
      </c>
      <c r="AL202" s="31">
        <v>67.333333333333329</v>
      </c>
      <c r="AM202" s="30">
        <f t="shared" si="368"/>
        <v>4423.5366205063183</v>
      </c>
      <c r="BD202" s="31">
        <v>117.5</v>
      </c>
      <c r="BE202" s="36">
        <f t="shared" si="369"/>
        <v>3055</v>
      </c>
      <c r="BJ202" s="31">
        <v>103.375</v>
      </c>
      <c r="BK202" s="36">
        <f t="shared" si="370"/>
        <v>3173.6124999999997</v>
      </c>
      <c r="BP202" s="31">
        <v>111.5</v>
      </c>
      <c r="BQ202" s="30">
        <f t="shared" si="371"/>
        <v>3177.75</v>
      </c>
      <c r="DL202" s="31">
        <v>71</v>
      </c>
      <c r="DM202" s="30">
        <f t="shared" si="372"/>
        <v>1065</v>
      </c>
      <c r="EV202" s="31">
        <v>122.25</v>
      </c>
      <c r="EW202" s="30">
        <f t="shared" si="373"/>
        <v>3667.5</v>
      </c>
      <c r="FB202" s="31">
        <v>111.125</v>
      </c>
      <c r="FC202" s="29">
        <f t="shared" si="362"/>
        <v>1666.875</v>
      </c>
      <c r="IB202" s="31">
        <v>105</v>
      </c>
      <c r="IC202" s="36">
        <f t="shared" si="374"/>
        <v>1470</v>
      </c>
      <c r="IN202" s="31">
        <v>103.625</v>
      </c>
      <c r="IO202" s="36">
        <f t="shared" si="375"/>
        <v>1036.25</v>
      </c>
      <c r="JC202" s="69"/>
      <c r="JD202" s="20"/>
      <c r="JE202" s="20"/>
      <c r="JF202" s="20">
        <v>75.5</v>
      </c>
      <c r="JG202" s="23">
        <f t="shared" si="376"/>
        <v>755</v>
      </c>
      <c r="JI202" s="69"/>
      <c r="JJ202" s="20"/>
      <c r="JK202" s="20"/>
      <c r="JL202" s="20">
        <v>142</v>
      </c>
      <c r="JM202" s="23">
        <f t="shared" si="377"/>
        <v>4260</v>
      </c>
      <c r="JO202" s="69"/>
      <c r="JP202" s="20"/>
      <c r="JQ202" s="20"/>
      <c r="JR202" s="20">
        <v>109.25</v>
      </c>
      <c r="JS202" s="23">
        <f t="shared" si="378"/>
        <v>2348.875</v>
      </c>
      <c r="JU202" s="69"/>
      <c r="JV202" s="20"/>
      <c r="JW202" s="20"/>
      <c r="JX202" s="20">
        <v>120</v>
      </c>
      <c r="JY202" s="23">
        <f t="shared" si="379"/>
        <v>2400</v>
      </c>
      <c r="KA202" s="69"/>
      <c r="KB202" s="20"/>
      <c r="KC202" s="20"/>
      <c r="KD202" s="20">
        <v>55.875</v>
      </c>
      <c r="KE202" s="23">
        <f t="shared" si="380"/>
        <v>726.375</v>
      </c>
      <c r="KG202" s="69"/>
      <c r="KH202" s="20"/>
      <c r="KI202" s="20"/>
      <c r="KJ202" s="20">
        <v>34</v>
      </c>
      <c r="KK202" s="23">
        <f t="shared" si="381"/>
        <v>1020</v>
      </c>
      <c r="KM202" s="69"/>
      <c r="KN202" s="20"/>
      <c r="KO202" s="20"/>
      <c r="KP202" s="20">
        <v>121</v>
      </c>
      <c r="KQ202" s="23">
        <f t="shared" si="382"/>
        <v>2178</v>
      </c>
      <c r="KS202" s="69"/>
      <c r="KT202" s="20"/>
      <c r="KU202" s="20"/>
      <c r="KV202" s="20">
        <v>62</v>
      </c>
      <c r="KW202" s="23">
        <f t="shared" si="383"/>
        <v>1302</v>
      </c>
      <c r="KY202" s="69"/>
      <c r="KZ202" s="20"/>
      <c r="LA202" s="20"/>
      <c r="LB202" s="20">
        <v>53.9375</v>
      </c>
      <c r="LC202" s="23">
        <f t="shared" si="384"/>
        <v>809.0625</v>
      </c>
      <c r="LE202" s="69"/>
      <c r="LF202" s="20"/>
      <c r="LG202" s="20"/>
      <c r="LH202" s="20">
        <v>61.75</v>
      </c>
      <c r="LI202" s="23">
        <f t="shared" si="385"/>
        <v>1358.5</v>
      </c>
      <c r="LK202" s="27"/>
      <c r="LL202" s="27"/>
      <c r="LM202" s="27"/>
      <c r="LN202" s="27"/>
      <c r="LR202" s="27"/>
      <c r="LT202" s="17">
        <v>126</v>
      </c>
      <c r="LU202" s="30">
        <f t="shared" si="386"/>
        <v>718.2</v>
      </c>
      <c r="LW202" s="32"/>
      <c r="LX202" s="32"/>
      <c r="LY202" s="32"/>
      <c r="LZ202" s="32">
        <v>104</v>
      </c>
      <c r="MA202" s="36">
        <f t="shared" si="387"/>
        <v>2080</v>
      </c>
      <c r="MC202" s="32"/>
      <c r="MD202" s="32"/>
      <c r="ME202" s="32"/>
      <c r="MF202" s="32">
        <v>103</v>
      </c>
      <c r="MG202" s="36">
        <f t="shared" si="388"/>
        <v>412</v>
      </c>
      <c r="MI202" s="32"/>
      <c r="MJ202" s="32"/>
      <c r="MK202" s="32"/>
      <c r="ML202" s="32"/>
      <c r="MO202" s="32"/>
      <c r="MP202" s="32"/>
      <c r="MQ202" s="32"/>
      <c r="MR202" s="32">
        <v>125</v>
      </c>
      <c r="MS202" s="36">
        <f t="shared" si="389"/>
        <v>1250</v>
      </c>
      <c r="MU202" s="32"/>
      <c r="MV202" s="32"/>
      <c r="MW202" s="32"/>
      <c r="MX202" s="32">
        <v>103.25</v>
      </c>
      <c r="MY202" s="36">
        <f t="shared" si="390"/>
        <v>1445.5</v>
      </c>
      <c r="NA202" s="32"/>
      <c r="NB202" s="32"/>
      <c r="NC202" s="32"/>
      <c r="ND202" s="32">
        <v>128.5</v>
      </c>
      <c r="NE202" s="36">
        <f t="shared" si="391"/>
        <v>1002.3</v>
      </c>
      <c r="NG202" s="32"/>
      <c r="NH202" s="32"/>
      <c r="NI202" s="32"/>
      <c r="NJ202" s="32">
        <v>130.25</v>
      </c>
      <c r="NK202" s="36">
        <f t="shared" si="392"/>
        <v>2005.8500000000001</v>
      </c>
      <c r="NM202" s="32"/>
      <c r="NN202" s="32"/>
      <c r="NO202" s="32"/>
      <c r="NP202" s="32">
        <v>95</v>
      </c>
      <c r="NQ202" s="36">
        <f t="shared" si="393"/>
        <v>684</v>
      </c>
      <c r="NS202" s="32"/>
      <c r="NT202" s="32"/>
      <c r="NU202" s="32"/>
      <c r="NV202" s="32">
        <v>97.25</v>
      </c>
      <c r="NW202" s="36">
        <f t="shared" si="394"/>
        <v>4862.5</v>
      </c>
      <c r="NY202" s="32"/>
      <c r="NZ202" s="32"/>
      <c r="OA202" s="32"/>
      <c r="OB202" s="32">
        <v>93.125</v>
      </c>
      <c r="OC202" s="36">
        <f t="shared" si="395"/>
        <v>2048.75</v>
      </c>
      <c r="OE202" s="32"/>
      <c r="OF202" s="32"/>
      <c r="OG202" s="32"/>
      <c r="OH202" s="32"/>
      <c r="OK202" s="32"/>
      <c r="OL202" s="32"/>
      <c r="OM202" s="32"/>
      <c r="ON202" s="32"/>
      <c r="OQ202" s="32"/>
      <c r="OR202" s="32"/>
      <c r="OS202" s="32"/>
      <c r="OT202" s="32"/>
      <c r="OW202" s="32"/>
      <c r="OX202" s="32"/>
      <c r="OY202" s="32"/>
      <c r="OZ202" s="32"/>
      <c r="PC202" s="32"/>
      <c r="PD202" s="32"/>
      <c r="PE202" s="32"/>
      <c r="PF202" s="32"/>
      <c r="PI202" s="32"/>
      <c r="PJ202" s="32"/>
      <c r="PK202" s="32"/>
      <c r="PL202" s="32"/>
      <c r="PO202" s="32"/>
      <c r="PP202" s="32"/>
      <c r="PQ202" s="32"/>
      <c r="PR202" s="32"/>
      <c r="PU202" s="32"/>
      <c r="PV202" s="32"/>
      <c r="PW202" s="32"/>
      <c r="PX202" s="31">
        <v>116.25</v>
      </c>
      <c r="PY202" s="36">
        <f t="shared" si="396"/>
        <v>581.25</v>
      </c>
      <c r="QD202" s="31">
        <v>142</v>
      </c>
      <c r="QE202" s="36">
        <f t="shared" si="363"/>
        <v>568</v>
      </c>
      <c r="QJ202" s="31">
        <v>34.375</v>
      </c>
      <c r="QK202" s="36">
        <f t="shared" si="364"/>
        <v>572.54999999999995</v>
      </c>
      <c r="QM202" s="5"/>
      <c r="QO202" s="5"/>
      <c r="SR202" s="31">
        <v>67.5</v>
      </c>
      <c r="SS202" s="36">
        <f t="shared" si="365"/>
        <v>1012.5</v>
      </c>
    </row>
    <row r="203" spans="1:514" x14ac:dyDescent="0.55000000000000004">
      <c r="A203" s="31"/>
      <c r="B203" s="80">
        <v>184708</v>
      </c>
      <c r="C203" s="79"/>
      <c r="D203" s="78"/>
      <c r="E203" s="78">
        <f t="shared" si="366"/>
        <v>63222.707250329913</v>
      </c>
      <c r="F203" s="78">
        <f t="shared" si="397"/>
        <v>64.689454403200969</v>
      </c>
      <c r="G203" s="78">
        <f t="shared" si="367"/>
        <v>95.769911750676243</v>
      </c>
      <c r="H203" s="78"/>
      <c r="I203" s="78"/>
      <c r="J203" s="88"/>
      <c r="Z203" s="31">
        <v>189.2</v>
      </c>
      <c r="AA203" s="37">
        <f t="shared" si="361"/>
        <v>5297.5999999999995</v>
      </c>
      <c r="AL203" s="31">
        <v>66.916666666666671</v>
      </c>
      <c r="AM203" s="30">
        <f t="shared" si="368"/>
        <v>4396.1632503299179</v>
      </c>
      <c r="BD203" s="31">
        <v>118.625</v>
      </c>
      <c r="BE203" s="36">
        <f t="shared" si="369"/>
        <v>3084.25</v>
      </c>
      <c r="BJ203" s="31">
        <v>103.75</v>
      </c>
      <c r="BK203" s="36">
        <f t="shared" si="370"/>
        <v>3185.125</v>
      </c>
      <c r="BP203" s="31">
        <v>110.375</v>
      </c>
      <c r="BQ203" s="30">
        <f t="shared" si="371"/>
        <v>3145.6875</v>
      </c>
      <c r="DL203" s="31">
        <v>53</v>
      </c>
      <c r="DM203" s="30">
        <f t="shared" si="372"/>
        <v>795</v>
      </c>
      <c r="EV203" s="31">
        <v>120</v>
      </c>
      <c r="EW203" s="30">
        <f t="shared" si="373"/>
        <v>3600</v>
      </c>
      <c r="FB203" s="31">
        <v>110.375</v>
      </c>
      <c r="FC203" s="29">
        <f t="shared" si="362"/>
        <v>1655.625</v>
      </c>
      <c r="IB203" s="31">
        <v>103</v>
      </c>
      <c r="IC203" s="36">
        <f t="shared" si="374"/>
        <v>1442</v>
      </c>
      <c r="IN203" s="31">
        <v>103</v>
      </c>
      <c r="IO203" s="36">
        <f t="shared" si="375"/>
        <v>1030</v>
      </c>
      <c r="JC203" s="69"/>
      <c r="JD203" s="20"/>
      <c r="JE203" s="20"/>
      <c r="JF203" s="20">
        <v>76</v>
      </c>
      <c r="JG203" s="23">
        <f t="shared" si="376"/>
        <v>760</v>
      </c>
      <c r="JI203" s="69"/>
      <c r="JJ203" s="20"/>
      <c r="JK203" s="20"/>
      <c r="JL203" s="20">
        <v>145</v>
      </c>
      <c r="JM203" s="23">
        <f t="shared" si="377"/>
        <v>4350</v>
      </c>
      <c r="JO203" s="69"/>
      <c r="JP203" s="20"/>
      <c r="JQ203" s="20"/>
      <c r="JR203" s="20">
        <v>107</v>
      </c>
      <c r="JS203" s="23">
        <f t="shared" si="378"/>
        <v>2300.5</v>
      </c>
      <c r="JU203" s="69"/>
      <c r="JV203" s="20"/>
      <c r="JW203" s="20"/>
      <c r="JX203" s="20">
        <v>115.5</v>
      </c>
      <c r="JY203" s="23">
        <f t="shared" si="379"/>
        <v>2310</v>
      </c>
      <c r="KA203" s="69"/>
      <c r="KB203" s="20"/>
      <c r="KC203" s="20"/>
      <c r="KD203" s="20">
        <v>60</v>
      </c>
      <c r="KE203" s="23">
        <f t="shared" si="380"/>
        <v>780</v>
      </c>
      <c r="KG203" s="69"/>
      <c r="KH203" s="20"/>
      <c r="KI203" s="20"/>
      <c r="KJ203" s="20">
        <v>31</v>
      </c>
      <c r="KK203" s="23">
        <f t="shared" si="381"/>
        <v>930</v>
      </c>
      <c r="KM203" s="69"/>
      <c r="KN203" s="20"/>
      <c r="KO203" s="20"/>
      <c r="KP203" s="20">
        <v>120</v>
      </c>
      <c r="KQ203" s="23">
        <f t="shared" si="382"/>
        <v>2160</v>
      </c>
      <c r="KS203" s="69"/>
      <c r="KT203" s="20"/>
      <c r="KU203" s="20"/>
      <c r="KV203" s="20">
        <v>63.666666666666664</v>
      </c>
      <c r="KW203" s="23">
        <f t="shared" si="383"/>
        <v>1337</v>
      </c>
      <c r="KY203" s="69"/>
      <c r="KZ203" s="20"/>
      <c r="LA203" s="20"/>
      <c r="LB203" s="20">
        <v>63.4375</v>
      </c>
      <c r="LC203" s="23">
        <f t="shared" si="384"/>
        <v>951.5625</v>
      </c>
      <c r="LE203" s="69"/>
      <c r="LF203" s="20"/>
      <c r="LG203" s="20"/>
      <c r="LH203" s="20">
        <v>63</v>
      </c>
      <c r="LI203" s="23">
        <f t="shared" si="385"/>
        <v>1386</v>
      </c>
      <c r="LK203" s="27"/>
      <c r="LL203" s="27"/>
      <c r="LM203" s="27"/>
      <c r="LN203" s="27"/>
      <c r="LR203" s="27"/>
      <c r="LT203" s="17">
        <v>117.5</v>
      </c>
      <c r="LU203" s="30">
        <f t="shared" si="386"/>
        <v>669.75</v>
      </c>
      <c r="LW203" s="32"/>
      <c r="LX203" s="32"/>
      <c r="LY203" s="32"/>
      <c r="LZ203" s="32">
        <v>105.875</v>
      </c>
      <c r="MA203" s="36">
        <f t="shared" si="387"/>
        <v>2117.5</v>
      </c>
      <c r="MC203" s="32"/>
      <c r="MD203" s="32"/>
      <c r="ME203" s="32"/>
      <c r="MF203" s="32">
        <v>103</v>
      </c>
      <c r="MG203" s="36">
        <f t="shared" si="388"/>
        <v>412</v>
      </c>
      <c r="MI203" s="32"/>
      <c r="MJ203" s="32"/>
      <c r="MK203" s="32"/>
      <c r="ML203" s="32"/>
      <c r="MO203" s="32"/>
      <c r="MP203" s="32"/>
      <c r="MQ203" s="32"/>
      <c r="MR203" s="32">
        <v>103.5</v>
      </c>
      <c r="MS203" s="36">
        <f t="shared" si="389"/>
        <v>1035</v>
      </c>
      <c r="MU203" s="32"/>
      <c r="MV203" s="32"/>
      <c r="MW203" s="32"/>
      <c r="MX203" s="32">
        <v>100</v>
      </c>
      <c r="MY203" s="36">
        <f t="shared" si="390"/>
        <v>1400</v>
      </c>
      <c r="NA203" s="32"/>
      <c r="NB203" s="32"/>
      <c r="NC203" s="32"/>
      <c r="ND203" s="32">
        <v>131.5</v>
      </c>
      <c r="NE203" s="36">
        <f t="shared" si="391"/>
        <v>1025.7</v>
      </c>
      <c r="NG203" s="32"/>
      <c r="NH203" s="32"/>
      <c r="NI203" s="32"/>
      <c r="NJ203" s="32">
        <v>124.75</v>
      </c>
      <c r="NK203" s="36">
        <f t="shared" si="392"/>
        <v>1921.15</v>
      </c>
      <c r="NM203" s="32"/>
      <c r="NN203" s="32"/>
      <c r="NO203" s="32"/>
      <c r="NP203" s="32">
        <v>96</v>
      </c>
      <c r="NQ203" s="36">
        <f t="shared" si="393"/>
        <v>691.2</v>
      </c>
      <c r="NS203" s="32"/>
      <c r="NT203" s="32"/>
      <c r="NU203" s="32"/>
      <c r="NV203" s="32">
        <v>96.75</v>
      </c>
      <c r="NW203" s="36">
        <f t="shared" si="394"/>
        <v>4837.5</v>
      </c>
      <c r="NY203" s="32"/>
      <c r="NZ203" s="32"/>
      <c r="OA203" s="32"/>
      <c r="OB203" s="32">
        <v>90.5</v>
      </c>
      <c r="OC203" s="36">
        <f t="shared" si="395"/>
        <v>1991</v>
      </c>
      <c r="OE203" s="32"/>
      <c r="OF203" s="32"/>
      <c r="OG203" s="32"/>
      <c r="OH203" s="32"/>
      <c r="OK203" s="32"/>
      <c r="OL203" s="32"/>
      <c r="OM203" s="32"/>
      <c r="ON203" s="32"/>
      <c r="OQ203" s="32"/>
      <c r="OR203" s="32"/>
      <c r="OS203" s="32"/>
      <c r="OT203" s="32"/>
      <c r="OW203" s="32"/>
      <c r="OX203" s="32"/>
      <c r="OY203" s="32"/>
      <c r="OZ203" s="32"/>
      <c r="PC203" s="32"/>
      <c r="PD203" s="32"/>
      <c r="PE203" s="32"/>
      <c r="PF203" s="32"/>
      <c r="PI203" s="32"/>
      <c r="PJ203" s="32"/>
      <c r="PK203" s="32"/>
      <c r="PL203" s="32"/>
      <c r="PO203" s="32"/>
      <c r="PP203" s="32"/>
      <c r="PQ203" s="32"/>
      <c r="PR203" s="32"/>
      <c r="PU203" s="32"/>
      <c r="PV203" s="32"/>
      <c r="PW203" s="32"/>
      <c r="PX203" s="31">
        <v>128.25</v>
      </c>
      <c r="PY203" s="36">
        <f t="shared" si="396"/>
        <v>641.25</v>
      </c>
      <c r="QD203" s="31">
        <v>142</v>
      </c>
      <c r="QE203" s="36">
        <f t="shared" si="363"/>
        <v>568</v>
      </c>
      <c r="QJ203" s="31">
        <v>33.375</v>
      </c>
      <c r="QK203" s="36">
        <f t="shared" si="364"/>
        <v>555.89400000000001</v>
      </c>
      <c r="QM203" s="5"/>
      <c r="QO203" s="5"/>
      <c r="SR203" s="31">
        <v>67.5</v>
      </c>
      <c r="SS203" s="36">
        <f t="shared" si="365"/>
        <v>1012.5</v>
      </c>
    </row>
    <row r="204" spans="1:514" x14ac:dyDescent="0.55000000000000004">
      <c r="A204" s="31"/>
      <c r="B204" s="80">
        <v>184709</v>
      </c>
      <c r="C204" s="79"/>
      <c r="D204" s="78"/>
      <c r="E204" s="78">
        <f t="shared" si="366"/>
        <v>61847.020032955821</v>
      </c>
      <c r="F204" s="78">
        <f t="shared" si="397"/>
        <v>63.281851670071838</v>
      </c>
      <c r="G204" s="78">
        <f t="shared" si="367"/>
        <v>93.686017385273814</v>
      </c>
      <c r="H204" s="78"/>
      <c r="I204" s="78"/>
      <c r="J204" s="88"/>
      <c r="Z204" s="31">
        <v>188.29999999999998</v>
      </c>
      <c r="AA204" s="37">
        <f t="shared" si="361"/>
        <v>5272.4</v>
      </c>
      <c r="AL204" s="31">
        <v>64.458333333333329</v>
      </c>
      <c r="AM204" s="30">
        <f t="shared" si="368"/>
        <v>4234.6603662891548</v>
      </c>
      <c r="BD204" s="31">
        <v>117</v>
      </c>
      <c r="BE204" s="36">
        <f t="shared" si="369"/>
        <v>3042</v>
      </c>
      <c r="BJ204" s="31">
        <v>103.375</v>
      </c>
      <c r="BK204" s="36">
        <f t="shared" si="370"/>
        <v>3173.6124999999997</v>
      </c>
      <c r="BP204" s="31">
        <v>109.75</v>
      </c>
      <c r="BQ204" s="30">
        <f t="shared" si="371"/>
        <v>3127.875</v>
      </c>
      <c r="DL204" s="31">
        <v>45</v>
      </c>
      <c r="DM204" s="30">
        <f t="shared" si="372"/>
        <v>675</v>
      </c>
      <c r="EV204" s="31">
        <v>121</v>
      </c>
      <c r="EW204" s="30">
        <f t="shared" si="373"/>
        <v>3630</v>
      </c>
      <c r="FB204" s="31">
        <v>110.5</v>
      </c>
      <c r="FC204" s="29">
        <f t="shared" si="362"/>
        <v>1657.5</v>
      </c>
      <c r="IB204" s="31">
        <v>101</v>
      </c>
      <c r="IC204" s="36">
        <f t="shared" si="374"/>
        <v>1414</v>
      </c>
      <c r="IN204" s="31">
        <v>101.875</v>
      </c>
      <c r="IO204" s="36">
        <f t="shared" si="375"/>
        <v>1018.75</v>
      </c>
      <c r="JC204" s="69"/>
      <c r="JD204" s="20"/>
      <c r="JE204" s="20"/>
      <c r="JF204" s="20">
        <v>80</v>
      </c>
      <c r="JG204" s="23">
        <f t="shared" si="376"/>
        <v>800</v>
      </c>
      <c r="JI204" s="69"/>
      <c r="JJ204" s="20"/>
      <c r="JK204" s="20"/>
      <c r="JL204" s="20">
        <v>149</v>
      </c>
      <c r="JM204" s="23">
        <f t="shared" si="377"/>
        <v>4470</v>
      </c>
      <c r="JO204" s="69"/>
      <c r="JP204" s="20"/>
      <c r="JQ204" s="20"/>
      <c r="JR204" s="20">
        <v>104.875</v>
      </c>
      <c r="JS204" s="23">
        <f t="shared" si="378"/>
        <v>2254.8125</v>
      </c>
      <c r="JU204" s="69"/>
      <c r="JV204" s="20"/>
      <c r="JW204" s="20"/>
      <c r="JX204" s="20">
        <v>116.25</v>
      </c>
      <c r="JY204" s="23">
        <f t="shared" si="379"/>
        <v>2325</v>
      </c>
      <c r="KA204" s="69"/>
      <c r="KB204" s="20"/>
      <c r="KC204" s="20"/>
      <c r="KD204" s="20">
        <v>60</v>
      </c>
      <c r="KE204" s="23">
        <f t="shared" si="380"/>
        <v>780</v>
      </c>
      <c r="KG204" s="69"/>
      <c r="KH204" s="20"/>
      <c r="KI204" s="20"/>
      <c r="KJ204" s="20">
        <v>29</v>
      </c>
      <c r="KK204" s="23">
        <f t="shared" si="381"/>
        <v>870</v>
      </c>
      <c r="KM204" s="69"/>
      <c r="KN204" s="20"/>
      <c r="KO204" s="20"/>
      <c r="KP204" s="20">
        <v>117.125</v>
      </c>
      <c r="KQ204" s="23">
        <f t="shared" si="382"/>
        <v>2108.25</v>
      </c>
      <c r="KS204" s="69"/>
      <c r="KT204" s="20"/>
      <c r="KU204" s="20"/>
      <c r="KV204" s="20">
        <v>63.666666666666664</v>
      </c>
      <c r="KW204" s="23">
        <f t="shared" si="383"/>
        <v>1337</v>
      </c>
      <c r="KY204" s="69"/>
      <c r="KZ204" s="20"/>
      <c r="LA204" s="20"/>
      <c r="LB204" s="20">
        <v>48.75</v>
      </c>
      <c r="LC204" s="23">
        <f t="shared" si="384"/>
        <v>731.25</v>
      </c>
      <c r="LE204" s="69"/>
      <c r="LF204" s="20"/>
      <c r="LG204" s="20"/>
      <c r="LH204" s="20">
        <v>62.375</v>
      </c>
      <c r="LI204" s="23">
        <f t="shared" si="385"/>
        <v>1372.25</v>
      </c>
      <c r="LK204" s="27"/>
      <c r="LL204" s="27"/>
      <c r="LM204" s="27"/>
      <c r="LN204" s="27"/>
      <c r="LR204" s="27"/>
      <c r="LT204" s="17">
        <v>115</v>
      </c>
      <c r="LU204" s="30">
        <f t="shared" si="386"/>
        <v>655.5</v>
      </c>
      <c r="LW204" s="32"/>
      <c r="LX204" s="32"/>
      <c r="LY204" s="32"/>
      <c r="LZ204" s="32">
        <v>104</v>
      </c>
      <c r="MA204" s="36">
        <f t="shared" si="387"/>
        <v>2080</v>
      </c>
      <c r="MC204" s="32"/>
      <c r="MD204" s="32"/>
      <c r="ME204" s="32"/>
      <c r="MF204" s="32">
        <v>104</v>
      </c>
      <c r="MG204" s="36">
        <f t="shared" si="388"/>
        <v>416</v>
      </c>
      <c r="MI204" s="32"/>
      <c r="MJ204" s="32"/>
      <c r="MK204" s="32"/>
      <c r="ML204" s="32"/>
      <c r="MO204" s="32"/>
      <c r="MP204" s="32"/>
      <c r="MQ204" s="32"/>
      <c r="MR204" s="32">
        <v>103.875</v>
      </c>
      <c r="MS204" s="36">
        <f t="shared" si="389"/>
        <v>1038.75</v>
      </c>
      <c r="MU204" s="32"/>
      <c r="MV204" s="32"/>
      <c r="MW204" s="32"/>
      <c r="MX204" s="32">
        <v>100.33333333333333</v>
      </c>
      <c r="MY204" s="36">
        <f t="shared" si="390"/>
        <v>1404.6666666666665</v>
      </c>
      <c r="NA204" s="32"/>
      <c r="NB204" s="32"/>
      <c r="NC204" s="32"/>
      <c r="ND204" s="32">
        <v>130</v>
      </c>
      <c r="NE204" s="36">
        <f t="shared" si="391"/>
        <v>1014</v>
      </c>
      <c r="NG204" s="32"/>
      <c r="NH204" s="32"/>
      <c r="NI204" s="32"/>
      <c r="NJ204" s="32">
        <v>123.625</v>
      </c>
      <c r="NK204" s="36">
        <f t="shared" si="392"/>
        <v>1903.825</v>
      </c>
      <c r="NM204" s="32"/>
      <c r="NN204" s="32"/>
      <c r="NO204" s="32"/>
      <c r="NP204" s="32">
        <v>94</v>
      </c>
      <c r="NQ204" s="36">
        <f t="shared" si="393"/>
        <v>676.80000000000007</v>
      </c>
      <c r="NS204" s="32"/>
      <c r="NT204" s="32"/>
      <c r="NU204" s="32"/>
      <c r="NV204" s="32">
        <v>90.75</v>
      </c>
      <c r="NW204" s="36">
        <f t="shared" si="394"/>
        <v>4537.5</v>
      </c>
      <c r="NY204" s="32"/>
      <c r="NZ204" s="32"/>
      <c r="OA204" s="32"/>
      <c r="OB204" s="32">
        <v>79</v>
      </c>
      <c r="OC204" s="36">
        <f t="shared" si="395"/>
        <v>1738</v>
      </c>
      <c r="OE204" s="32"/>
      <c r="OF204" s="32"/>
      <c r="OG204" s="32"/>
      <c r="OH204" s="32"/>
      <c r="OK204" s="32"/>
      <c r="OL204" s="32"/>
      <c r="OM204" s="32"/>
      <c r="ON204" s="32"/>
      <c r="OQ204" s="32"/>
      <c r="OR204" s="32"/>
      <c r="OS204" s="32"/>
      <c r="OT204" s="32"/>
      <c r="OW204" s="32"/>
      <c r="OX204" s="32"/>
      <c r="OY204" s="32"/>
      <c r="OZ204" s="32"/>
      <c r="PC204" s="32"/>
      <c r="PD204" s="32"/>
      <c r="PE204" s="32"/>
      <c r="PF204" s="32"/>
      <c r="PI204" s="32"/>
      <c r="PJ204" s="32"/>
      <c r="PK204" s="32"/>
      <c r="PL204" s="32"/>
      <c r="PO204" s="32"/>
      <c r="PP204" s="32"/>
      <c r="PQ204" s="32"/>
      <c r="PR204" s="32"/>
      <c r="PU204" s="32"/>
      <c r="PV204" s="32"/>
      <c r="PW204" s="32"/>
      <c r="PX204" s="31">
        <v>125.25</v>
      </c>
      <c r="PY204" s="36">
        <f t="shared" si="396"/>
        <v>626.25</v>
      </c>
      <c r="QD204" s="31">
        <v>142</v>
      </c>
      <c r="QE204" s="36">
        <f t="shared" si="363"/>
        <v>568</v>
      </c>
      <c r="QJ204" s="31">
        <v>28</v>
      </c>
      <c r="QK204" s="36">
        <f t="shared" si="364"/>
        <v>466.36799999999994</v>
      </c>
      <c r="QM204" s="5"/>
      <c r="QO204" s="5"/>
      <c r="SR204" s="31">
        <v>64.5</v>
      </c>
      <c r="SS204" s="36">
        <f t="shared" si="365"/>
        <v>967.5</v>
      </c>
    </row>
    <row r="205" spans="1:514" x14ac:dyDescent="0.55000000000000004">
      <c r="A205" s="31"/>
      <c r="B205" s="80">
        <v>184710</v>
      </c>
      <c r="C205" s="79"/>
      <c r="D205" s="78"/>
      <c r="E205" s="78">
        <f t="shared" si="366"/>
        <v>60639.354326005356</v>
      </c>
      <c r="F205" s="78">
        <f t="shared" si="397"/>
        <v>62.046168494171866</v>
      </c>
      <c r="G205" s="78">
        <f t="shared" si="367"/>
        <v>91.856642415280561</v>
      </c>
      <c r="H205" s="78"/>
      <c r="I205" s="78"/>
      <c r="J205" s="88"/>
      <c r="Z205" s="31">
        <v>187.39999999999998</v>
      </c>
      <c r="AA205" s="37">
        <f t="shared" si="361"/>
        <v>5247.1999999999989</v>
      </c>
      <c r="AL205" s="31">
        <v>55.520833333333336</v>
      </c>
      <c r="AM205" s="30">
        <f t="shared" si="368"/>
        <v>3647.5015760053648</v>
      </c>
      <c r="BD205" s="31">
        <v>116.5</v>
      </c>
      <c r="BE205" s="36">
        <f t="shared" si="369"/>
        <v>3029</v>
      </c>
      <c r="BJ205" s="31">
        <v>102.875</v>
      </c>
      <c r="BK205" s="36">
        <f t="shared" si="370"/>
        <v>3158.2624999999998</v>
      </c>
      <c r="BP205" s="31">
        <v>110.375</v>
      </c>
      <c r="BQ205" s="30">
        <f t="shared" si="371"/>
        <v>3145.6875</v>
      </c>
      <c r="DL205" s="31">
        <v>41</v>
      </c>
      <c r="DM205" s="30">
        <f t="shared" si="372"/>
        <v>615</v>
      </c>
      <c r="EV205" s="31">
        <v>121</v>
      </c>
      <c r="EW205" s="30">
        <f t="shared" si="373"/>
        <v>3630</v>
      </c>
      <c r="FB205" s="31">
        <v>113.25</v>
      </c>
      <c r="FC205" s="29">
        <f t="shared" si="362"/>
        <v>1698.75</v>
      </c>
      <c r="IB205" s="31">
        <v>100.4375</v>
      </c>
      <c r="IC205" s="36">
        <f t="shared" si="374"/>
        <v>1406.125</v>
      </c>
      <c r="IN205" s="31">
        <v>100.75</v>
      </c>
      <c r="IO205" s="36">
        <f t="shared" si="375"/>
        <v>1007.5</v>
      </c>
      <c r="JC205" s="69"/>
      <c r="JD205" s="20"/>
      <c r="JE205" s="20"/>
      <c r="JF205" s="20">
        <v>66.625</v>
      </c>
      <c r="JG205" s="23">
        <f t="shared" si="376"/>
        <v>666.25</v>
      </c>
      <c r="JI205" s="69"/>
      <c r="JJ205" s="20"/>
      <c r="JK205" s="20"/>
      <c r="JL205" s="20">
        <v>146.5</v>
      </c>
      <c r="JM205" s="23">
        <f t="shared" si="377"/>
        <v>4395</v>
      </c>
      <c r="JO205" s="69"/>
      <c r="JP205" s="20"/>
      <c r="JQ205" s="20"/>
      <c r="JR205" s="20">
        <v>104.8125</v>
      </c>
      <c r="JS205" s="23">
        <f t="shared" si="378"/>
        <v>2253.46875</v>
      </c>
      <c r="JU205" s="69"/>
      <c r="JV205" s="20"/>
      <c r="JW205" s="20"/>
      <c r="JX205" s="20">
        <v>117.5</v>
      </c>
      <c r="JY205" s="23">
        <f t="shared" si="379"/>
        <v>2350</v>
      </c>
      <c r="KA205" s="69"/>
      <c r="KB205" s="20"/>
      <c r="KC205" s="20"/>
      <c r="KD205" s="20">
        <v>56.5</v>
      </c>
      <c r="KE205" s="23">
        <f t="shared" si="380"/>
        <v>734.5</v>
      </c>
      <c r="KG205" s="69"/>
      <c r="KH205" s="20"/>
      <c r="KI205" s="20"/>
      <c r="KJ205" s="20">
        <v>28</v>
      </c>
      <c r="KK205" s="23">
        <f t="shared" si="381"/>
        <v>840</v>
      </c>
      <c r="KM205" s="69"/>
      <c r="KN205" s="20"/>
      <c r="KO205" s="20"/>
      <c r="KP205" s="20">
        <v>117.5</v>
      </c>
      <c r="KQ205" s="23">
        <f t="shared" si="382"/>
        <v>2115</v>
      </c>
      <c r="KS205" s="69"/>
      <c r="KT205" s="20"/>
      <c r="KU205" s="20"/>
      <c r="KV205" s="20">
        <v>59.333333333333336</v>
      </c>
      <c r="KW205" s="23">
        <f t="shared" si="383"/>
        <v>1246</v>
      </c>
      <c r="KY205" s="69"/>
      <c r="KZ205" s="20"/>
      <c r="LA205" s="20"/>
      <c r="LB205" s="20">
        <v>40.625</v>
      </c>
      <c r="LC205" s="23">
        <f t="shared" si="384"/>
        <v>609.375</v>
      </c>
      <c r="LE205" s="69"/>
      <c r="LF205" s="20"/>
      <c r="LG205" s="20"/>
      <c r="LH205" s="20">
        <v>61.75</v>
      </c>
      <c r="LI205" s="23">
        <f t="shared" si="385"/>
        <v>1358.5</v>
      </c>
      <c r="LK205" s="27"/>
      <c r="LL205" s="27"/>
      <c r="LM205" s="27"/>
      <c r="LN205" s="27"/>
      <c r="LR205" s="27"/>
      <c r="LT205" s="17">
        <v>112</v>
      </c>
      <c r="LU205" s="30">
        <f t="shared" si="386"/>
        <v>638.4</v>
      </c>
      <c r="LW205" s="32"/>
      <c r="LX205" s="32"/>
      <c r="LY205" s="32"/>
      <c r="LZ205" s="32">
        <v>105</v>
      </c>
      <c r="MA205" s="36">
        <f t="shared" si="387"/>
        <v>2100</v>
      </c>
      <c r="MC205" s="32"/>
      <c r="MD205" s="32"/>
      <c r="ME205" s="32"/>
      <c r="MF205" s="32">
        <v>103.75</v>
      </c>
      <c r="MG205" s="36">
        <f t="shared" si="388"/>
        <v>415</v>
      </c>
      <c r="MI205" s="32"/>
      <c r="MJ205" s="32"/>
      <c r="MK205" s="32"/>
      <c r="ML205" s="32"/>
      <c r="MO205" s="32"/>
      <c r="MP205" s="32"/>
      <c r="MQ205" s="32"/>
      <c r="MR205" s="32">
        <v>104.25</v>
      </c>
      <c r="MS205" s="36">
        <f t="shared" si="389"/>
        <v>1042.5</v>
      </c>
      <c r="MU205" s="32"/>
      <c r="MV205" s="32"/>
      <c r="MW205" s="32"/>
      <c r="MX205" s="32">
        <v>101</v>
      </c>
      <c r="MY205" s="36">
        <f t="shared" si="390"/>
        <v>1414</v>
      </c>
      <c r="NA205" s="32"/>
      <c r="NB205" s="32"/>
      <c r="NC205" s="32"/>
      <c r="ND205" s="32">
        <v>130</v>
      </c>
      <c r="NE205" s="36">
        <f t="shared" si="391"/>
        <v>1014</v>
      </c>
      <c r="NG205" s="32"/>
      <c r="NH205" s="32"/>
      <c r="NI205" s="32"/>
      <c r="NJ205" s="32">
        <v>126</v>
      </c>
      <c r="NK205" s="36">
        <f t="shared" si="392"/>
        <v>1940.4</v>
      </c>
      <c r="NM205" s="32"/>
      <c r="NN205" s="32"/>
      <c r="NO205" s="32"/>
      <c r="NP205" s="32">
        <v>96</v>
      </c>
      <c r="NQ205" s="36">
        <f t="shared" si="393"/>
        <v>691.2</v>
      </c>
      <c r="NS205" s="32"/>
      <c r="NT205" s="32"/>
      <c r="NU205" s="32"/>
      <c r="NV205" s="32">
        <v>90.5</v>
      </c>
      <c r="NW205" s="36">
        <f t="shared" si="394"/>
        <v>4525</v>
      </c>
      <c r="NY205" s="32"/>
      <c r="NZ205" s="32"/>
      <c r="OA205" s="32"/>
      <c r="OB205" s="32">
        <v>78.75</v>
      </c>
      <c r="OC205" s="36">
        <f t="shared" si="395"/>
        <v>1732.5</v>
      </c>
      <c r="OE205" s="32"/>
      <c r="OF205" s="32"/>
      <c r="OG205" s="32"/>
      <c r="OH205" s="32"/>
      <c r="OK205" s="32"/>
      <c r="OL205" s="32"/>
      <c r="OM205" s="32"/>
      <c r="ON205" s="32"/>
      <c r="OQ205" s="32"/>
      <c r="OR205" s="32"/>
      <c r="OS205" s="32"/>
      <c r="OT205" s="32"/>
      <c r="OW205" s="32"/>
      <c r="OX205" s="32"/>
      <c r="OY205" s="32"/>
      <c r="OZ205" s="32"/>
      <c r="PC205" s="32"/>
      <c r="PD205" s="32"/>
      <c r="PE205" s="32"/>
      <c r="PF205" s="32"/>
      <c r="PI205" s="32"/>
      <c r="PJ205" s="32"/>
      <c r="PK205" s="32"/>
      <c r="PL205" s="32"/>
      <c r="PO205" s="32"/>
      <c r="PP205" s="32"/>
      <c r="PQ205" s="32"/>
      <c r="PR205" s="32"/>
      <c r="PU205" s="32"/>
      <c r="PV205" s="32"/>
      <c r="PW205" s="32"/>
      <c r="PX205" s="31">
        <v>125.25</v>
      </c>
      <c r="PY205" s="36">
        <f t="shared" si="396"/>
        <v>626.25</v>
      </c>
      <c r="QD205" s="31">
        <v>140.5</v>
      </c>
      <c r="QE205" s="36">
        <f t="shared" si="363"/>
        <v>562</v>
      </c>
      <c r="QJ205" s="31">
        <v>26.5</v>
      </c>
      <c r="QK205" s="36">
        <f t="shared" si="364"/>
        <v>441.38399999999996</v>
      </c>
      <c r="QM205" s="5"/>
      <c r="QO205" s="5"/>
      <c r="SR205" s="31">
        <v>58</v>
      </c>
      <c r="SS205" s="36">
        <f t="shared" si="365"/>
        <v>870</v>
      </c>
    </row>
    <row r="206" spans="1:514" x14ac:dyDescent="0.55000000000000004">
      <c r="A206" s="31"/>
      <c r="B206" s="80">
        <v>184711</v>
      </c>
      <c r="C206" s="79">
        <f>COUNT(N206:SS206)/2</f>
        <v>34</v>
      </c>
      <c r="D206" s="78"/>
      <c r="E206" s="78">
        <f t="shared" si="366"/>
        <v>59600.817831724678</v>
      </c>
      <c r="F206" s="78">
        <f t="shared" si="397"/>
        <v>60.983538276094961</v>
      </c>
      <c r="G206" s="78">
        <f t="shared" si="367"/>
        <v>90.283464790771319</v>
      </c>
      <c r="H206" s="78"/>
      <c r="I206" s="78"/>
      <c r="J206" s="88"/>
      <c r="Z206" s="31">
        <v>186.5</v>
      </c>
      <c r="AA206" s="37">
        <f t="shared" si="361"/>
        <v>5222</v>
      </c>
      <c r="AL206" s="31">
        <v>63.125</v>
      </c>
      <c r="AM206" s="30">
        <f t="shared" si="368"/>
        <v>4147.0655817246734</v>
      </c>
      <c r="BD206" s="31">
        <v>113</v>
      </c>
      <c r="BE206" s="36">
        <f t="shared" si="369"/>
        <v>2938</v>
      </c>
      <c r="BJ206" s="31">
        <v>100</v>
      </c>
      <c r="BK206" s="36">
        <f t="shared" si="370"/>
        <v>3070</v>
      </c>
      <c r="BP206" s="31">
        <v>105.5625</v>
      </c>
      <c r="BQ206" s="30">
        <f t="shared" si="371"/>
        <v>3008.53125</v>
      </c>
      <c r="DL206" s="31">
        <v>39</v>
      </c>
      <c r="DM206" s="30">
        <f t="shared" si="372"/>
        <v>585</v>
      </c>
      <c r="EV206" s="31">
        <v>118.25</v>
      </c>
      <c r="EW206" s="30">
        <f t="shared" si="373"/>
        <v>3547.5</v>
      </c>
      <c r="FB206" s="31">
        <v>109.25</v>
      </c>
      <c r="FC206" s="29">
        <f t="shared" si="362"/>
        <v>1638.75</v>
      </c>
      <c r="IB206" s="31">
        <v>99.875</v>
      </c>
      <c r="IC206" s="36">
        <f t="shared" si="374"/>
        <v>1398.25</v>
      </c>
      <c r="IN206" s="31">
        <v>98.125</v>
      </c>
      <c r="IO206" s="36">
        <f t="shared" si="375"/>
        <v>981.25</v>
      </c>
      <c r="JC206" s="69"/>
      <c r="JD206" s="20"/>
      <c r="JE206" s="20"/>
      <c r="JF206" s="20">
        <v>66</v>
      </c>
      <c r="JG206" s="23">
        <f t="shared" si="376"/>
        <v>660</v>
      </c>
      <c r="JI206" s="69"/>
      <c r="JJ206" s="20"/>
      <c r="JK206" s="20"/>
      <c r="JL206" s="20">
        <v>145</v>
      </c>
      <c r="JM206" s="23">
        <f t="shared" si="377"/>
        <v>4350</v>
      </c>
      <c r="JO206" s="69"/>
      <c r="JP206" s="20"/>
      <c r="JQ206" s="20"/>
      <c r="JR206" s="20">
        <v>101.625</v>
      </c>
      <c r="JS206" s="23">
        <f t="shared" si="378"/>
        <v>2184.9375</v>
      </c>
      <c r="JU206" s="69"/>
      <c r="JV206" s="20"/>
      <c r="JW206" s="20"/>
      <c r="JX206" s="20">
        <v>118</v>
      </c>
      <c r="JY206" s="23">
        <f t="shared" si="379"/>
        <v>2360</v>
      </c>
      <c r="KA206" s="69"/>
      <c r="KB206" s="20"/>
      <c r="KC206" s="20"/>
      <c r="KD206" s="20">
        <v>51</v>
      </c>
      <c r="KE206" s="23">
        <f t="shared" si="380"/>
        <v>663</v>
      </c>
      <c r="KG206" s="69"/>
      <c r="KH206" s="20"/>
      <c r="KI206" s="20"/>
      <c r="KJ206" s="20">
        <v>27</v>
      </c>
      <c r="KK206" s="23">
        <f t="shared" si="381"/>
        <v>810</v>
      </c>
      <c r="KM206" s="69"/>
      <c r="KN206" s="20"/>
      <c r="KO206" s="20"/>
      <c r="KP206" s="20">
        <v>114</v>
      </c>
      <c r="KQ206" s="23">
        <f t="shared" si="382"/>
        <v>2052</v>
      </c>
      <c r="KS206" s="69"/>
      <c r="KT206" s="20"/>
      <c r="KU206" s="20"/>
      <c r="KV206" s="20">
        <v>54.5</v>
      </c>
      <c r="KW206" s="23">
        <f t="shared" si="383"/>
        <v>1144.5</v>
      </c>
      <c r="KY206" s="69"/>
      <c r="KZ206" s="20"/>
      <c r="LA206" s="20"/>
      <c r="LB206" s="20">
        <v>37.5625</v>
      </c>
      <c r="LC206" s="23">
        <f t="shared" si="384"/>
        <v>563.4375</v>
      </c>
      <c r="LE206" s="69"/>
      <c r="LF206" s="20"/>
      <c r="LG206" s="20"/>
      <c r="LH206" s="20">
        <v>60.75</v>
      </c>
      <c r="LI206" s="23">
        <f t="shared" si="385"/>
        <v>1336.5</v>
      </c>
      <c r="LK206" s="27"/>
      <c r="LL206" s="27"/>
      <c r="LM206" s="27"/>
      <c r="LN206" s="27"/>
      <c r="LR206" s="27"/>
      <c r="LT206" s="17">
        <v>108</v>
      </c>
      <c r="LU206" s="30">
        <f t="shared" si="386"/>
        <v>615.6</v>
      </c>
      <c r="LW206" s="32"/>
      <c r="LX206" s="32"/>
      <c r="LY206" s="32"/>
      <c r="LZ206" s="32">
        <v>104.25</v>
      </c>
      <c r="MA206" s="36">
        <f t="shared" si="387"/>
        <v>2085</v>
      </c>
      <c r="MC206" s="32"/>
      <c r="MD206" s="32"/>
      <c r="ME206" s="32"/>
      <c r="MF206" s="32">
        <v>99.75</v>
      </c>
      <c r="MG206" s="36">
        <f t="shared" si="388"/>
        <v>399</v>
      </c>
      <c r="MI206" s="32"/>
      <c r="MJ206" s="32"/>
      <c r="MK206" s="32"/>
      <c r="ML206" s="32"/>
      <c r="MO206" s="32"/>
      <c r="MP206" s="32"/>
      <c r="MQ206" s="32"/>
      <c r="MR206" s="32">
        <v>104.625</v>
      </c>
      <c r="MS206" s="36">
        <f t="shared" si="389"/>
        <v>1046.25</v>
      </c>
      <c r="MU206" s="32"/>
      <c r="MV206" s="32"/>
      <c r="MW206" s="32"/>
      <c r="MX206" s="32">
        <v>99.5</v>
      </c>
      <c r="MY206" s="36">
        <f t="shared" si="390"/>
        <v>1393</v>
      </c>
      <c r="NA206" s="32"/>
      <c r="NB206" s="32"/>
      <c r="NC206" s="32"/>
      <c r="ND206" s="32">
        <v>130</v>
      </c>
      <c r="NE206" s="36">
        <f t="shared" si="391"/>
        <v>1014</v>
      </c>
      <c r="NG206" s="32"/>
      <c r="NH206" s="32"/>
      <c r="NI206" s="32"/>
      <c r="NJ206" s="32">
        <v>117.25</v>
      </c>
      <c r="NK206" s="36">
        <f t="shared" si="392"/>
        <v>1805.65</v>
      </c>
      <c r="NM206" s="32"/>
      <c r="NN206" s="32"/>
      <c r="NO206" s="32"/>
      <c r="NP206" s="32">
        <v>95</v>
      </c>
      <c r="NQ206" s="36">
        <f t="shared" si="393"/>
        <v>684</v>
      </c>
      <c r="NS206" s="32"/>
      <c r="NT206" s="32"/>
      <c r="NU206" s="32"/>
      <c r="NV206" s="32">
        <v>83.75</v>
      </c>
      <c r="NW206" s="36">
        <f t="shared" si="394"/>
        <v>4187.5</v>
      </c>
      <c r="NY206" s="32"/>
      <c r="NZ206" s="32"/>
      <c r="OA206" s="32"/>
      <c r="OB206" s="32">
        <v>74</v>
      </c>
      <c r="OC206" s="36">
        <f t="shared" si="395"/>
        <v>1628</v>
      </c>
      <c r="OE206" s="32"/>
      <c r="OF206" s="32"/>
      <c r="OG206" s="32"/>
      <c r="OH206" s="32"/>
      <c r="OK206" s="32"/>
      <c r="OL206" s="32"/>
      <c r="OM206" s="32"/>
      <c r="ON206" s="32"/>
      <c r="OQ206" s="32"/>
      <c r="OR206" s="32"/>
      <c r="OS206" s="32"/>
      <c r="OT206" s="32"/>
      <c r="OW206" s="32"/>
      <c r="OX206" s="32"/>
      <c r="OY206" s="32"/>
      <c r="OZ206" s="32"/>
      <c r="PC206" s="32"/>
      <c r="PD206" s="32"/>
      <c r="PE206" s="32"/>
      <c r="PF206" s="32"/>
      <c r="PI206" s="32"/>
      <c r="PJ206" s="32"/>
      <c r="PK206" s="32"/>
      <c r="PL206" s="32"/>
      <c r="PO206" s="32"/>
      <c r="PP206" s="32"/>
      <c r="PQ206" s="32"/>
      <c r="PR206" s="32"/>
      <c r="PU206" s="32"/>
      <c r="PV206" s="32"/>
      <c r="PW206" s="32"/>
      <c r="PX206" s="31">
        <v>126</v>
      </c>
      <c r="PY206" s="36">
        <f t="shared" si="396"/>
        <v>630</v>
      </c>
      <c r="QD206" s="31">
        <v>142.5</v>
      </c>
      <c r="QE206" s="36">
        <f t="shared" si="363"/>
        <v>570</v>
      </c>
      <c r="QJ206" s="31">
        <v>28.5</v>
      </c>
      <c r="QK206" s="36">
        <f t="shared" si="364"/>
        <v>474.69599999999997</v>
      </c>
      <c r="QM206" s="5"/>
      <c r="QO206" s="5"/>
      <c r="SR206" s="31">
        <v>61</v>
      </c>
      <c r="SS206" s="36">
        <f t="shared" si="365"/>
        <v>915</v>
      </c>
    </row>
    <row r="207" spans="1:514" x14ac:dyDescent="0.55000000000000004">
      <c r="A207" s="31"/>
      <c r="B207" s="80">
        <v>184712</v>
      </c>
      <c r="C207" s="77"/>
      <c r="D207" s="78">
        <f>SUM(M207,S207,Y207,AE207,AK207,AQ207,AW207,BC207,BI207,BO207,BU207,CA207,CG207,CM207,CS207,CY207,DE207,DK207,DQ207,DW207,EC207,EI207,EO207,EU207,FA207,FG207,FM207,FS207,FY207,GE207,GK207,GQ207,GW207,HC207,HI207,HO207,HU207,IA207,IG207,IM207,IS207,IY207,JE207,JK207,JQ207,JW207,KC207,KI207,KO207,KU207,LA207,LG207,LM207,LS207,LY207,ME207,MK207,MQ207,MW207,NC207,NI207,NO207,NU207,OA207,OG207,OM207,OS207,OY207,PE207,PK207,PQ207,PW207,QC207,QI207,QO207,QU207,RA207,RG207,RM207,RS207,RY207,SE207,SK207,SQ207)</f>
        <v>810.92169726569728</v>
      </c>
      <c r="E207" s="78">
        <f t="shared" si="366"/>
        <v>58536.752216978311</v>
      </c>
      <c r="F207" s="78">
        <f t="shared" si="397"/>
        <v>59.89478666989433</v>
      </c>
      <c r="G207" s="78">
        <f t="shared" si="367"/>
        <v>88.671615592069742</v>
      </c>
      <c r="H207" s="78"/>
      <c r="I207" s="78"/>
      <c r="J207" s="88">
        <f>SUM(P207,V207,AB207,AH207,AN207,AT207,AZ207,BF207,BL207,BR207,BX207,CD207,CJ207,CP207,CV207,DB207,DH207,DN207,DT207,DZ207,EF207,EL207,ER207,EX207,FD207,FJ207,FP207,FV207,GB207,GH207,GN207,GT207,GZ207,HF207,HL207,HR207,HX207,ID207,IJ207,IP207,IV207,JB207,JH207,JN207,JT207,JZ207,KF207,KL207,KR207,KX207,LD207,LJ207,LP207,LV207,MB207,MH207,MN207,MT207,MZ207,NF207,NL207,NR207,NX207,OD207,OJ207,OP207,OV207,PB207,PH207,PN207,PT207,PZ207,QF207,QL207,QR207,QX207,RD207,RJ207,RP207,RV207,SB207,SH207,SN207,ST207)</f>
        <v>660.15208842336108</v>
      </c>
      <c r="K207" s="31">
        <v>3</v>
      </c>
      <c r="L207" s="31">
        <v>1</v>
      </c>
      <c r="W207" s="31">
        <v>20</v>
      </c>
      <c r="X207" s="31">
        <v>1</v>
      </c>
      <c r="Y207" s="31">
        <v>29</v>
      </c>
      <c r="Z207" s="31">
        <v>174</v>
      </c>
      <c r="AA207" s="37">
        <f t="shared" si="361"/>
        <v>4872</v>
      </c>
      <c r="AB207" s="64">
        <f>Y195</f>
        <v>28</v>
      </c>
      <c r="AI207" s="31">
        <v>0</v>
      </c>
      <c r="AJ207" s="31">
        <v>1.2320000000000002</v>
      </c>
      <c r="AK207" s="31">
        <v>72.265697265697284</v>
      </c>
      <c r="AL207" s="31">
        <v>59</v>
      </c>
      <c r="AM207" s="30">
        <f t="shared" si="368"/>
        <v>3876.0692169783083</v>
      </c>
      <c r="AN207" s="64">
        <f>AK195</f>
        <v>65.696088423361161</v>
      </c>
      <c r="BA207" s="31">
        <v>7.5</v>
      </c>
      <c r="BB207" s="31">
        <v>1</v>
      </c>
      <c r="BC207" s="31">
        <v>30</v>
      </c>
      <c r="BD207" s="31">
        <v>116.625</v>
      </c>
      <c r="BE207" s="36">
        <f t="shared" si="369"/>
        <v>3032.25</v>
      </c>
      <c r="BF207" s="64">
        <f>BC195</f>
        <v>26</v>
      </c>
      <c r="BG207" s="31">
        <v>0</v>
      </c>
      <c r="BH207" s="31">
        <v>1</v>
      </c>
      <c r="BI207" s="31">
        <v>30.7</v>
      </c>
      <c r="BJ207" s="31">
        <v>101</v>
      </c>
      <c r="BK207" s="36">
        <f t="shared" si="370"/>
        <v>3100.7</v>
      </c>
      <c r="BL207" s="64">
        <f>BI195</f>
        <v>30.7</v>
      </c>
      <c r="BM207" s="31">
        <v>8</v>
      </c>
      <c r="BN207" s="31">
        <v>1</v>
      </c>
      <c r="BO207" s="31">
        <v>28.5</v>
      </c>
      <c r="BP207" s="31">
        <v>107.75</v>
      </c>
      <c r="BQ207" s="30">
        <f t="shared" si="371"/>
        <v>3070.875</v>
      </c>
      <c r="BR207" s="64">
        <f>BO195</f>
        <v>28.5</v>
      </c>
      <c r="DC207" s="31">
        <v>0</v>
      </c>
      <c r="DD207" s="31">
        <v>1</v>
      </c>
      <c r="DE207" s="31">
        <v>38</v>
      </c>
      <c r="DF207" s="31">
        <v>68.5</v>
      </c>
      <c r="DI207" s="31">
        <v>0</v>
      </c>
      <c r="DJ207" s="31">
        <v>1</v>
      </c>
      <c r="DK207" s="31">
        <v>15</v>
      </c>
      <c r="DL207" s="31">
        <v>39.125</v>
      </c>
      <c r="DM207" s="30">
        <f t="shared" si="372"/>
        <v>586.875</v>
      </c>
      <c r="DN207" s="64">
        <f>DK195</f>
        <v>15</v>
      </c>
      <c r="DP207" s="31">
        <v>1</v>
      </c>
      <c r="ES207" s="31">
        <v>9</v>
      </c>
      <c r="ET207" s="31">
        <v>1</v>
      </c>
      <c r="EU207" s="31">
        <v>35</v>
      </c>
      <c r="EV207" s="31">
        <v>120.5</v>
      </c>
      <c r="EW207" s="30">
        <f t="shared" si="373"/>
        <v>3615</v>
      </c>
      <c r="EX207" s="64">
        <f>EU195</f>
        <v>30</v>
      </c>
      <c r="EY207" s="31">
        <v>7</v>
      </c>
      <c r="EZ207" s="31">
        <v>1</v>
      </c>
      <c r="FA207" s="31">
        <v>40</v>
      </c>
      <c r="FB207" s="31">
        <v>105.125</v>
      </c>
      <c r="FC207" s="29">
        <f t="shared" si="362"/>
        <v>1576.875</v>
      </c>
      <c r="FD207" s="64">
        <f>FA195</f>
        <v>15</v>
      </c>
      <c r="HY207" s="31">
        <v>7.5</v>
      </c>
      <c r="HZ207" s="31">
        <v>1</v>
      </c>
      <c r="IA207" s="31">
        <v>14</v>
      </c>
      <c r="IB207" s="31">
        <v>100.5</v>
      </c>
      <c r="IC207" s="36">
        <f t="shared" si="374"/>
        <v>1407</v>
      </c>
      <c r="ID207" s="64">
        <f>IA195</f>
        <v>14</v>
      </c>
      <c r="IF207" s="31">
        <v>1</v>
      </c>
      <c r="IG207" s="42">
        <v>25</v>
      </c>
      <c r="IK207" s="31">
        <v>6</v>
      </c>
      <c r="IL207" s="31">
        <v>1</v>
      </c>
      <c r="IM207" s="31">
        <v>10</v>
      </c>
      <c r="IN207" s="31">
        <v>95.5</v>
      </c>
      <c r="IO207" s="36">
        <f t="shared" si="375"/>
        <v>955</v>
      </c>
      <c r="IP207" s="64">
        <f>IM195</f>
        <v>10</v>
      </c>
      <c r="JC207" s="70">
        <v>2.5</v>
      </c>
      <c r="JD207" s="22">
        <v>1</v>
      </c>
      <c r="JE207" s="22">
        <v>10</v>
      </c>
      <c r="JF207" s="22">
        <v>66.25</v>
      </c>
      <c r="JG207" s="23">
        <f t="shared" si="376"/>
        <v>662.5</v>
      </c>
      <c r="JH207" s="72">
        <f>JE195</f>
        <v>10</v>
      </c>
      <c r="JI207" s="70">
        <v>12</v>
      </c>
      <c r="JJ207" s="22">
        <v>1</v>
      </c>
      <c r="JK207" s="22">
        <v>30</v>
      </c>
      <c r="JL207" s="22">
        <v>142.5</v>
      </c>
      <c r="JM207" s="23">
        <f t="shared" si="377"/>
        <v>4275</v>
      </c>
      <c r="JN207" s="72">
        <f>JK195</f>
        <v>30</v>
      </c>
      <c r="JO207" s="70">
        <v>8</v>
      </c>
      <c r="JP207" s="22">
        <v>1</v>
      </c>
      <c r="JQ207" s="22">
        <v>23</v>
      </c>
      <c r="JR207" s="22">
        <v>99.5</v>
      </c>
      <c r="JS207" s="23">
        <f t="shared" si="378"/>
        <v>2139.25</v>
      </c>
      <c r="JT207" s="72">
        <f>JQ195</f>
        <v>21.5</v>
      </c>
      <c r="JU207" s="70">
        <v>8</v>
      </c>
      <c r="JV207" s="22">
        <v>1</v>
      </c>
      <c r="JW207" s="22">
        <v>20</v>
      </c>
      <c r="JX207" s="22">
        <v>117</v>
      </c>
      <c r="JY207" s="23">
        <f t="shared" si="379"/>
        <v>2340</v>
      </c>
      <c r="JZ207" s="72">
        <f>JW195</f>
        <v>20</v>
      </c>
      <c r="KA207" s="70">
        <v>5</v>
      </c>
      <c r="KB207" s="22">
        <v>1</v>
      </c>
      <c r="KC207" s="22">
        <v>13</v>
      </c>
      <c r="KD207" s="22">
        <v>53.125</v>
      </c>
      <c r="KE207" s="23">
        <f t="shared" si="380"/>
        <v>690.625</v>
      </c>
      <c r="KF207" s="72">
        <f>KC195</f>
        <v>13</v>
      </c>
      <c r="KG207" s="70">
        <v>0</v>
      </c>
      <c r="KH207" s="22">
        <v>1</v>
      </c>
      <c r="KI207" s="22">
        <v>30</v>
      </c>
      <c r="KJ207" s="22">
        <v>27</v>
      </c>
      <c r="KK207" s="23">
        <f t="shared" si="381"/>
        <v>810</v>
      </c>
      <c r="KL207" s="72">
        <f>KI195</f>
        <v>30</v>
      </c>
      <c r="KM207" s="70">
        <v>8</v>
      </c>
      <c r="KN207" s="22">
        <v>1</v>
      </c>
      <c r="KO207" s="22">
        <v>18</v>
      </c>
      <c r="KP207" s="22">
        <v>109</v>
      </c>
      <c r="KQ207" s="23">
        <f t="shared" si="382"/>
        <v>1962</v>
      </c>
      <c r="KR207" s="72">
        <f>KO195</f>
        <v>18</v>
      </c>
      <c r="KS207" s="70">
        <v>0</v>
      </c>
      <c r="KT207" s="22">
        <v>1</v>
      </c>
      <c r="KU207" s="22">
        <v>37</v>
      </c>
      <c r="KV207" s="22">
        <v>49</v>
      </c>
      <c r="KW207" s="23">
        <f t="shared" si="383"/>
        <v>1029</v>
      </c>
      <c r="KX207" s="72">
        <f>KU195</f>
        <v>21</v>
      </c>
      <c r="KY207" s="70">
        <v>0</v>
      </c>
      <c r="KZ207" s="22">
        <v>1</v>
      </c>
      <c r="LA207" s="22">
        <v>15</v>
      </c>
      <c r="LB207" s="22">
        <v>37</v>
      </c>
      <c r="LC207" s="23">
        <f t="shared" si="384"/>
        <v>555</v>
      </c>
      <c r="LD207" s="72">
        <f>LA195</f>
        <v>15</v>
      </c>
      <c r="LE207" s="70">
        <v>0</v>
      </c>
      <c r="LF207" s="22">
        <v>1</v>
      </c>
      <c r="LG207" s="22">
        <v>22</v>
      </c>
      <c r="LH207" s="22">
        <v>61.5</v>
      </c>
      <c r="LI207" s="23">
        <f t="shared" si="385"/>
        <v>1353</v>
      </c>
      <c r="LJ207" s="72">
        <f>LG195</f>
        <v>22</v>
      </c>
      <c r="LQ207" s="29">
        <v>8</v>
      </c>
      <c r="LR207" s="29">
        <v>1</v>
      </c>
      <c r="LS207" s="29">
        <v>5.7</v>
      </c>
      <c r="LT207" s="17">
        <v>112</v>
      </c>
      <c r="LU207" s="30">
        <f t="shared" si="386"/>
        <v>638.4</v>
      </c>
      <c r="LV207" s="73">
        <f>LS195</f>
        <v>5.7</v>
      </c>
      <c r="LW207" s="31">
        <v>7.5</v>
      </c>
      <c r="LX207" s="31">
        <v>1</v>
      </c>
      <c r="LY207" s="31">
        <v>20</v>
      </c>
      <c r="LZ207" s="31">
        <v>103.625</v>
      </c>
      <c r="MA207" s="36">
        <f t="shared" si="387"/>
        <v>2072.5</v>
      </c>
      <c r="MB207" s="64">
        <f>LY195</f>
        <v>20</v>
      </c>
      <c r="MC207" s="31">
        <v>8</v>
      </c>
      <c r="MD207" s="31">
        <v>1</v>
      </c>
      <c r="ME207" s="31">
        <v>4</v>
      </c>
      <c r="MF207" s="31">
        <v>95.75</v>
      </c>
      <c r="MG207" s="36">
        <f t="shared" si="388"/>
        <v>383</v>
      </c>
      <c r="MH207" s="64">
        <f>ME195</f>
        <v>4</v>
      </c>
      <c r="MO207" s="31">
        <v>8</v>
      </c>
      <c r="MP207" s="31">
        <v>1</v>
      </c>
      <c r="MQ207" s="31">
        <v>10</v>
      </c>
      <c r="MR207" s="31">
        <v>105</v>
      </c>
      <c r="MS207" s="36">
        <f t="shared" si="389"/>
        <v>1050</v>
      </c>
      <c r="MT207" s="64">
        <f>MQ195</f>
        <v>10</v>
      </c>
      <c r="MU207" s="31">
        <v>8</v>
      </c>
      <c r="MV207" s="31">
        <v>1</v>
      </c>
      <c r="MW207" s="31">
        <v>14</v>
      </c>
      <c r="MX207" s="31">
        <v>101</v>
      </c>
      <c r="MY207" s="36">
        <f t="shared" si="390"/>
        <v>1414</v>
      </c>
      <c r="MZ207" s="64">
        <f>MW195</f>
        <v>14</v>
      </c>
      <c r="NA207" s="31">
        <v>10</v>
      </c>
      <c r="NB207" s="31">
        <v>1</v>
      </c>
      <c r="NC207" s="31">
        <v>10.4</v>
      </c>
      <c r="ND207" s="31">
        <v>125.5</v>
      </c>
      <c r="NE207" s="36">
        <f t="shared" si="391"/>
        <v>978.9</v>
      </c>
      <c r="NF207" s="64">
        <f>NC195</f>
        <v>7.8</v>
      </c>
      <c r="NG207" s="31">
        <v>10</v>
      </c>
      <c r="NH207" s="31">
        <v>1</v>
      </c>
      <c r="NI207" s="31">
        <v>17.600000000000001</v>
      </c>
      <c r="NJ207" s="31">
        <v>117.5</v>
      </c>
      <c r="NK207" s="36">
        <f t="shared" si="392"/>
        <v>1809.5</v>
      </c>
      <c r="NL207" s="64">
        <f>NI195</f>
        <v>15.4</v>
      </c>
      <c r="NM207" s="31">
        <v>3</v>
      </c>
      <c r="NN207" s="31">
        <v>1</v>
      </c>
      <c r="NO207" s="31">
        <v>7.2</v>
      </c>
      <c r="NP207" s="31">
        <v>102</v>
      </c>
      <c r="NQ207" s="36">
        <f t="shared" si="393"/>
        <v>734.4</v>
      </c>
      <c r="NR207" s="64">
        <f>NO195</f>
        <v>7.2</v>
      </c>
      <c r="NT207" s="31">
        <v>1</v>
      </c>
      <c r="NU207" s="31">
        <v>50</v>
      </c>
      <c r="NV207" s="31">
        <v>83.75</v>
      </c>
      <c r="NW207" s="36">
        <f t="shared" si="394"/>
        <v>4187.5</v>
      </c>
      <c r="NX207" s="64">
        <f>NU195</f>
        <v>50</v>
      </c>
      <c r="NY207" s="31">
        <v>0</v>
      </c>
      <c r="NZ207" s="31">
        <v>1</v>
      </c>
      <c r="OA207" s="31">
        <v>22</v>
      </c>
      <c r="OB207" s="31">
        <v>74.6875</v>
      </c>
      <c r="OC207" s="36">
        <f t="shared" si="395"/>
        <v>1643.125</v>
      </c>
      <c r="OD207" s="64">
        <f>OA195</f>
        <v>22</v>
      </c>
      <c r="OE207" s="31">
        <v>0</v>
      </c>
      <c r="OF207" s="31">
        <v>1</v>
      </c>
      <c r="OG207" s="31">
        <v>10.5</v>
      </c>
      <c r="PJ207" s="31">
        <v>1</v>
      </c>
      <c r="PU207" s="31">
        <v>10</v>
      </c>
      <c r="PV207" s="31">
        <v>1</v>
      </c>
      <c r="PW207" s="31">
        <v>5</v>
      </c>
      <c r="PX207" s="31">
        <v>118</v>
      </c>
      <c r="PY207" s="36">
        <f t="shared" si="396"/>
        <v>590</v>
      </c>
      <c r="PZ207" s="64">
        <f>PW195</f>
        <v>5</v>
      </c>
      <c r="QA207" s="74">
        <v>15</v>
      </c>
      <c r="QB207" s="14">
        <v>1</v>
      </c>
      <c r="QC207" s="14">
        <v>5</v>
      </c>
      <c r="QD207" s="31">
        <v>139.5</v>
      </c>
      <c r="QE207" s="36">
        <f t="shared" si="363"/>
        <v>558</v>
      </c>
      <c r="QF207" s="64">
        <f>QC195</f>
        <v>4</v>
      </c>
      <c r="QG207" s="31">
        <v>0</v>
      </c>
      <c r="QH207" s="31">
        <v>1</v>
      </c>
      <c r="QI207" s="31">
        <v>16.655999999999999</v>
      </c>
      <c r="QJ207" s="31">
        <v>18</v>
      </c>
      <c r="QK207" s="36">
        <f t="shared" si="364"/>
        <v>299.80799999999999</v>
      </c>
      <c r="QL207" s="64">
        <f>QI195</f>
        <v>16.655999999999999</v>
      </c>
      <c r="QM207" s="5"/>
      <c r="QN207" s="31">
        <v>1</v>
      </c>
      <c r="QO207" s="5">
        <v>12.4</v>
      </c>
      <c r="QT207" s="31">
        <v>1</v>
      </c>
      <c r="SO207" s="31">
        <v>0</v>
      </c>
      <c r="SP207" s="32">
        <v>1</v>
      </c>
      <c r="SQ207" s="32">
        <v>15</v>
      </c>
      <c r="SR207" s="31">
        <v>53</v>
      </c>
      <c r="SS207" s="36">
        <f t="shared" si="365"/>
        <v>795</v>
      </c>
      <c r="ST207" s="64">
        <f>SQ195</f>
        <v>15</v>
      </c>
    </row>
    <row r="208" spans="1:514" x14ac:dyDescent="0.55000000000000004">
      <c r="A208" s="31"/>
      <c r="B208" s="80">
        <v>184801</v>
      </c>
      <c r="C208" s="77"/>
      <c r="D208" s="78"/>
      <c r="E208" s="78">
        <f t="shared" si="366"/>
        <v>68908.917665205154</v>
      </c>
      <c r="F208" s="78">
        <f>I208</f>
        <v>57.131477656033034</v>
      </c>
      <c r="G208" s="78">
        <f>E208/D$207</f>
        <v>84.976043799981412</v>
      </c>
      <c r="H208" s="78"/>
      <c r="I208" s="78">
        <f>F207*J208</f>
        <v>57.131477656033034</v>
      </c>
      <c r="J208" s="88">
        <f>SUM(P208,V208,AB208,AH208,AN208,AT208,AZ208,BF208,BL208,BR208,BX208,CD208,CJ208,CP208,CV208,DB208,DH208,DN208,DT208,DZ208,EF208,EL208,ER208,EX208,FD208,FJ208,FP208,FV208,GB208,GH208,GN208,GT208,GZ208,HF208,HL208,HR208,HX208,ID208,IJ208,IP208,IV208,JB208,JH208,JN208,JT208,JZ208,KF208,KL208,KR208,KX208,LD208,LJ208,LP208,LV208,MB208,MH208,MN208,MT208,MZ208,NF208,NL208,NR208,NX208,OD208,OJ208,OP208,OV208,PB208,PH208,PN208,PT208,PZ208,QF208,QL208,QR208,QX208,RD208,RJ208,RP208,RV208,SB208,SH208,SN208,ST208)/J207</f>
        <v>0.95386394764053395</v>
      </c>
      <c r="Z208" s="31">
        <v>171</v>
      </c>
      <c r="AA208" s="37">
        <f t="shared" ref="AA208:AA219" si="398">Y$207*Z208</f>
        <v>4959</v>
      </c>
      <c r="AB208" s="64">
        <f>Z208/Z207*AB207</f>
        <v>27.517241379310345</v>
      </c>
      <c r="AL208" s="31">
        <v>46.25</v>
      </c>
      <c r="AM208" s="30">
        <f>AK$207*AL208</f>
        <v>3342.2884985384994</v>
      </c>
      <c r="AN208" s="64">
        <f>AL208/AL207*AN207</f>
        <v>51.499052365770403</v>
      </c>
      <c r="BD208" s="31">
        <v>114.875</v>
      </c>
      <c r="BE208" s="36">
        <f>BC$207*BD208</f>
        <v>3446.25</v>
      </c>
      <c r="BF208" s="64">
        <f>BD208/BD207*BF207</f>
        <v>25.609860664523044</v>
      </c>
      <c r="BJ208" s="31">
        <v>92.375</v>
      </c>
      <c r="BK208" s="36">
        <f>BI$207*BJ208</f>
        <v>2835.9124999999999</v>
      </c>
      <c r="BL208" s="64">
        <f>BJ208/BJ207*BL207</f>
        <v>28.078341584158416</v>
      </c>
      <c r="BP208" s="31">
        <v>103.125</v>
      </c>
      <c r="BQ208" s="30">
        <f>BO$207*BP208</f>
        <v>2939.0625</v>
      </c>
      <c r="BR208" s="64">
        <f>BP208/BP207*BR207</f>
        <v>27.276682134570766</v>
      </c>
      <c r="DF208" s="31">
        <v>69</v>
      </c>
      <c r="DG208" s="30">
        <f>DE$207*DF208</f>
        <v>2622</v>
      </c>
      <c r="DL208" s="31">
        <v>44</v>
      </c>
      <c r="DM208" s="30">
        <f>DK$207*DL208</f>
        <v>660</v>
      </c>
      <c r="DN208" s="64">
        <f>DL208/DL207*DN207</f>
        <v>16.869009584664536</v>
      </c>
      <c r="EV208" s="31">
        <v>116</v>
      </c>
      <c r="EW208" s="30">
        <f>EU$207*EV208</f>
        <v>4060</v>
      </c>
      <c r="EX208" s="64">
        <f>EV208/EV207*EX207</f>
        <v>28.879668049792532</v>
      </c>
      <c r="FB208" s="31">
        <v>103.125</v>
      </c>
      <c r="FC208" s="29">
        <f t="shared" ref="FC208:FC219" si="399">FA$207*FB208</f>
        <v>4125</v>
      </c>
      <c r="FD208" s="64">
        <f>FB208/FB207*FD207</f>
        <v>14.714625445897742</v>
      </c>
      <c r="IB208" s="31">
        <v>100.75</v>
      </c>
      <c r="IC208" s="36">
        <f>IA$207*IB208</f>
        <v>1410.5</v>
      </c>
      <c r="ID208" s="64">
        <f>IB208/IB207*ID207</f>
        <v>14.034825870646767</v>
      </c>
      <c r="IH208" s="31">
        <v>92</v>
      </c>
      <c r="II208" s="30">
        <f>IG$207*IH208</f>
        <v>2300</v>
      </c>
      <c r="IN208" s="31">
        <v>88</v>
      </c>
      <c r="IO208" s="36">
        <f>IM$207*IN208</f>
        <v>880</v>
      </c>
      <c r="IP208" s="64">
        <f>IN208/IN207*IP207</f>
        <v>9.2146596858638734</v>
      </c>
      <c r="JC208" s="69"/>
      <c r="JD208" s="20"/>
      <c r="JE208" s="20"/>
      <c r="JF208" s="20">
        <v>68.75</v>
      </c>
      <c r="JG208" s="23">
        <f>JE$207*JF208</f>
        <v>687.5</v>
      </c>
      <c r="JH208" s="72">
        <f>JF208/JF207*JH207</f>
        <v>10.377358490566039</v>
      </c>
      <c r="JI208" s="69"/>
      <c r="JJ208" s="20"/>
      <c r="JK208" s="20"/>
      <c r="JL208" s="20">
        <v>140</v>
      </c>
      <c r="JM208" s="23">
        <f>JK$207*JL208</f>
        <v>4200</v>
      </c>
      <c r="JN208" s="72">
        <f>JL208/JL207*JN207</f>
        <v>29.473684210526315</v>
      </c>
      <c r="JO208" s="69"/>
      <c r="JP208" s="20"/>
      <c r="JQ208" s="20"/>
      <c r="JR208" s="20">
        <v>95</v>
      </c>
      <c r="JS208" s="23">
        <f>JQ$207*JR208</f>
        <v>2185</v>
      </c>
      <c r="JT208" s="72">
        <f>JR208/JR207*JT207</f>
        <v>20.527638190954775</v>
      </c>
      <c r="JU208" s="69"/>
      <c r="JV208" s="20"/>
      <c r="JW208" s="20"/>
      <c r="JX208" s="20">
        <v>117.5</v>
      </c>
      <c r="JY208" s="23">
        <f>JW$207*JX208</f>
        <v>2350</v>
      </c>
      <c r="JZ208" s="72">
        <f>JX208/JX207*JZ207</f>
        <v>20.085470085470085</v>
      </c>
      <c r="KA208" s="69"/>
      <c r="KB208" s="20"/>
      <c r="KC208" s="20"/>
      <c r="KD208" s="20">
        <v>54.5</v>
      </c>
      <c r="KE208" s="23">
        <f>KC$207*KD208</f>
        <v>708.5</v>
      </c>
      <c r="KF208" s="72">
        <f>KD208/KD207*KF207</f>
        <v>13.336470588235294</v>
      </c>
      <c r="KG208" s="69"/>
      <c r="KH208" s="20"/>
      <c r="KI208" s="20"/>
      <c r="KJ208" s="20">
        <v>27.375</v>
      </c>
      <c r="KK208" s="23">
        <f>KI$207*KJ208</f>
        <v>821.25</v>
      </c>
      <c r="KL208" s="72">
        <f>KJ208/KJ207*KL207</f>
        <v>30.416666666666664</v>
      </c>
      <c r="KM208" s="69"/>
      <c r="KN208" s="20"/>
      <c r="KO208" s="20"/>
      <c r="KP208" s="20">
        <v>108.7</v>
      </c>
      <c r="KQ208" s="23">
        <f>KO$207*KP208</f>
        <v>1956.6000000000001</v>
      </c>
      <c r="KR208" s="72">
        <f>KP208/KP207*KR207</f>
        <v>17.95045871559633</v>
      </c>
      <c r="KS208" s="69"/>
      <c r="KT208" s="20"/>
      <c r="KU208" s="20"/>
      <c r="KV208" s="20">
        <v>50</v>
      </c>
      <c r="KW208" s="23">
        <f>KU$207*KV208</f>
        <v>1850</v>
      </c>
      <c r="KX208" s="72">
        <f>KV208/KV207*KX207</f>
        <v>21.428571428571431</v>
      </c>
      <c r="KY208" s="69"/>
      <c r="KZ208" s="20"/>
      <c r="LA208" s="20"/>
      <c r="LB208" s="20">
        <v>39</v>
      </c>
      <c r="LC208" s="23">
        <f>LA$207*LB208</f>
        <v>585</v>
      </c>
      <c r="LD208" s="72">
        <f>LB208/LB207*LD207</f>
        <v>15.810810810810809</v>
      </c>
      <c r="LE208" s="69"/>
      <c r="LF208" s="20"/>
      <c r="LG208" s="20"/>
      <c r="LH208" s="20">
        <v>64.25</v>
      </c>
      <c r="LI208" s="23">
        <f>LG$207*LH208</f>
        <v>1413.5</v>
      </c>
      <c r="LJ208" s="72">
        <f>LH208/LH207*LJ207</f>
        <v>22.983739837398375</v>
      </c>
      <c r="LK208" s="27"/>
      <c r="LL208" s="27"/>
      <c r="LM208" s="27"/>
      <c r="LN208" s="27"/>
      <c r="LR208" s="27"/>
      <c r="LT208" s="17">
        <v>104</v>
      </c>
      <c r="LU208" s="30">
        <f>LS$207*LT208</f>
        <v>592.80000000000007</v>
      </c>
      <c r="LV208" s="73">
        <f>LT208/LT207*LV207</f>
        <v>5.2928571428571436</v>
      </c>
      <c r="LW208" s="32"/>
      <c r="LX208" s="32"/>
      <c r="LY208" s="32"/>
      <c r="LZ208" s="32">
        <v>103</v>
      </c>
      <c r="MA208" s="36">
        <f>LY$207*LZ208</f>
        <v>2060</v>
      </c>
      <c r="MB208" s="64">
        <f>LZ208/LZ207*MB207</f>
        <v>19.879372738238843</v>
      </c>
      <c r="MC208" s="32"/>
      <c r="MD208" s="32"/>
      <c r="ME208" s="32"/>
      <c r="MF208" s="32">
        <v>91.75</v>
      </c>
      <c r="MG208" s="36">
        <f>ME$207*MF208</f>
        <v>367</v>
      </c>
      <c r="MH208" s="64">
        <f>MF208/MF207*MH207</f>
        <v>3.8328981723237598</v>
      </c>
      <c r="MI208" s="32"/>
      <c r="MJ208" s="32"/>
      <c r="MK208" s="32"/>
      <c r="ML208" s="32"/>
      <c r="MO208" s="32"/>
      <c r="MP208" s="32"/>
      <c r="MQ208" s="32"/>
      <c r="MR208" s="32">
        <v>107</v>
      </c>
      <c r="MS208" s="36">
        <f>MQ$207*MR208</f>
        <v>1070</v>
      </c>
      <c r="MT208" s="64">
        <f>MR208/MR207*MT207</f>
        <v>10.19047619047619</v>
      </c>
      <c r="MU208" s="32"/>
      <c r="MV208" s="32"/>
      <c r="MW208" s="32"/>
      <c r="MX208" s="32">
        <v>97.333333333333329</v>
      </c>
      <c r="MY208" s="36">
        <f>MW$207*MX208</f>
        <v>1362.6666666666665</v>
      </c>
      <c r="MZ208" s="64">
        <f>MX208/MX207*MZ207</f>
        <v>13.491749174917492</v>
      </c>
      <c r="NA208" s="32"/>
      <c r="NB208" s="32"/>
      <c r="NC208" s="32"/>
      <c r="ND208" s="32">
        <v>120</v>
      </c>
      <c r="NE208" s="36">
        <f>NC$207*ND208</f>
        <v>1248</v>
      </c>
      <c r="NF208" s="64">
        <f>ND208/ND207*NF207</f>
        <v>7.4581673306772913</v>
      </c>
      <c r="NG208" s="32"/>
      <c r="NH208" s="32"/>
      <c r="NI208" s="32"/>
      <c r="NJ208" s="32">
        <v>115.875</v>
      </c>
      <c r="NK208" s="36">
        <f>NI$207*NJ208</f>
        <v>2039.4</v>
      </c>
      <c r="NL208" s="64">
        <f>NJ208/NJ207*NL207</f>
        <v>15.187021276595745</v>
      </c>
      <c r="NM208" s="32"/>
      <c r="NN208" s="32"/>
      <c r="NO208" s="32"/>
      <c r="NP208" s="32">
        <v>93</v>
      </c>
      <c r="NQ208" s="36">
        <f>NO$207*NP208</f>
        <v>669.6</v>
      </c>
      <c r="NR208" s="64">
        <f>NP208/NP207*NR207</f>
        <v>6.5647058823529409</v>
      </c>
      <c r="NS208" s="32"/>
      <c r="NT208" s="32"/>
      <c r="NU208" s="32"/>
      <c r="NV208" s="32">
        <v>79.625</v>
      </c>
      <c r="NW208" s="36">
        <f>NU$207*NV208</f>
        <v>3981.25</v>
      </c>
      <c r="NX208" s="64">
        <f>NV208/NV207*NX207</f>
        <v>47.537313432835823</v>
      </c>
      <c r="NY208" s="32"/>
      <c r="NZ208" s="32"/>
      <c r="OA208" s="32"/>
      <c r="OB208" s="32">
        <v>72</v>
      </c>
      <c r="OC208" s="36">
        <f>OA$207*OB208</f>
        <v>1584</v>
      </c>
      <c r="OD208" s="64">
        <f>OB208/OB207*OD207</f>
        <v>21.208368200836819</v>
      </c>
      <c r="OE208" s="32"/>
      <c r="OF208" s="32"/>
      <c r="OG208" s="32"/>
      <c r="OH208" s="32">
        <v>86.875</v>
      </c>
      <c r="OI208" s="36">
        <f>OG$207*OH208</f>
        <v>912.1875</v>
      </c>
      <c r="OK208" s="32"/>
      <c r="OL208" s="32"/>
      <c r="OM208" s="32"/>
      <c r="ON208" s="32"/>
      <c r="OQ208" s="32"/>
      <c r="OR208" s="32"/>
      <c r="OS208" s="32"/>
      <c r="OT208" s="32"/>
      <c r="OW208" s="32"/>
      <c r="OX208" s="32"/>
      <c r="OY208" s="32"/>
      <c r="OZ208" s="32"/>
      <c r="PC208" s="32"/>
      <c r="PD208" s="32"/>
      <c r="PE208" s="32"/>
      <c r="PF208" s="32"/>
      <c r="PI208" s="32"/>
      <c r="PJ208" s="32"/>
      <c r="PK208" s="32"/>
      <c r="PL208" s="32"/>
      <c r="PO208" s="32"/>
      <c r="PP208" s="32"/>
      <c r="PQ208" s="32"/>
      <c r="PR208" s="32"/>
      <c r="PU208" s="32"/>
      <c r="PV208" s="32"/>
      <c r="PW208" s="32"/>
      <c r="PX208" s="31">
        <v>115</v>
      </c>
      <c r="PY208" s="36">
        <f>PW$207*PX208</f>
        <v>575</v>
      </c>
      <c r="PZ208" s="64">
        <f>PX208/PX207*PZ207</f>
        <v>4.8728813559322033</v>
      </c>
      <c r="QD208" s="31">
        <v>132.25</v>
      </c>
      <c r="QE208" s="36">
        <f t="shared" ref="QE208:QE219" si="400">QC$207*QD208</f>
        <v>661.25</v>
      </c>
      <c r="QF208" s="64">
        <f>QD208/QD207*QF207</f>
        <v>3.7921146953405018</v>
      </c>
      <c r="QJ208" s="31">
        <v>12.5</v>
      </c>
      <c r="QK208" s="36">
        <f t="shared" ref="QK208:QK219" si="401">QI$207*QJ208</f>
        <v>208.2</v>
      </c>
      <c r="QL208" s="64">
        <f>QJ208/QJ207*QL207</f>
        <v>11.566666666666665</v>
      </c>
      <c r="QM208" s="5"/>
      <c r="QO208" s="5"/>
      <c r="QP208" s="31">
        <v>85</v>
      </c>
      <c r="QQ208" s="36">
        <f t="shared" ref="QQ208:QQ218" si="402">QO$207*QP208</f>
        <v>1054</v>
      </c>
      <c r="SR208" s="31">
        <v>45</v>
      </c>
      <c r="SS208" s="36">
        <f t="shared" ref="SS208:SS219" si="403">SQ$207*SR208</f>
        <v>675</v>
      </c>
      <c r="ST208" s="64">
        <f>SR208/SR207*ST207</f>
        <v>12.735849056603774</v>
      </c>
    </row>
    <row r="209" spans="1:514" x14ac:dyDescent="0.55000000000000004">
      <c r="A209" s="31"/>
      <c r="B209" s="80">
        <v>184802</v>
      </c>
      <c r="C209" s="77"/>
      <c r="D209" s="78"/>
      <c r="E209" s="78">
        <f t="shared" si="366"/>
        <v>71150.554618492621</v>
      </c>
      <c r="F209" s="78">
        <f>F208*G209/G208</f>
        <v>58.989989382075528</v>
      </c>
      <c r="G209" s="78">
        <f t="shared" ref="G209:G219" si="404">E209/D$207</f>
        <v>87.74035132911267</v>
      </c>
      <c r="H209" s="78"/>
      <c r="I209" s="78"/>
      <c r="J209" s="88"/>
      <c r="Z209" s="31">
        <v>188.25</v>
      </c>
      <c r="AA209" s="37">
        <f t="shared" si="398"/>
        <v>5459.25</v>
      </c>
      <c r="AL209" s="31">
        <v>42</v>
      </c>
      <c r="AM209" s="30">
        <f t="shared" ref="AM209:AM219" si="405">AK$207*AL209</f>
        <v>3035.1592851592859</v>
      </c>
      <c r="BD209" s="31">
        <v>119.125</v>
      </c>
      <c r="BE209" s="36">
        <f t="shared" ref="BE209:BE219" si="406">BC$207*BD209</f>
        <v>3573.75</v>
      </c>
      <c r="BJ209" s="31">
        <v>99.5</v>
      </c>
      <c r="BK209" s="36">
        <f t="shared" ref="BK209:BK219" si="407">BI$207*BJ209</f>
        <v>3054.65</v>
      </c>
      <c r="BP209" s="31">
        <v>104.875</v>
      </c>
      <c r="BQ209" s="30">
        <f t="shared" ref="BQ209:BQ219" si="408">BO$207*BP209</f>
        <v>2988.9375</v>
      </c>
      <c r="DF209" s="31">
        <v>69</v>
      </c>
      <c r="DG209" s="30">
        <f t="shared" ref="DG209:DG219" si="409">DE$207*DF209</f>
        <v>2622</v>
      </c>
      <c r="DL209" s="31">
        <v>43.75</v>
      </c>
      <c r="DM209" s="30">
        <f t="shared" ref="DM209:DM219" si="410">DK$207*DL209</f>
        <v>656.25</v>
      </c>
      <c r="EV209" s="31">
        <v>116</v>
      </c>
      <c r="EW209" s="30">
        <f t="shared" ref="EW209:EW219" si="411">EU$207*EV209</f>
        <v>4060</v>
      </c>
      <c r="FB209" s="31">
        <v>104.4375</v>
      </c>
      <c r="FC209" s="29">
        <f t="shared" si="399"/>
        <v>4177.5</v>
      </c>
      <c r="IB209" s="31">
        <v>101.125</v>
      </c>
      <c r="IC209" s="36">
        <f t="shared" ref="IC209:IC219" si="412">IA$207*IB209</f>
        <v>1415.75</v>
      </c>
      <c r="IH209" s="31">
        <v>91</v>
      </c>
      <c r="II209" s="30">
        <f t="shared" ref="II209:II219" si="413">IG$207*IH209</f>
        <v>2275</v>
      </c>
      <c r="IN209" s="31">
        <v>93.5</v>
      </c>
      <c r="IO209" s="36">
        <f t="shared" ref="IO209:IO219" si="414">IM$207*IN209</f>
        <v>935</v>
      </c>
      <c r="JC209" s="69"/>
      <c r="JD209" s="20"/>
      <c r="JE209" s="20"/>
      <c r="JF209" s="20">
        <v>69.833333333333329</v>
      </c>
      <c r="JG209" s="23">
        <f t="shared" ref="JG209:JG219" si="415">JE$207*JF209</f>
        <v>698.33333333333326</v>
      </c>
      <c r="JI209" s="69"/>
      <c r="JJ209" s="20"/>
      <c r="JK209" s="20"/>
      <c r="JL209" s="20">
        <v>146.5</v>
      </c>
      <c r="JM209" s="23">
        <f t="shared" ref="JM209:JM219" si="416">JK$207*JL209</f>
        <v>4395</v>
      </c>
      <c r="JO209" s="69"/>
      <c r="JP209" s="20"/>
      <c r="JQ209" s="20"/>
      <c r="JR209" s="20">
        <v>99</v>
      </c>
      <c r="JS209" s="23">
        <f t="shared" ref="JS209:JS219" si="417">JQ$207*JR209</f>
        <v>2277</v>
      </c>
      <c r="JU209" s="69"/>
      <c r="JV209" s="20"/>
      <c r="JW209" s="20"/>
      <c r="JX209" s="20">
        <v>119</v>
      </c>
      <c r="JY209" s="23">
        <f t="shared" ref="JY209:JY219" si="418">JW$207*JX209</f>
        <v>2380</v>
      </c>
      <c r="KA209" s="69"/>
      <c r="KB209" s="20"/>
      <c r="KC209" s="20"/>
      <c r="KD209" s="20">
        <v>59</v>
      </c>
      <c r="KE209" s="23">
        <f t="shared" ref="KE209:KE219" si="419">KC$207*KD209</f>
        <v>767</v>
      </c>
      <c r="KG209" s="69"/>
      <c r="KH209" s="20"/>
      <c r="KI209" s="20"/>
      <c r="KJ209" s="20">
        <v>30.375</v>
      </c>
      <c r="KK209" s="23">
        <f t="shared" ref="KK209:KK219" si="420">KI$207*KJ209</f>
        <v>911.25</v>
      </c>
      <c r="KM209" s="69"/>
      <c r="KN209" s="20"/>
      <c r="KO209" s="20"/>
      <c r="KP209" s="20">
        <v>111</v>
      </c>
      <c r="KQ209" s="23">
        <f t="shared" ref="KQ209:KQ219" si="421">KO$207*KP209</f>
        <v>1998</v>
      </c>
      <c r="KS209" s="69"/>
      <c r="KT209" s="20"/>
      <c r="KU209" s="20"/>
      <c r="KV209" s="20">
        <v>56</v>
      </c>
      <c r="KW209" s="23">
        <f t="shared" ref="KW209:KW219" si="422">KU$207*KV209</f>
        <v>2072</v>
      </c>
      <c r="KY209" s="69"/>
      <c r="KZ209" s="20"/>
      <c r="LA209" s="20"/>
      <c r="LB209" s="20">
        <v>37.375</v>
      </c>
      <c r="LC209" s="23">
        <f t="shared" ref="LC209:LC219" si="423">LA$207*LB209</f>
        <v>560.625</v>
      </c>
      <c r="LE209" s="69"/>
      <c r="LF209" s="20"/>
      <c r="LG209" s="20"/>
      <c r="LH209" s="20">
        <v>65</v>
      </c>
      <c r="LI209" s="23">
        <f t="shared" ref="LI209:LI219" si="424">LG$207*LH209</f>
        <v>1430</v>
      </c>
      <c r="LK209" s="27"/>
      <c r="LL209" s="27"/>
      <c r="LM209" s="27"/>
      <c r="LN209" s="27"/>
      <c r="LR209" s="27"/>
      <c r="LT209" s="17">
        <v>108</v>
      </c>
      <c r="LU209" s="30">
        <f t="shared" ref="LU209:LU219" si="425">LS$207*LT209</f>
        <v>615.6</v>
      </c>
      <c r="LW209" s="32"/>
      <c r="LX209" s="32"/>
      <c r="LY209" s="32"/>
      <c r="LZ209" s="32">
        <v>104</v>
      </c>
      <c r="MA209" s="36">
        <f t="shared" ref="MA209:MA219" si="426">LY$207*LZ209</f>
        <v>2080</v>
      </c>
      <c r="MC209" s="32"/>
      <c r="MD209" s="32"/>
      <c r="ME209" s="32"/>
      <c r="MF209" s="32">
        <v>98.375</v>
      </c>
      <c r="MG209" s="36">
        <f t="shared" ref="MG209:MG219" si="427">ME$207*MF209</f>
        <v>393.5</v>
      </c>
      <c r="MI209" s="32"/>
      <c r="MJ209" s="32"/>
      <c r="MK209" s="32"/>
      <c r="ML209" s="32"/>
      <c r="MO209" s="32"/>
      <c r="MP209" s="32"/>
      <c r="MQ209" s="32"/>
      <c r="MR209" s="32">
        <v>109</v>
      </c>
      <c r="MS209" s="36">
        <f t="shared" ref="MS209:MS219" si="428">MQ$207*MR209</f>
        <v>1090</v>
      </c>
      <c r="MU209" s="32"/>
      <c r="MV209" s="32"/>
      <c r="MW209" s="32"/>
      <c r="MX209" s="32">
        <v>94.5</v>
      </c>
      <c r="MY209" s="36">
        <f t="shared" ref="MY209:MY219" si="429">MW$207*MX209</f>
        <v>1323</v>
      </c>
      <c r="NA209" s="32"/>
      <c r="NB209" s="32"/>
      <c r="NC209" s="32"/>
      <c r="ND209" s="32">
        <v>128</v>
      </c>
      <c r="NE209" s="36">
        <f t="shared" ref="NE209:NE219" si="430">NC$207*ND209</f>
        <v>1331.2</v>
      </c>
      <c r="NG209" s="32"/>
      <c r="NH209" s="32"/>
      <c r="NI209" s="32"/>
      <c r="NJ209" s="32">
        <v>118.25</v>
      </c>
      <c r="NK209" s="36">
        <f t="shared" ref="NK209:NK219" si="431">NI$207*NJ209</f>
        <v>2081.2000000000003</v>
      </c>
      <c r="NM209" s="32"/>
      <c r="NN209" s="32"/>
      <c r="NO209" s="32"/>
      <c r="NP209" s="32">
        <v>94</v>
      </c>
      <c r="NQ209" s="36">
        <f t="shared" ref="NQ209:NQ219" si="432">NO$207*NP209</f>
        <v>676.80000000000007</v>
      </c>
      <c r="NS209" s="32"/>
      <c r="NT209" s="32"/>
      <c r="NU209" s="32"/>
      <c r="NV209" s="32">
        <v>84.875</v>
      </c>
      <c r="NW209" s="36">
        <f t="shared" ref="NW209:NW219" si="433">NU$207*NV209</f>
        <v>4243.75</v>
      </c>
      <c r="NY209" s="32"/>
      <c r="NZ209" s="32"/>
      <c r="OA209" s="32"/>
      <c r="OB209" s="32">
        <v>76.5</v>
      </c>
      <c r="OC209" s="36">
        <f t="shared" ref="OC209:OC219" si="434">OA$207*OB209</f>
        <v>1683</v>
      </c>
      <c r="OE209" s="32"/>
      <c r="OF209" s="32"/>
      <c r="OG209" s="32"/>
      <c r="OH209" s="32">
        <v>90.375</v>
      </c>
      <c r="OI209" s="36">
        <f t="shared" ref="OI209:OI219" si="435">OG$207*OH209</f>
        <v>948.9375</v>
      </c>
      <c r="OK209" s="32"/>
      <c r="OL209" s="32"/>
      <c r="OM209" s="32"/>
      <c r="ON209" s="32"/>
      <c r="OQ209" s="32"/>
      <c r="OR209" s="32"/>
      <c r="OS209" s="32"/>
      <c r="OT209" s="32"/>
      <c r="OW209" s="32"/>
      <c r="OX209" s="32"/>
      <c r="OY209" s="32"/>
      <c r="OZ209" s="32"/>
      <c r="PC209" s="32"/>
      <c r="PD209" s="32"/>
      <c r="PE209" s="32"/>
      <c r="PF209" s="32"/>
      <c r="PI209" s="32"/>
      <c r="PJ209" s="32"/>
      <c r="PK209" s="32"/>
      <c r="PL209" s="32"/>
      <c r="PO209" s="32"/>
      <c r="PP209" s="32"/>
      <c r="PQ209" s="32"/>
      <c r="PR209" s="32"/>
      <c r="PU209" s="32"/>
      <c r="PV209" s="32"/>
      <c r="PW209" s="32"/>
      <c r="PX209" s="31">
        <v>113</v>
      </c>
      <c r="PY209" s="36">
        <f t="shared" ref="PY209:PY219" si="436">PW$207*PX209</f>
        <v>565</v>
      </c>
      <c r="QD209" s="31">
        <v>131.5</v>
      </c>
      <c r="QE209" s="36">
        <f t="shared" si="400"/>
        <v>657.5</v>
      </c>
      <c r="QJ209" s="31">
        <v>14.5</v>
      </c>
      <c r="QK209" s="36">
        <f t="shared" si="401"/>
        <v>241.51199999999997</v>
      </c>
      <c r="QM209" s="5"/>
      <c r="QO209" s="5"/>
      <c r="QP209" s="31">
        <v>90.5</v>
      </c>
      <c r="QQ209" s="36">
        <f t="shared" si="402"/>
        <v>1122.2</v>
      </c>
      <c r="SR209" s="31">
        <v>57.5</v>
      </c>
      <c r="SS209" s="36">
        <f t="shared" si="403"/>
        <v>862.5</v>
      </c>
    </row>
    <row r="210" spans="1:514" x14ac:dyDescent="0.55000000000000004">
      <c r="A210" s="31"/>
      <c r="B210" s="80">
        <v>184803</v>
      </c>
      <c r="C210" s="77"/>
      <c r="D210" s="78"/>
      <c r="E210" s="78">
        <f t="shared" si="366"/>
        <v>70275.570646649649</v>
      </c>
      <c r="F210" s="78">
        <f t="shared" ref="F210:F219" si="437">F209*G210/G209</f>
        <v>58.264551674874738</v>
      </c>
      <c r="G210" s="78">
        <f t="shared" si="404"/>
        <v>86.661351994413295</v>
      </c>
      <c r="H210" s="78"/>
      <c r="I210" s="78"/>
      <c r="J210" s="88"/>
      <c r="Z210" s="31">
        <v>190.625</v>
      </c>
      <c r="AA210" s="37">
        <f t="shared" si="398"/>
        <v>5528.125</v>
      </c>
      <c r="AL210" s="31">
        <v>34.75</v>
      </c>
      <c r="AM210" s="30">
        <f t="shared" si="405"/>
        <v>2511.2329799829804</v>
      </c>
      <c r="BD210" s="31">
        <v>118</v>
      </c>
      <c r="BE210" s="36">
        <f t="shared" si="406"/>
        <v>3540</v>
      </c>
      <c r="BJ210" s="31">
        <v>99.75</v>
      </c>
      <c r="BK210" s="36">
        <f t="shared" si="407"/>
        <v>3062.3249999999998</v>
      </c>
      <c r="BP210" s="31">
        <v>104.75</v>
      </c>
      <c r="BQ210" s="30">
        <f t="shared" si="408"/>
        <v>2985.375</v>
      </c>
      <c r="DF210" s="31">
        <v>64</v>
      </c>
      <c r="DG210" s="30">
        <f t="shared" si="409"/>
        <v>2432</v>
      </c>
      <c r="DL210" s="31">
        <v>49.375</v>
      </c>
      <c r="DM210" s="30">
        <f t="shared" si="410"/>
        <v>740.625</v>
      </c>
      <c r="EV210" s="31">
        <v>116.75</v>
      </c>
      <c r="EW210" s="30">
        <f t="shared" si="411"/>
        <v>4086.25</v>
      </c>
      <c r="FB210" s="31">
        <v>104</v>
      </c>
      <c r="FC210" s="29">
        <f t="shared" si="399"/>
        <v>4160</v>
      </c>
      <c r="IB210" s="31">
        <v>99.5</v>
      </c>
      <c r="IC210" s="36">
        <f t="shared" si="412"/>
        <v>1393</v>
      </c>
      <c r="IH210" s="31">
        <v>85.375</v>
      </c>
      <c r="II210" s="30">
        <f t="shared" si="413"/>
        <v>2134.375</v>
      </c>
      <c r="IN210" s="31">
        <v>92.375</v>
      </c>
      <c r="IO210" s="36">
        <f t="shared" si="414"/>
        <v>923.75</v>
      </c>
      <c r="JC210" s="69"/>
      <c r="JD210" s="20"/>
      <c r="JE210" s="20"/>
      <c r="JF210" s="20">
        <v>70.916666666666657</v>
      </c>
      <c r="JG210" s="23">
        <f t="shared" si="415"/>
        <v>709.16666666666652</v>
      </c>
      <c r="JI210" s="69"/>
      <c r="JJ210" s="20"/>
      <c r="JK210" s="20"/>
      <c r="JL210" s="20">
        <v>148</v>
      </c>
      <c r="JM210" s="23">
        <f t="shared" si="416"/>
        <v>4440</v>
      </c>
      <c r="JO210" s="69"/>
      <c r="JP210" s="20"/>
      <c r="JQ210" s="20"/>
      <c r="JR210" s="20">
        <v>99.875</v>
      </c>
      <c r="JS210" s="23">
        <f t="shared" si="417"/>
        <v>2297.125</v>
      </c>
      <c r="JU210" s="69"/>
      <c r="JV210" s="20"/>
      <c r="JW210" s="20"/>
      <c r="JX210" s="20">
        <v>117</v>
      </c>
      <c r="JY210" s="23">
        <f t="shared" si="418"/>
        <v>2340</v>
      </c>
      <c r="KA210" s="69"/>
      <c r="KB210" s="20"/>
      <c r="KC210" s="20"/>
      <c r="KD210" s="20">
        <v>61</v>
      </c>
      <c r="KE210" s="23">
        <f t="shared" si="419"/>
        <v>793</v>
      </c>
      <c r="KG210" s="69"/>
      <c r="KH210" s="20"/>
      <c r="KI210" s="20"/>
      <c r="KJ210" s="20">
        <v>28.875</v>
      </c>
      <c r="KK210" s="23">
        <f t="shared" si="420"/>
        <v>866.25</v>
      </c>
      <c r="KM210" s="69"/>
      <c r="KN210" s="20"/>
      <c r="KO210" s="20"/>
      <c r="KP210" s="20">
        <v>113.75</v>
      </c>
      <c r="KQ210" s="23">
        <f t="shared" si="421"/>
        <v>2047.5</v>
      </c>
      <c r="KS210" s="69"/>
      <c r="KT210" s="20"/>
      <c r="KU210" s="20"/>
      <c r="KV210" s="20">
        <v>56</v>
      </c>
      <c r="KW210" s="23">
        <f t="shared" si="422"/>
        <v>2072</v>
      </c>
      <c r="KY210" s="69"/>
      <c r="KZ210" s="20"/>
      <c r="LA210" s="20"/>
      <c r="LB210" s="20">
        <v>35</v>
      </c>
      <c r="LC210" s="23">
        <f t="shared" si="423"/>
        <v>525</v>
      </c>
      <c r="LE210" s="69"/>
      <c r="LF210" s="20"/>
      <c r="LG210" s="20"/>
      <c r="LH210" s="20">
        <v>59.5</v>
      </c>
      <c r="LI210" s="23">
        <f t="shared" si="424"/>
        <v>1309</v>
      </c>
      <c r="LK210" s="27"/>
      <c r="LL210" s="27"/>
      <c r="LM210" s="27"/>
      <c r="LN210" s="27"/>
      <c r="LR210" s="27"/>
      <c r="LT210" s="17">
        <v>107</v>
      </c>
      <c r="LU210" s="30">
        <f t="shared" si="425"/>
        <v>609.9</v>
      </c>
      <c r="LW210" s="32"/>
      <c r="LX210" s="32"/>
      <c r="LY210" s="32"/>
      <c r="LZ210" s="32">
        <v>104.5</v>
      </c>
      <c r="MA210" s="36">
        <f t="shared" si="426"/>
        <v>2090</v>
      </c>
      <c r="MC210" s="32"/>
      <c r="MD210" s="32"/>
      <c r="ME210" s="32"/>
      <c r="MF210" s="32">
        <v>105</v>
      </c>
      <c r="MG210" s="36">
        <f t="shared" si="427"/>
        <v>420</v>
      </c>
      <c r="MI210" s="32"/>
      <c r="MJ210" s="32"/>
      <c r="MK210" s="32"/>
      <c r="ML210" s="32"/>
      <c r="MO210" s="32"/>
      <c r="MP210" s="32"/>
      <c r="MQ210" s="32"/>
      <c r="MR210" s="32">
        <v>110</v>
      </c>
      <c r="MS210" s="36">
        <f t="shared" si="428"/>
        <v>1100</v>
      </c>
      <c r="MU210" s="32"/>
      <c r="MV210" s="32"/>
      <c r="MW210" s="32"/>
      <c r="MX210" s="32">
        <v>94</v>
      </c>
      <c r="MY210" s="36">
        <f t="shared" si="429"/>
        <v>1316</v>
      </c>
      <c r="NA210" s="32"/>
      <c r="NB210" s="32"/>
      <c r="NC210" s="32"/>
      <c r="ND210" s="32">
        <v>132</v>
      </c>
      <c r="NE210" s="36">
        <f t="shared" si="430"/>
        <v>1372.8</v>
      </c>
      <c r="NG210" s="32"/>
      <c r="NH210" s="32"/>
      <c r="NI210" s="32"/>
      <c r="NJ210" s="32">
        <v>117.125</v>
      </c>
      <c r="NK210" s="36">
        <f t="shared" si="431"/>
        <v>2061.4</v>
      </c>
      <c r="NM210" s="32"/>
      <c r="NN210" s="32"/>
      <c r="NO210" s="32"/>
      <c r="NP210" s="32">
        <v>97</v>
      </c>
      <c r="NQ210" s="36">
        <f t="shared" si="432"/>
        <v>698.4</v>
      </c>
      <c r="NS210" s="32"/>
      <c r="NT210" s="32"/>
      <c r="NU210" s="32"/>
      <c r="NV210" s="32">
        <v>80.75</v>
      </c>
      <c r="NW210" s="36">
        <f t="shared" si="433"/>
        <v>4037.5</v>
      </c>
      <c r="NY210" s="32"/>
      <c r="NZ210" s="32"/>
      <c r="OA210" s="32"/>
      <c r="OB210" s="32">
        <v>75</v>
      </c>
      <c r="OC210" s="36">
        <f t="shared" si="434"/>
        <v>1650</v>
      </c>
      <c r="OE210" s="32"/>
      <c r="OF210" s="32"/>
      <c r="OG210" s="32"/>
      <c r="OH210" s="32">
        <v>91.5</v>
      </c>
      <c r="OI210" s="36">
        <f t="shared" si="435"/>
        <v>960.75</v>
      </c>
      <c r="OK210" s="32"/>
      <c r="OL210" s="32"/>
      <c r="OM210" s="32"/>
      <c r="ON210" s="32"/>
      <c r="OQ210" s="32"/>
      <c r="OR210" s="32"/>
      <c r="OS210" s="32"/>
      <c r="OT210" s="32"/>
      <c r="OW210" s="32"/>
      <c r="OX210" s="32"/>
      <c r="OY210" s="32"/>
      <c r="OZ210" s="32"/>
      <c r="PC210" s="32"/>
      <c r="PD210" s="32"/>
      <c r="PE210" s="32"/>
      <c r="PF210" s="32"/>
      <c r="PI210" s="32"/>
      <c r="PJ210" s="32"/>
      <c r="PK210" s="32"/>
      <c r="PL210" s="32"/>
      <c r="PO210" s="32"/>
      <c r="PP210" s="32"/>
      <c r="PQ210" s="32"/>
      <c r="PR210" s="32"/>
      <c r="PU210" s="32"/>
      <c r="PV210" s="32"/>
      <c r="PW210" s="32"/>
      <c r="PX210" s="31">
        <v>127</v>
      </c>
      <c r="PY210" s="36">
        <f t="shared" si="436"/>
        <v>635</v>
      </c>
      <c r="QD210" s="31">
        <v>126.625</v>
      </c>
      <c r="QE210" s="36">
        <f t="shared" si="400"/>
        <v>633.125</v>
      </c>
      <c r="QJ210" s="31">
        <v>16</v>
      </c>
      <c r="QK210" s="36">
        <f t="shared" si="401"/>
        <v>266.49599999999998</v>
      </c>
      <c r="QM210" s="5"/>
      <c r="QO210" s="5"/>
      <c r="QP210" s="31">
        <v>90</v>
      </c>
      <c r="QQ210" s="36">
        <f t="shared" si="402"/>
        <v>1116</v>
      </c>
      <c r="SR210" s="31">
        <v>61</v>
      </c>
      <c r="SS210" s="36">
        <f t="shared" si="403"/>
        <v>915</v>
      </c>
    </row>
    <row r="211" spans="1:514" x14ac:dyDescent="0.55000000000000004">
      <c r="A211" s="31"/>
      <c r="B211" s="80">
        <v>184804</v>
      </c>
      <c r="C211" s="77"/>
      <c r="D211" s="78"/>
      <c r="E211" s="78">
        <f t="shared" si="366"/>
        <v>69465.654116050631</v>
      </c>
      <c r="F211" s="78">
        <f t="shared" si="437"/>
        <v>57.593060527734956</v>
      </c>
      <c r="G211" s="78">
        <f t="shared" si="404"/>
        <v>85.662591530449973</v>
      </c>
      <c r="H211" s="78"/>
      <c r="I211" s="78"/>
      <c r="J211" s="88"/>
      <c r="Z211" s="31">
        <v>193</v>
      </c>
      <c r="AA211" s="37">
        <f t="shared" si="398"/>
        <v>5597</v>
      </c>
      <c r="AL211" s="31">
        <v>33.75</v>
      </c>
      <c r="AM211" s="30">
        <f t="shared" si="405"/>
        <v>2438.9672827172835</v>
      </c>
      <c r="BD211" s="31">
        <v>117.875</v>
      </c>
      <c r="BE211" s="36">
        <f t="shared" si="406"/>
        <v>3536.25</v>
      </c>
      <c r="BJ211" s="31">
        <v>100.75</v>
      </c>
      <c r="BK211" s="36">
        <f t="shared" si="407"/>
        <v>3093.0250000000001</v>
      </c>
      <c r="BP211" s="31">
        <v>103.5</v>
      </c>
      <c r="BQ211" s="30">
        <f t="shared" si="408"/>
        <v>2949.75</v>
      </c>
      <c r="DF211" s="31">
        <v>59</v>
      </c>
      <c r="DG211" s="30">
        <f t="shared" si="409"/>
        <v>2242</v>
      </c>
      <c r="DL211" s="31">
        <v>52.375</v>
      </c>
      <c r="DM211" s="30">
        <f t="shared" si="410"/>
        <v>785.625</v>
      </c>
      <c r="EV211" s="31">
        <v>117.375</v>
      </c>
      <c r="EW211" s="30">
        <f t="shared" si="411"/>
        <v>4108.125</v>
      </c>
      <c r="FB211" s="31">
        <v>103.125</v>
      </c>
      <c r="FC211" s="29">
        <f t="shared" si="399"/>
        <v>4125</v>
      </c>
      <c r="IB211" s="31">
        <v>98.75</v>
      </c>
      <c r="IC211" s="36">
        <f t="shared" si="412"/>
        <v>1382.5</v>
      </c>
      <c r="IH211" s="31">
        <v>86.6875</v>
      </c>
      <c r="II211" s="30">
        <f t="shared" si="413"/>
        <v>2167.1875</v>
      </c>
      <c r="IN211" s="31">
        <v>93.5</v>
      </c>
      <c r="IO211" s="36">
        <f t="shared" si="414"/>
        <v>935</v>
      </c>
      <c r="JC211" s="69"/>
      <c r="JD211" s="20"/>
      <c r="JE211" s="20"/>
      <c r="JF211" s="20">
        <v>72</v>
      </c>
      <c r="JG211" s="23">
        <f t="shared" si="415"/>
        <v>720</v>
      </c>
      <c r="JI211" s="69"/>
      <c r="JJ211" s="20"/>
      <c r="JK211" s="20"/>
      <c r="JL211" s="20">
        <v>145</v>
      </c>
      <c r="JM211" s="23">
        <f t="shared" si="416"/>
        <v>4350</v>
      </c>
      <c r="JO211" s="69"/>
      <c r="JP211" s="20"/>
      <c r="JQ211" s="20"/>
      <c r="JR211" s="20">
        <v>96</v>
      </c>
      <c r="JS211" s="23">
        <f t="shared" si="417"/>
        <v>2208</v>
      </c>
      <c r="JU211" s="69"/>
      <c r="JV211" s="20"/>
      <c r="JW211" s="20"/>
      <c r="JX211" s="20">
        <v>115</v>
      </c>
      <c r="JY211" s="23">
        <f t="shared" si="418"/>
        <v>2300</v>
      </c>
      <c r="KA211" s="69"/>
      <c r="KB211" s="20"/>
      <c r="KC211" s="20"/>
      <c r="KD211" s="20">
        <v>57.5</v>
      </c>
      <c r="KE211" s="23">
        <f t="shared" si="419"/>
        <v>747.5</v>
      </c>
      <c r="KG211" s="69"/>
      <c r="KH211" s="20"/>
      <c r="KI211" s="20"/>
      <c r="KJ211" s="20">
        <v>29.625</v>
      </c>
      <c r="KK211" s="23">
        <f t="shared" si="420"/>
        <v>888.75</v>
      </c>
      <c r="KM211" s="69"/>
      <c r="KN211" s="20"/>
      <c r="KO211" s="20"/>
      <c r="KP211" s="20">
        <v>113.5</v>
      </c>
      <c r="KQ211" s="23">
        <f t="shared" si="421"/>
        <v>2043</v>
      </c>
      <c r="KS211" s="69"/>
      <c r="KT211" s="20"/>
      <c r="KU211" s="20"/>
      <c r="KV211" s="20">
        <v>52.75</v>
      </c>
      <c r="KW211" s="23">
        <f t="shared" si="422"/>
        <v>1951.75</v>
      </c>
      <c r="KY211" s="69"/>
      <c r="KZ211" s="20"/>
      <c r="LA211" s="20"/>
      <c r="LB211" s="20">
        <v>33.375</v>
      </c>
      <c r="LC211" s="23">
        <f t="shared" si="423"/>
        <v>500.625</v>
      </c>
      <c r="LE211" s="69"/>
      <c r="LF211" s="20"/>
      <c r="LG211" s="20"/>
      <c r="LH211" s="20">
        <v>61</v>
      </c>
      <c r="LI211" s="23">
        <f t="shared" si="424"/>
        <v>1342</v>
      </c>
      <c r="LK211" s="27"/>
      <c r="LL211" s="27"/>
      <c r="LM211" s="27"/>
      <c r="LN211" s="27"/>
      <c r="LR211" s="27"/>
      <c r="LT211" s="17">
        <v>109</v>
      </c>
      <c r="LU211" s="30">
        <f t="shared" si="425"/>
        <v>621.30000000000007</v>
      </c>
      <c r="LW211" s="32"/>
      <c r="LX211" s="32"/>
      <c r="LY211" s="32"/>
      <c r="LZ211" s="32">
        <v>103.75</v>
      </c>
      <c r="MA211" s="36">
        <f t="shared" si="426"/>
        <v>2075</v>
      </c>
      <c r="MC211" s="32"/>
      <c r="MD211" s="32"/>
      <c r="ME211" s="32"/>
      <c r="MF211" s="32">
        <v>93</v>
      </c>
      <c r="MG211" s="36">
        <f t="shared" si="427"/>
        <v>372</v>
      </c>
      <c r="MI211" s="32"/>
      <c r="MJ211" s="32"/>
      <c r="MK211" s="32"/>
      <c r="ML211" s="32"/>
      <c r="MO211" s="32"/>
      <c r="MP211" s="32"/>
      <c r="MQ211" s="32"/>
      <c r="MR211" s="32">
        <v>112.33333333333333</v>
      </c>
      <c r="MS211" s="36">
        <f t="shared" si="428"/>
        <v>1123.3333333333333</v>
      </c>
      <c r="MU211" s="32"/>
      <c r="MV211" s="32"/>
      <c r="MW211" s="32"/>
      <c r="MX211" s="32">
        <v>92.5</v>
      </c>
      <c r="MY211" s="36">
        <f t="shared" si="429"/>
        <v>1295</v>
      </c>
      <c r="NA211" s="32"/>
      <c r="NB211" s="32"/>
      <c r="NC211" s="32"/>
      <c r="ND211" s="32">
        <v>132</v>
      </c>
      <c r="NE211" s="36">
        <f t="shared" si="430"/>
        <v>1372.8</v>
      </c>
      <c r="NG211" s="32"/>
      <c r="NH211" s="32"/>
      <c r="NI211" s="32"/>
      <c r="NJ211" s="32">
        <v>116.875</v>
      </c>
      <c r="NK211" s="36">
        <f t="shared" si="431"/>
        <v>2057</v>
      </c>
      <c r="NM211" s="32"/>
      <c r="NN211" s="32"/>
      <c r="NO211" s="32"/>
      <c r="NP211" s="32">
        <v>97</v>
      </c>
      <c r="NQ211" s="36">
        <f t="shared" si="432"/>
        <v>698.4</v>
      </c>
      <c r="NS211" s="32"/>
      <c r="NT211" s="32"/>
      <c r="NU211" s="32"/>
      <c r="NV211" s="32">
        <v>78.5</v>
      </c>
      <c r="NW211" s="36">
        <f t="shared" si="433"/>
        <v>3925</v>
      </c>
      <c r="NY211" s="32"/>
      <c r="NZ211" s="32"/>
      <c r="OA211" s="32"/>
      <c r="OB211" s="32">
        <v>72.75</v>
      </c>
      <c r="OC211" s="36">
        <f t="shared" si="434"/>
        <v>1600.5</v>
      </c>
      <c r="OE211" s="32"/>
      <c r="OF211" s="32"/>
      <c r="OG211" s="32"/>
      <c r="OH211" s="32">
        <v>89.5</v>
      </c>
      <c r="OI211" s="36">
        <f t="shared" si="435"/>
        <v>939.75</v>
      </c>
      <c r="OK211" s="32"/>
      <c r="OL211" s="32"/>
      <c r="OM211" s="32"/>
      <c r="ON211" s="32"/>
      <c r="OQ211" s="32"/>
      <c r="OR211" s="32"/>
      <c r="OS211" s="32"/>
      <c r="OT211" s="32"/>
      <c r="OW211" s="32"/>
      <c r="OX211" s="32"/>
      <c r="OY211" s="32"/>
      <c r="OZ211" s="32"/>
      <c r="PC211" s="32"/>
      <c r="PD211" s="32"/>
      <c r="PE211" s="32"/>
      <c r="PF211" s="32"/>
      <c r="PI211" s="32"/>
      <c r="PJ211" s="32"/>
      <c r="PK211" s="32"/>
      <c r="PL211" s="32"/>
      <c r="PO211" s="32"/>
      <c r="PP211" s="32"/>
      <c r="PQ211" s="32"/>
      <c r="PR211" s="32"/>
      <c r="PU211" s="32"/>
      <c r="PV211" s="32"/>
      <c r="PW211" s="32"/>
      <c r="PX211" s="31">
        <v>127</v>
      </c>
      <c r="PY211" s="36">
        <f t="shared" si="436"/>
        <v>635</v>
      </c>
      <c r="QD211" s="31">
        <v>120</v>
      </c>
      <c r="QE211" s="36">
        <f t="shared" si="400"/>
        <v>600</v>
      </c>
      <c r="QJ211" s="31">
        <v>17.25</v>
      </c>
      <c r="QK211" s="36">
        <f t="shared" si="401"/>
        <v>287.31599999999997</v>
      </c>
      <c r="QM211" s="5"/>
      <c r="QO211" s="5"/>
      <c r="QP211" s="31">
        <v>90</v>
      </c>
      <c r="QQ211" s="36">
        <f t="shared" si="402"/>
        <v>1116</v>
      </c>
      <c r="SR211" s="31">
        <v>56.5</v>
      </c>
      <c r="SS211" s="36">
        <f t="shared" si="403"/>
        <v>847.5</v>
      </c>
    </row>
    <row r="212" spans="1:514" x14ac:dyDescent="0.55000000000000004">
      <c r="A212" s="31"/>
      <c r="B212" s="80">
        <v>184805</v>
      </c>
      <c r="C212" s="77"/>
      <c r="D212" s="78"/>
      <c r="E212" s="78">
        <f t="shared" si="366"/>
        <v>69010.299283531291</v>
      </c>
      <c r="F212" s="78">
        <f t="shared" si="437"/>
        <v>57.215531822872101</v>
      </c>
      <c r="G212" s="78">
        <f t="shared" si="404"/>
        <v>85.10106403148832</v>
      </c>
      <c r="H212" s="78"/>
      <c r="I212" s="78"/>
      <c r="J212" s="88"/>
      <c r="Z212" s="31">
        <v>194</v>
      </c>
      <c r="AA212" s="37">
        <f t="shared" si="398"/>
        <v>5626</v>
      </c>
      <c r="AL212" s="31">
        <v>36.5</v>
      </c>
      <c r="AM212" s="30">
        <f t="shared" si="405"/>
        <v>2637.6979501979508</v>
      </c>
      <c r="BD212" s="31">
        <v>115.75</v>
      </c>
      <c r="BE212" s="36">
        <f t="shared" si="406"/>
        <v>3472.5</v>
      </c>
      <c r="BJ212" s="31">
        <v>96.75</v>
      </c>
      <c r="BK212" s="36">
        <f t="shared" si="407"/>
        <v>2970.2249999999999</v>
      </c>
      <c r="BP212" s="31">
        <v>104</v>
      </c>
      <c r="BQ212" s="30">
        <f t="shared" si="408"/>
        <v>2964</v>
      </c>
      <c r="DF212" s="31">
        <v>56.5</v>
      </c>
      <c r="DG212" s="30">
        <f t="shared" si="409"/>
        <v>2147</v>
      </c>
      <c r="DL212" s="31">
        <v>57.625</v>
      </c>
      <c r="DM212" s="30">
        <f t="shared" si="410"/>
        <v>864.375</v>
      </c>
      <c r="EV212" s="31">
        <v>114</v>
      </c>
      <c r="EW212" s="30">
        <f t="shared" si="411"/>
        <v>3990</v>
      </c>
      <c r="FB212" s="31">
        <v>104</v>
      </c>
      <c r="FC212" s="29">
        <f t="shared" si="399"/>
        <v>4160</v>
      </c>
      <c r="IB212" s="31">
        <v>99.375</v>
      </c>
      <c r="IC212" s="36">
        <f t="shared" si="412"/>
        <v>1391.25</v>
      </c>
      <c r="IH212" s="31">
        <v>88</v>
      </c>
      <c r="II212" s="30">
        <f t="shared" si="413"/>
        <v>2200</v>
      </c>
      <c r="IN212" s="31">
        <v>93</v>
      </c>
      <c r="IO212" s="36">
        <f t="shared" si="414"/>
        <v>930</v>
      </c>
      <c r="JC212" s="69"/>
      <c r="JD212" s="20"/>
      <c r="JE212" s="20"/>
      <c r="JF212" s="20">
        <v>72</v>
      </c>
      <c r="JG212" s="23">
        <f t="shared" si="415"/>
        <v>720</v>
      </c>
      <c r="JI212" s="69"/>
      <c r="JJ212" s="20"/>
      <c r="JK212" s="20"/>
      <c r="JL212" s="20">
        <v>145.5</v>
      </c>
      <c r="JM212" s="23">
        <f t="shared" si="416"/>
        <v>4365</v>
      </c>
      <c r="JO212" s="69"/>
      <c r="JP212" s="20"/>
      <c r="JQ212" s="20"/>
      <c r="JR212" s="20">
        <v>94</v>
      </c>
      <c r="JS212" s="23">
        <f t="shared" si="417"/>
        <v>2162</v>
      </c>
      <c r="JU212" s="69"/>
      <c r="JV212" s="20"/>
      <c r="JW212" s="20"/>
      <c r="JX212" s="20">
        <v>116.875</v>
      </c>
      <c r="JY212" s="23">
        <f t="shared" si="418"/>
        <v>2337.5</v>
      </c>
      <c r="KA212" s="69"/>
      <c r="KB212" s="20"/>
      <c r="KC212" s="20"/>
      <c r="KD212" s="20">
        <v>57.5</v>
      </c>
      <c r="KE212" s="23">
        <f t="shared" si="419"/>
        <v>747.5</v>
      </c>
      <c r="KG212" s="69"/>
      <c r="KH212" s="20"/>
      <c r="KI212" s="20"/>
      <c r="KJ212" s="20">
        <v>28.875</v>
      </c>
      <c r="KK212" s="23">
        <f t="shared" si="420"/>
        <v>866.25</v>
      </c>
      <c r="KM212" s="69"/>
      <c r="KN212" s="20"/>
      <c r="KO212" s="20"/>
      <c r="KP212" s="20">
        <v>113.5</v>
      </c>
      <c r="KQ212" s="23">
        <f t="shared" si="421"/>
        <v>2043</v>
      </c>
      <c r="KS212" s="69"/>
      <c r="KT212" s="20"/>
      <c r="KU212" s="20"/>
      <c r="KV212" s="20">
        <v>48.666666666666664</v>
      </c>
      <c r="KW212" s="23">
        <f t="shared" si="422"/>
        <v>1800.6666666666665</v>
      </c>
      <c r="KY212" s="69"/>
      <c r="KZ212" s="20"/>
      <c r="LA212" s="20"/>
      <c r="LB212" s="20">
        <v>27</v>
      </c>
      <c r="LC212" s="23">
        <f t="shared" si="423"/>
        <v>405</v>
      </c>
      <c r="LE212" s="69"/>
      <c r="LF212" s="20"/>
      <c r="LG212" s="20"/>
      <c r="LH212" s="20">
        <v>62.5</v>
      </c>
      <c r="LI212" s="23">
        <f t="shared" si="424"/>
        <v>1375</v>
      </c>
      <c r="LK212" s="27"/>
      <c r="LL212" s="27"/>
      <c r="LM212" s="27"/>
      <c r="LN212" s="27"/>
      <c r="LR212" s="27"/>
      <c r="LT212" s="17">
        <v>113</v>
      </c>
      <c r="LU212" s="30">
        <f t="shared" si="425"/>
        <v>644.1</v>
      </c>
      <c r="LW212" s="32"/>
      <c r="LX212" s="32"/>
      <c r="LY212" s="32"/>
      <c r="LZ212" s="32">
        <v>104.75</v>
      </c>
      <c r="MA212" s="36">
        <f t="shared" si="426"/>
        <v>2095</v>
      </c>
      <c r="MC212" s="32"/>
      <c r="MD212" s="32"/>
      <c r="ME212" s="32"/>
      <c r="MF212" s="32">
        <v>120</v>
      </c>
      <c r="MG212" s="36">
        <f t="shared" si="427"/>
        <v>480</v>
      </c>
      <c r="MI212" s="32"/>
      <c r="MJ212" s="32"/>
      <c r="MK212" s="32"/>
      <c r="ML212" s="32"/>
      <c r="MO212" s="32"/>
      <c r="MP212" s="32"/>
      <c r="MQ212" s="32"/>
      <c r="MR212" s="32">
        <v>114.66666666666666</v>
      </c>
      <c r="MS212" s="36">
        <f t="shared" si="428"/>
        <v>1146.6666666666665</v>
      </c>
      <c r="MU212" s="32"/>
      <c r="MV212" s="32"/>
      <c r="MW212" s="32"/>
      <c r="MX212" s="32">
        <v>91.5</v>
      </c>
      <c r="MY212" s="36">
        <f t="shared" si="429"/>
        <v>1281</v>
      </c>
      <c r="NA212" s="32"/>
      <c r="NB212" s="32"/>
      <c r="NC212" s="32"/>
      <c r="ND212" s="32">
        <v>128</v>
      </c>
      <c r="NE212" s="36">
        <f t="shared" si="430"/>
        <v>1331.2</v>
      </c>
      <c r="NG212" s="32"/>
      <c r="NH212" s="32"/>
      <c r="NI212" s="32"/>
      <c r="NJ212" s="32">
        <v>117.5</v>
      </c>
      <c r="NK212" s="36">
        <f t="shared" si="431"/>
        <v>2068</v>
      </c>
      <c r="NM212" s="32"/>
      <c r="NN212" s="32"/>
      <c r="NO212" s="32"/>
      <c r="NP212" s="32">
        <v>100.25</v>
      </c>
      <c r="NQ212" s="36">
        <f t="shared" si="432"/>
        <v>721.80000000000007</v>
      </c>
      <c r="NS212" s="32"/>
      <c r="NT212" s="32"/>
      <c r="NU212" s="32"/>
      <c r="NV212" s="32">
        <v>74.5</v>
      </c>
      <c r="NW212" s="36">
        <f t="shared" si="433"/>
        <v>3725</v>
      </c>
      <c r="NY212" s="32"/>
      <c r="NZ212" s="32"/>
      <c r="OA212" s="32"/>
      <c r="OB212" s="32">
        <v>72.5</v>
      </c>
      <c r="OC212" s="36">
        <f t="shared" si="434"/>
        <v>1595</v>
      </c>
      <c r="OE212" s="32"/>
      <c r="OF212" s="32"/>
      <c r="OG212" s="32"/>
      <c r="OH212" s="32">
        <v>90</v>
      </c>
      <c r="OI212" s="36">
        <f t="shared" si="435"/>
        <v>945</v>
      </c>
      <c r="OK212" s="32"/>
      <c r="OL212" s="32"/>
      <c r="OM212" s="32"/>
      <c r="ON212" s="32"/>
      <c r="OQ212" s="32"/>
      <c r="OR212" s="32"/>
      <c r="OS212" s="32"/>
      <c r="OT212" s="32"/>
      <c r="OW212" s="32"/>
      <c r="OX212" s="32"/>
      <c r="OY212" s="32"/>
      <c r="OZ212" s="32"/>
      <c r="PC212" s="32"/>
      <c r="PD212" s="32"/>
      <c r="PE212" s="32"/>
      <c r="PF212" s="32"/>
      <c r="PI212" s="32"/>
      <c r="PJ212" s="32"/>
      <c r="PK212" s="32"/>
      <c r="PL212" s="32"/>
      <c r="PO212" s="32"/>
      <c r="PP212" s="32"/>
      <c r="PQ212" s="32"/>
      <c r="PR212" s="32"/>
      <c r="PU212" s="32"/>
      <c r="PV212" s="32"/>
      <c r="PW212" s="32"/>
      <c r="PX212" s="31">
        <v>127</v>
      </c>
      <c r="PY212" s="36">
        <f t="shared" si="436"/>
        <v>635</v>
      </c>
      <c r="QD212" s="31">
        <v>126</v>
      </c>
      <c r="QE212" s="36">
        <f t="shared" si="400"/>
        <v>630</v>
      </c>
      <c r="QJ212" s="31">
        <v>15.5</v>
      </c>
      <c r="QK212" s="36">
        <f t="shared" si="401"/>
        <v>258.16800000000001</v>
      </c>
      <c r="QM212" s="5"/>
      <c r="QO212" s="5"/>
      <c r="QP212" s="31">
        <v>82.5</v>
      </c>
      <c r="QQ212" s="36">
        <f t="shared" si="402"/>
        <v>1023</v>
      </c>
      <c r="SR212" s="31">
        <v>52.5</v>
      </c>
      <c r="SS212" s="36">
        <f t="shared" si="403"/>
        <v>787.5</v>
      </c>
    </row>
    <row r="213" spans="1:514" x14ac:dyDescent="0.55000000000000004">
      <c r="A213" s="31"/>
      <c r="B213" s="80">
        <v>184806</v>
      </c>
      <c r="C213" s="77"/>
      <c r="D213" s="78"/>
      <c r="E213" s="78">
        <f t="shared" si="366"/>
        <v>67386.460904299413</v>
      </c>
      <c r="F213" s="78">
        <f t="shared" si="437"/>
        <v>55.869228772070599</v>
      </c>
      <c r="G213" s="78">
        <f t="shared" si="404"/>
        <v>83.098603886807012</v>
      </c>
      <c r="H213" s="78"/>
      <c r="I213" s="78"/>
      <c r="J213" s="88"/>
      <c r="Z213" s="31">
        <v>167.5</v>
      </c>
      <c r="AA213" s="37">
        <f t="shared" si="398"/>
        <v>4857.5</v>
      </c>
      <c r="AL213" s="31">
        <v>35</v>
      </c>
      <c r="AM213" s="30">
        <f t="shared" si="405"/>
        <v>2529.2994042994051</v>
      </c>
      <c r="BD213" s="31">
        <v>110</v>
      </c>
      <c r="BE213" s="36">
        <f t="shared" si="406"/>
        <v>3300</v>
      </c>
      <c r="BJ213" s="31">
        <v>94.75</v>
      </c>
      <c r="BK213" s="36">
        <f t="shared" si="407"/>
        <v>2908.8249999999998</v>
      </c>
      <c r="BP213" s="31">
        <v>99.375</v>
      </c>
      <c r="BQ213" s="30">
        <f t="shared" si="408"/>
        <v>2832.1875</v>
      </c>
      <c r="DF213" s="31">
        <v>66.5</v>
      </c>
      <c r="DG213" s="30">
        <f t="shared" si="409"/>
        <v>2527</v>
      </c>
      <c r="DL213" s="31">
        <v>54.625</v>
      </c>
      <c r="DM213" s="30">
        <f t="shared" si="410"/>
        <v>819.375</v>
      </c>
      <c r="EV213" s="31">
        <v>108.625</v>
      </c>
      <c r="EW213" s="30">
        <f t="shared" si="411"/>
        <v>3801.875</v>
      </c>
      <c r="FB213" s="31">
        <v>98</v>
      </c>
      <c r="FC213" s="29">
        <f t="shared" si="399"/>
        <v>3920</v>
      </c>
      <c r="IB213" s="31">
        <v>102</v>
      </c>
      <c r="IC213" s="36">
        <f t="shared" si="412"/>
        <v>1428</v>
      </c>
      <c r="IH213" s="31">
        <v>90.5</v>
      </c>
      <c r="II213" s="30">
        <f t="shared" si="413"/>
        <v>2262.5</v>
      </c>
      <c r="IN213" s="31">
        <v>89.75</v>
      </c>
      <c r="IO213" s="36">
        <f t="shared" si="414"/>
        <v>897.5</v>
      </c>
      <c r="JC213" s="69"/>
      <c r="JD213" s="20"/>
      <c r="JE213" s="20"/>
      <c r="JF213" s="20">
        <v>72</v>
      </c>
      <c r="JG213" s="23">
        <f t="shared" si="415"/>
        <v>720</v>
      </c>
      <c r="JI213" s="69"/>
      <c r="JJ213" s="20"/>
      <c r="JK213" s="20"/>
      <c r="JL213" s="20">
        <v>143.5</v>
      </c>
      <c r="JM213" s="23">
        <f t="shared" si="416"/>
        <v>4305</v>
      </c>
      <c r="JO213" s="69"/>
      <c r="JP213" s="20"/>
      <c r="JQ213" s="20"/>
      <c r="JR213" s="20">
        <v>93</v>
      </c>
      <c r="JS213" s="23">
        <f t="shared" si="417"/>
        <v>2139</v>
      </c>
      <c r="JU213" s="69"/>
      <c r="JV213" s="20"/>
      <c r="JW213" s="20"/>
      <c r="JX213" s="20">
        <v>119.5</v>
      </c>
      <c r="JY213" s="23">
        <f t="shared" si="418"/>
        <v>2390</v>
      </c>
      <c r="KA213" s="69"/>
      <c r="KB213" s="20"/>
      <c r="KC213" s="20"/>
      <c r="KD213" s="20">
        <v>56</v>
      </c>
      <c r="KE213" s="23">
        <f t="shared" si="419"/>
        <v>728</v>
      </c>
      <c r="KG213" s="69"/>
      <c r="KH213" s="20"/>
      <c r="KI213" s="20"/>
      <c r="KJ213" s="20">
        <v>28.625</v>
      </c>
      <c r="KK213" s="23">
        <f t="shared" si="420"/>
        <v>858.75</v>
      </c>
      <c r="KM213" s="69"/>
      <c r="KN213" s="20"/>
      <c r="KO213" s="20"/>
      <c r="KP213" s="20">
        <v>110</v>
      </c>
      <c r="KQ213" s="23">
        <f t="shared" si="421"/>
        <v>1980</v>
      </c>
      <c r="KS213" s="69"/>
      <c r="KT213" s="20"/>
      <c r="KU213" s="20"/>
      <c r="KV213" s="20">
        <v>53</v>
      </c>
      <c r="KW213" s="23">
        <f t="shared" si="422"/>
        <v>1961</v>
      </c>
      <c r="KY213" s="69"/>
      <c r="KZ213" s="20"/>
      <c r="LA213" s="20"/>
      <c r="LB213" s="20">
        <v>34.5</v>
      </c>
      <c r="LC213" s="23">
        <f t="shared" si="423"/>
        <v>517.5</v>
      </c>
      <c r="LE213" s="69"/>
      <c r="LF213" s="20"/>
      <c r="LG213" s="20"/>
      <c r="LH213" s="20">
        <v>59.5</v>
      </c>
      <c r="LI213" s="23">
        <f t="shared" si="424"/>
        <v>1309</v>
      </c>
      <c r="LK213" s="27"/>
      <c r="LL213" s="27"/>
      <c r="LM213" s="27"/>
      <c r="LN213" s="27"/>
      <c r="LR213" s="27"/>
      <c r="LT213" s="17">
        <v>120.5</v>
      </c>
      <c r="LU213" s="30">
        <f t="shared" si="425"/>
        <v>686.85</v>
      </c>
      <c r="LW213" s="32"/>
      <c r="LX213" s="32"/>
      <c r="LY213" s="32"/>
      <c r="LZ213" s="32">
        <v>102.625</v>
      </c>
      <c r="MA213" s="36">
        <f t="shared" si="426"/>
        <v>2052.5</v>
      </c>
      <c r="MC213" s="32"/>
      <c r="MD213" s="32"/>
      <c r="ME213" s="32"/>
      <c r="MF213" s="32">
        <v>115</v>
      </c>
      <c r="MG213" s="36">
        <f t="shared" si="427"/>
        <v>460</v>
      </c>
      <c r="MI213" s="32"/>
      <c r="MJ213" s="32"/>
      <c r="MK213" s="32"/>
      <c r="ML213" s="32"/>
      <c r="MO213" s="32"/>
      <c r="MP213" s="32"/>
      <c r="MQ213" s="32"/>
      <c r="MR213" s="32">
        <v>117</v>
      </c>
      <c r="MS213" s="36">
        <f t="shared" si="428"/>
        <v>1170</v>
      </c>
      <c r="MU213" s="32"/>
      <c r="MV213" s="32"/>
      <c r="MW213" s="32"/>
      <c r="MX213" s="32">
        <v>90.25</v>
      </c>
      <c r="MY213" s="36">
        <f t="shared" si="429"/>
        <v>1263.5</v>
      </c>
      <c r="NA213" s="32"/>
      <c r="NB213" s="32"/>
      <c r="NC213" s="32"/>
      <c r="ND213" s="32">
        <v>122</v>
      </c>
      <c r="NE213" s="36">
        <f t="shared" si="430"/>
        <v>1268.8</v>
      </c>
      <c r="NG213" s="32"/>
      <c r="NH213" s="32"/>
      <c r="NI213" s="32"/>
      <c r="NJ213" s="32">
        <v>111.875</v>
      </c>
      <c r="NK213" s="36">
        <f t="shared" si="431"/>
        <v>1969.0000000000002</v>
      </c>
      <c r="NM213" s="32"/>
      <c r="NN213" s="32"/>
      <c r="NO213" s="32"/>
      <c r="NP213" s="32">
        <v>100.75</v>
      </c>
      <c r="NQ213" s="36">
        <f t="shared" si="432"/>
        <v>725.4</v>
      </c>
      <c r="NS213" s="32"/>
      <c r="NT213" s="32"/>
      <c r="NU213" s="32"/>
      <c r="NV213" s="32">
        <v>74</v>
      </c>
      <c r="NW213" s="36">
        <f t="shared" si="433"/>
        <v>3700</v>
      </c>
      <c r="NY213" s="32"/>
      <c r="NZ213" s="32"/>
      <c r="OA213" s="32"/>
      <c r="OB213" s="32">
        <v>63</v>
      </c>
      <c r="OC213" s="36">
        <f t="shared" si="434"/>
        <v>1386</v>
      </c>
      <c r="OE213" s="32"/>
      <c r="OF213" s="32"/>
      <c r="OG213" s="32"/>
      <c r="OH213" s="32">
        <v>86.25</v>
      </c>
      <c r="OI213" s="36">
        <f t="shared" si="435"/>
        <v>905.625</v>
      </c>
      <c r="OK213" s="32"/>
      <c r="OL213" s="32"/>
      <c r="OM213" s="32"/>
      <c r="ON213" s="32"/>
      <c r="OQ213" s="32"/>
      <c r="OR213" s="32"/>
      <c r="OS213" s="32"/>
      <c r="OT213" s="32"/>
      <c r="OW213" s="32"/>
      <c r="OX213" s="32"/>
      <c r="OY213" s="32"/>
      <c r="OZ213" s="32"/>
      <c r="PC213" s="32"/>
      <c r="PD213" s="32"/>
      <c r="PE213" s="32"/>
      <c r="PF213" s="32"/>
      <c r="PI213" s="32"/>
      <c r="PJ213" s="32"/>
      <c r="PK213" s="32"/>
      <c r="PL213" s="32"/>
      <c r="PO213" s="32"/>
      <c r="PP213" s="32"/>
      <c r="PQ213" s="32"/>
      <c r="PR213" s="32"/>
      <c r="PU213" s="32"/>
      <c r="PV213" s="32"/>
      <c r="PW213" s="32"/>
      <c r="PX213" s="31">
        <v>127</v>
      </c>
      <c r="PY213" s="36">
        <f t="shared" si="436"/>
        <v>635</v>
      </c>
      <c r="QD213" s="31">
        <v>126</v>
      </c>
      <c r="QE213" s="36">
        <f t="shared" si="400"/>
        <v>630</v>
      </c>
      <c r="QJ213" s="31">
        <v>16.5</v>
      </c>
      <c r="QK213" s="36">
        <f t="shared" si="401"/>
        <v>274.82399999999996</v>
      </c>
      <c r="QM213" s="5"/>
      <c r="QO213" s="5"/>
      <c r="QP213" s="31">
        <v>82.5</v>
      </c>
      <c r="QQ213" s="36">
        <f t="shared" si="402"/>
        <v>1023</v>
      </c>
      <c r="SR213" s="31">
        <v>54</v>
      </c>
      <c r="SS213" s="36">
        <f t="shared" si="403"/>
        <v>810</v>
      </c>
    </row>
    <row r="214" spans="1:514" x14ac:dyDescent="0.55000000000000004">
      <c r="A214" s="31"/>
      <c r="B214" s="80">
        <v>184807</v>
      </c>
      <c r="C214" s="77"/>
      <c r="D214" s="78"/>
      <c r="E214" s="78">
        <f t="shared" si="366"/>
        <v>65491.883434084441</v>
      </c>
      <c r="F214" s="78">
        <f t="shared" si="437"/>
        <v>54.298459500477968</v>
      </c>
      <c r="G214" s="78">
        <f t="shared" si="404"/>
        <v>80.762277856065452</v>
      </c>
      <c r="H214" s="78"/>
      <c r="I214" s="78"/>
      <c r="J214" s="88"/>
      <c r="Z214" s="31">
        <v>164</v>
      </c>
      <c r="AA214" s="37">
        <f t="shared" si="398"/>
        <v>4756</v>
      </c>
      <c r="AL214" s="31">
        <v>33.25</v>
      </c>
      <c r="AM214" s="30">
        <f t="shared" si="405"/>
        <v>2402.8344340844346</v>
      </c>
      <c r="BD214" s="31">
        <v>108.75</v>
      </c>
      <c r="BE214" s="36">
        <f t="shared" si="406"/>
        <v>3262.5</v>
      </c>
      <c r="BJ214" s="31">
        <v>93.75</v>
      </c>
      <c r="BK214" s="36">
        <f t="shared" si="407"/>
        <v>2878.125</v>
      </c>
      <c r="BP214" s="31">
        <v>99.25</v>
      </c>
      <c r="BQ214" s="30">
        <f t="shared" si="408"/>
        <v>2828.625</v>
      </c>
      <c r="DF214" s="31">
        <v>65</v>
      </c>
      <c r="DG214" s="30">
        <f t="shared" si="409"/>
        <v>2470</v>
      </c>
      <c r="DL214" s="31">
        <v>51.25</v>
      </c>
      <c r="DM214" s="30">
        <f t="shared" si="410"/>
        <v>768.75</v>
      </c>
      <c r="EV214" s="31">
        <v>107.375</v>
      </c>
      <c r="EW214" s="30">
        <f t="shared" si="411"/>
        <v>3758.125</v>
      </c>
      <c r="FB214" s="31">
        <v>99.75</v>
      </c>
      <c r="FC214" s="29">
        <f t="shared" si="399"/>
        <v>3990</v>
      </c>
      <c r="IB214" s="31">
        <v>105.75</v>
      </c>
      <c r="IC214" s="36">
        <f t="shared" si="412"/>
        <v>1480.5</v>
      </c>
      <c r="IH214" s="31">
        <v>79.5</v>
      </c>
      <c r="II214" s="30">
        <f t="shared" si="413"/>
        <v>1987.5</v>
      </c>
      <c r="IN214" s="31">
        <v>87.25</v>
      </c>
      <c r="IO214" s="36">
        <f t="shared" si="414"/>
        <v>872.5</v>
      </c>
      <c r="JC214" s="69"/>
      <c r="JD214" s="20"/>
      <c r="JE214" s="20"/>
      <c r="JF214" s="20">
        <v>68</v>
      </c>
      <c r="JG214" s="23">
        <f t="shared" si="415"/>
        <v>680</v>
      </c>
      <c r="JI214" s="69"/>
      <c r="JJ214" s="20"/>
      <c r="JK214" s="20"/>
      <c r="JL214" s="20">
        <v>136</v>
      </c>
      <c r="JM214" s="23">
        <f t="shared" si="416"/>
        <v>4080</v>
      </c>
      <c r="JO214" s="69"/>
      <c r="JP214" s="20"/>
      <c r="JQ214" s="20"/>
      <c r="JR214" s="20">
        <v>90.125</v>
      </c>
      <c r="JS214" s="23">
        <f t="shared" si="417"/>
        <v>2072.875</v>
      </c>
      <c r="JU214" s="69"/>
      <c r="JV214" s="20"/>
      <c r="JW214" s="20"/>
      <c r="JX214" s="20">
        <v>114.25</v>
      </c>
      <c r="JY214" s="23">
        <f t="shared" si="418"/>
        <v>2285</v>
      </c>
      <c r="KA214" s="69"/>
      <c r="KB214" s="20"/>
      <c r="KC214" s="20"/>
      <c r="KD214" s="20">
        <v>55</v>
      </c>
      <c r="KE214" s="23">
        <f t="shared" si="419"/>
        <v>715</v>
      </c>
      <c r="KG214" s="69"/>
      <c r="KH214" s="20"/>
      <c r="KI214" s="20"/>
      <c r="KJ214" s="20">
        <v>26.5</v>
      </c>
      <c r="KK214" s="23">
        <f t="shared" si="420"/>
        <v>795</v>
      </c>
      <c r="KM214" s="69"/>
      <c r="KN214" s="20"/>
      <c r="KO214" s="20"/>
      <c r="KP214" s="20">
        <v>110.5</v>
      </c>
      <c r="KQ214" s="23">
        <f t="shared" si="421"/>
        <v>1989</v>
      </c>
      <c r="KS214" s="69"/>
      <c r="KT214" s="20"/>
      <c r="KU214" s="20"/>
      <c r="KV214" s="20">
        <v>46</v>
      </c>
      <c r="KW214" s="23">
        <f t="shared" si="422"/>
        <v>1702</v>
      </c>
      <c r="KY214" s="69"/>
      <c r="KZ214" s="20"/>
      <c r="LA214" s="20"/>
      <c r="LB214" s="20">
        <v>29</v>
      </c>
      <c r="LC214" s="23">
        <f t="shared" si="423"/>
        <v>435</v>
      </c>
      <c r="LE214" s="69"/>
      <c r="LF214" s="20"/>
      <c r="LG214" s="20"/>
      <c r="LH214" s="20">
        <v>55.5</v>
      </c>
      <c r="LI214" s="23">
        <f t="shared" si="424"/>
        <v>1221</v>
      </c>
      <c r="LK214" s="27"/>
      <c r="LL214" s="27"/>
      <c r="LM214" s="27"/>
      <c r="LN214" s="27"/>
      <c r="LR214" s="27"/>
      <c r="LT214" s="17">
        <v>101</v>
      </c>
      <c r="LU214" s="30">
        <f t="shared" si="425"/>
        <v>575.70000000000005</v>
      </c>
      <c r="LW214" s="32"/>
      <c r="LX214" s="32"/>
      <c r="LY214" s="32"/>
      <c r="LZ214" s="32">
        <v>100.5</v>
      </c>
      <c r="MA214" s="36">
        <f t="shared" si="426"/>
        <v>2010</v>
      </c>
      <c r="MC214" s="32"/>
      <c r="MD214" s="32"/>
      <c r="ME214" s="32"/>
      <c r="MF214" s="32">
        <v>110</v>
      </c>
      <c r="MG214" s="36">
        <f t="shared" si="427"/>
        <v>440</v>
      </c>
      <c r="MI214" s="32"/>
      <c r="MJ214" s="32"/>
      <c r="MK214" s="32"/>
      <c r="ML214" s="32"/>
      <c r="MO214" s="32"/>
      <c r="MP214" s="32"/>
      <c r="MQ214" s="32"/>
      <c r="MR214" s="32">
        <v>114.25</v>
      </c>
      <c r="MS214" s="36">
        <f t="shared" si="428"/>
        <v>1142.5</v>
      </c>
      <c r="MU214" s="32"/>
      <c r="MV214" s="32"/>
      <c r="MW214" s="32"/>
      <c r="MX214" s="32">
        <v>88</v>
      </c>
      <c r="MY214" s="36">
        <f t="shared" si="429"/>
        <v>1232</v>
      </c>
      <c r="NA214" s="32"/>
      <c r="NB214" s="32"/>
      <c r="NC214" s="32"/>
      <c r="ND214" s="32">
        <v>123.5</v>
      </c>
      <c r="NE214" s="36">
        <f t="shared" si="430"/>
        <v>1284.4000000000001</v>
      </c>
      <c r="NG214" s="32"/>
      <c r="NH214" s="32"/>
      <c r="NI214" s="32"/>
      <c r="NJ214" s="32">
        <v>110.875</v>
      </c>
      <c r="NK214" s="36">
        <f t="shared" si="431"/>
        <v>1951.4</v>
      </c>
      <c r="NM214" s="32"/>
      <c r="NN214" s="32"/>
      <c r="NO214" s="32"/>
      <c r="NP214" s="32">
        <v>96.5</v>
      </c>
      <c r="NQ214" s="36">
        <f t="shared" si="432"/>
        <v>694.80000000000007</v>
      </c>
      <c r="NS214" s="32"/>
      <c r="NT214" s="32"/>
      <c r="NU214" s="32"/>
      <c r="NV214" s="32">
        <v>71</v>
      </c>
      <c r="NW214" s="36">
        <f t="shared" si="433"/>
        <v>3550</v>
      </c>
      <c r="NY214" s="32"/>
      <c r="NZ214" s="32"/>
      <c r="OA214" s="32"/>
      <c r="OB214" s="32">
        <v>65.5</v>
      </c>
      <c r="OC214" s="36">
        <f t="shared" si="434"/>
        <v>1441</v>
      </c>
      <c r="OE214" s="32"/>
      <c r="OF214" s="32"/>
      <c r="OG214" s="32"/>
      <c r="OH214" s="32">
        <v>85.75</v>
      </c>
      <c r="OI214" s="36">
        <f t="shared" si="435"/>
        <v>900.375</v>
      </c>
      <c r="OK214" s="32"/>
      <c r="OL214" s="32"/>
      <c r="OM214" s="32"/>
      <c r="ON214" s="32"/>
      <c r="OQ214" s="32"/>
      <c r="OR214" s="32"/>
      <c r="OS214" s="32"/>
      <c r="OT214" s="32"/>
      <c r="OW214" s="32"/>
      <c r="OX214" s="32"/>
      <c r="OY214" s="32"/>
      <c r="OZ214" s="32"/>
      <c r="PC214" s="32"/>
      <c r="PD214" s="32"/>
      <c r="PE214" s="32"/>
      <c r="PF214" s="32"/>
      <c r="PI214" s="32"/>
      <c r="PJ214" s="32"/>
      <c r="PK214" s="32"/>
      <c r="PL214" s="32"/>
      <c r="PO214" s="32"/>
      <c r="PP214" s="32"/>
      <c r="PQ214" s="32"/>
      <c r="PR214" s="32"/>
      <c r="PU214" s="32"/>
      <c r="PV214" s="32"/>
      <c r="PW214" s="32"/>
      <c r="PX214" s="31">
        <v>117</v>
      </c>
      <c r="PY214" s="36">
        <f t="shared" si="436"/>
        <v>585</v>
      </c>
      <c r="QD214" s="31">
        <v>127.25</v>
      </c>
      <c r="QE214" s="36">
        <f t="shared" si="400"/>
        <v>636.25</v>
      </c>
      <c r="QJ214" s="31">
        <v>16.5</v>
      </c>
      <c r="QK214" s="36">
        <f t="shared" si="401"/>
        <v>274.82399999999996</v>
      </c>
      <c r="QM214" s="5"/>
      <c r="QO214" s="5"/>
      <c r="QP214" s="31">
        <v>82.5</v>
      </c>
      <c r="QQ214" s="36">
        <f t="shared" si="402"/>
        <v>1023</v>
      </c>
      <c r="SR214" s="31">
        <v>53</v>
      </c>
      <c r="SS214" s="36">
        <f t="shared" si="403"/>
        <v>795</v>
      </c>
    </row>
    <row r="215" spans="1:514" x14ac:dyDescent="0.55000000000000004">
      <c r="A215" s="31"/>
      <c r="B215" s="80">
        <v>184808</v>
      </c>
      <c r="C215" s="77"/>
      <c r="D215" s="78"/>
      <c r="E215" s="78">
        <f t="shared" si="366"/>
        <v>64238.327963869466</v>
      </c>
      <c r="F215" s="78">
        <f t="shared" si="437"/>
        <v>53.259153141246799</v>
      </c>
      <c r="G215" s="78">
        <f t="shared" si="404"/>
        <v>79.216437518531308</v>
      </c>
      <c r="H215" s="78"/>
      <c r="I215" s="78"/>
      <c r="J215" s="88"/>
      <c r="Z215" s="31">
        <v>161.5</v>
      </c>
      <c r="AA215" s="37">
        <f t="shared" si="398"/>
        <v>4683.5</v>
      </c>
      <c r="AL215" s="31">
        <v>31.5</v>
      </c>
      <c r="AM215" s="30">
        <f t="shared" si="405"/>
        <v>2276.3694638694647</v>
      </c>
      <c r="BD215" s="31">
        <v>109.125</v>
      </c>
      <c r="BE215" s="36">
        <f t="shared" si="406"/>
        <v>3273.75</v>
      </c>
      <c r="BJ215" s="31">
        <v>92</v>
      </c>
      <c r="BK215" s="36">
        <f t="shared" si="407"/>
        <v>2824.4</v>
      </c>
      <c r="BP215" s="31">
        <v>100.375</v>
      </c>
      <c r="BQ215" s="30">
        <f t="shared" si="408"/>
        <v>2860.6875</v>
      </c>
      <c r="DF215" s="31">
        <v>65.5</v>
      </c>
      <c r="DG215" s="30">
        <f t="shared" si="409"/>
        <v>2489</v>
      </c>
      <c r="DL215" s="31">
        <v>52.75</v>
      </c>
      <c r="DM215" s="30">
        <f t="shared" si="410"/>
        <v>791.25</v>
      </c>
      <c r="EV215" s="31">
        <v>107.1875</v>
      </c>
      <c r="EW215" s="30">
        <f t="shared" si="411"/>
        <v>3751.5625</v>
      </c>
      <c r="FB215" s="31">
        <v>98.625</v>
      </c>
      <c r="FC215" s="29">
        <f t="shared" si="399"/>
        <v>3945</v>
      </c>
      <c r="IB215" s="31">
        <v>105</v>
      </c>
      <c r="IC215" s="36">
        <f t="shared" si="412"/>
        <v>1470</v>
      </c>
      <c r="IH215" s="31">
        <v>81.5</v>
      </c>
      <c r="II215" s="30">
        <f t="shared" si="413"/>
        <v>2037.5</v>
      </c>
      <c r="IN215" s="31">
        <v>84.75</v>
      </c>
      <c r="IO215" s="36">
        <f t="shared" si="414"/>
        <v>847.5</v>
      </c>
      <c r="JC215" s="69"/>
      <c r="JD215" s="20"/>
      <c r="JE215" s="20"/>
      <c r="JF215" s="20">
        <v>69</v>
      </c>
      <c r="JG215" s="23">
        <f t="shared" si="415"/>
        <v>690</v>
      </c>
      <c r="JI215" s="69"/>
      <c r="JJ215" s="20"/>
      <c r="JK215" s="20"/>
      <c r="JL215" s="20">
        <v>131</v>
      </c>
      <c r="JM215" s="23">
        <f t="shared" si="416"/>
        <v>3930</v>
      </c>
      <c r="JO215" s="69"/>
      <c r="JP215" s="20"/>
      <c r="JQ215" s="20"/>
      <c r="JR215" s="20">
        <v>89.75</v>
      </c>
      <c r="JS215" s="23">
        <f t="shared" si="417"/>
        <v>2064.25</v>
      </c>
      <c r="JU215" s="69"/>
      <c r="JV215" s="20"/>
      <c r="JW215" s="20"/>
      <c r="JX215" s="20">
        <v>114.625</v>
      </c>
      <c r="JY215" s="23">
        <f t="shared" si="418"/>
        <v>2292.5</v>
      </c>
      <c r="KA215" s="69"/>
      <c r="KB215" s="20"/>
      <c r="KC215" s="20"/>
      <c r="KD215" s="20">
        <v>52.25</v>
      </c>
      <c r="KE215" s="23">
        <f t="shared" si="419"/>
        <v>679.25</v>
      </c>
      <c r="KG215" s="69"/>
      <c r="KH215" s="20"/>
      <c r="KI215" s="20"/>
      <c r="KJ215" s="20">
        <v>26.375</v>
      </c>
      <c r="KK215" s="23">
        <f t="shared" si="420"/>
        <v>791.25</v>
      </c>
      <c r="KM215" s="69"/>
      <c r="KN215" s="20"/>
      <c r="KO215" s="20"/>
      <c r="KP215" s="20">
        <v>108.5</v>
      </c>
      <c r="KQ215" s="23">
        <f t="shared" si="421"/>
        <v>1953</v>
      </c>
      <c r="KS215" s="69"/>
      <c r="KT215" s="20"/>
      <c r="KU215" s="20"/>
      <c r="KV215" s="20">
        <v>48</v>
      </c>
      <c r="KW215" s="23">
        <f t="shared" si="422"/>
        <v>1776</v>
      </c>
      <c r="KY215" s="69"/>
      <c r="KZ215" s="20"/>
      <c r="LA215" s="20"/>
      <c r="LB215" s="20">
        <v>36.5</v>
      </c>
      <c r="LC215" s="23">
        <f t="shared" si="423"/>
        <v>547.5</v>
      </c>
      <c r="LE215" s="69"/>
      <c r="LF215" s="20"/>
      <c r="LG215" s="20"/>
      <c r="LH215" s="20">
        <v>61.5</v>
      </c>
      <c r="LI215" s="23">
        <f t="shared" si="424"/>
        <v>1353</v>
      </c>
      <c r="LK215" s="27"/>
      <c r="LL215" s="27"/>
      <c r="LM215" s="27"/>
      <c r="LN215" s="27"/>
      <c r="LR215" s="27"/>
      <c r="LT215" s="17">
        <v>114</v>
      </c>
      <c r="LU215" s="30">
        <f t="shared" si="425"/>
        <v>649.80000000000007</v>
      </c>
      <c r="LW215" s="32"/>
      <c r="LX215" s="32"/>
      <c r="LY215" s="32"/>
      <c r="LZ215" s="32">
        <v>100.5</v>
      </c>
      <c r="MA215" s="36">
        <f t="shared" si="426"/>
        <v>2010</v>
      </c>
      <c r="MC215" s="32"/>
      <c r="MD215" s="32"/>
      <c r="ME215" s="32"/>
      <c r="MF215" s="32">
        <v>105</v>
      </c>
      <c r="MG215" s="36">
        <f t="shared" si="427"/>
        <v>420</v>
      </c>
      <c r="MI215" s="32"/>
      <c r="MJ215" s="32"/>
      <c r="MK215" s="32"/>
      <c r="ML215" s="32"/>
      <c r="MO215" s="32"/>
      <c r="MP215" s="32"/>
      <c r="MQ215" s="32"/>
      <c r="MR215" s="32">
        <v>111.5</v>
      </c>
      <c r="MS215" s="36">
        <f t="shared" si="428"/>
        <v>1115</v>
      </c>
      <c r="MU215" s="32"/>
      <c r="MV215" s="32"/>
      <c r="MW215" s="32"/>
      <c r="MX215" s="32">
        <v>86</v>
      </c>
      <c r="MY215" s="36">
        <f t="shared" si="429"/>
        <v>1204</v>
      </c>
      <c r="NA215" s="32"/>
      <c r="NB215" s="32"/>
      <c r="NC215" s="32"/>
      <c r="ND215" s="32">
        <v>124</v>
      </c>
      <c r="NE215" s="36">
        <f t="shared" si="430"/>
        <v>1289.6000000000001</v>
      </c>
      <c r="NG215" s="32"/>
      <c r="NH215" s="32"/>
      <c r="NI215" s="32"/>
      <c r="NJ215" s="32">
        <v>109.875</v>
      </c>
      <c r="NK215" s="36">
        <f t="shared" si="431"/>
        <v>1933.8000000000002</v>
      </c>
      <c r="NM215" s="32"/>
      <c r="NN215" s="32"/>
      <c r="NO215" s="32"/>
      <c r="NP215" s="32">
        <v>96.125</v>
      </c>
      <c r="NQ215" s="36">
        <f t="shared" si="432"/>
        <v>692.1</v>
      </c>
      <c r="NS215" s="32"/>
      <c r="NT215" s="32"/>
      <c r="NU215" s="32"/>
      <c r="NV215" s="32">
        <v>53</v>
      </c>
      <c r="NW215" s="36">
        <f t="shared" si="433"/>
        <v>2650</v>
      </c>
      <c r="NY215" s="32"/>
      <c r="NZ215" s="32"/>
      <c r="OA215" s="32"/>
      <c r="OB215" s="32">
        <v>57.5</v>
      </c>
      <c r="OC215" s="36">
        <f t="shared" si="434"/>
        <v>1265</v>
      </c>
      <c r="OE215" s="32"/>
      <c r="OF215" s="32"/>
      <c r="OG215" s="32"/>
      <c r="OH215" s="32">
        <v>83.625</v>
      </c>
      <c r="OI215" s="36">
        <f t="shared" si="435"/>
        <v>878.0625</v>
      </c>
      <c r="OK215" s="32"/>
      <c r="OL215" s="32"/>
      <c r="OM215" s="32"/>
      <c r="ON215" s="32"/>
      <c r="OQ215" s="32"/>
      <c r="OR215" s="32"/>
      <c r="OS215" s="32"/>
      <c r="OT215" s="32"/>
      <c r="OW215" s="32"/>
      <c r="OX215" s="32"/>
      <c r="OY215" s="32"/>
      <c r="OZ215" s="32"/>
      <c r="PC215" s="32"/>
      <c r="PD215" s="32"/>
      <c r="PE215" s="32"/>
      <c r="PF215" s="32"/>
      <c r="PI215" s="32"/>
      <c r="PJ215" s="32"/>
      <c r="PK215" s="32"/>
      <c r="PL215" s="32"/>
      <c r="PO215" s="32"/>
      <c r="PP215" s="32"/>
      <c r="PQ215" s="32"/>
      <c r="PR215" s="32"/>
      <c r="PU215" s="32"/>
      <c r="PV215" s="32"/>
      <c r="PW215" s="32"/>
      <c r="PX215" s="31">
        <v>117</v>
      </c>
      <c r="PY215" s="36">
        <f t="shared" si="436"/>
        <v>585</v>
      </c>
      <c r="QD215" s="31">
        <v>125</v>
      </c>
      <c r="QE215" s="36">
        <f t="shared" si="400"/>
        <v>625</v>
      </c>
      <c r="QJ215" s="31">
        <v>16</v>
      </c>
      <c r="QK215" s="36">
        <f t="shared" si="401"/>
        <v>266.49599999999998</v>
      </c>
      <c r="QM215" s="5"/>
      <c r="QO215" s="5"/>
      <c r="QP215" s="31">
        <v>82.5</v>
      </c>
      <c r="QQ215" s="36">
        <f t="shared" si="402"/>
        <v>1023</v>
      </c>
      <c r="SR215" s="31">
        <v>56</v>
      </c>
      <c r="SS215" s="36">
        <f t="shared" si="403"/>
        <v>840</v>
      </c>
    </row>
    <row r="216" spans="1:514" x14ac:dyDescent="0.55000000000000004">
      <c r="A216" s="31"/>
      <c r="B216" s="80">
        <v>184809</v>
      </c>
      <c r="C216" s="77"/>
      <c r="D216" s="78"/>
      <c r="E216" s="78">
        <f t="shared" si="366"/>
        <v>63294.035812502312</v>
      </c>
      <c r="F216" s="78">
        <f t="shared" si="437"/>
        <v>52.476252933631997</v>
      </c>
      <c r="G216" s="78">
        <f t="shared" si="404"/>
        <v>78.051969784407078</v>
      </c>
      <c r="H216" s="78"/>
      <c r="I216" s="78"/>
      <c r="J216" s="88"/>
      <c r="Z216" s="31">
        <v>155</v>
      </c>
      <c r="AA216" s="37">
        <f t="shared" si="398"/>
        <v>4495</v>
      </c>
      <c r="AL216" s="31">
        <v>32</v>
      </c>
      <c r="AM216" s="30">
        <f t="shared" si="405"/>
        <v>2312.5023125023131</v>
      </c>
      <c r="BD216" s="31">
        <v>109.875</v>
      </c>
      <c r="BE216" s="36">
        <f t="shared" si="406"/>
        <v>3296.25</v>
      </c>
      <c r="BJ216" s="31">
        <v>90.75</v>
      </c>
      <c r="BK216" s="36">
        <f t="shared" si="407"/>
        <v>2786.0250000000001</v>
      </c>
      <c r="BP216" s="31">
        <v>102.5</v>
      </c>
      <c r="BQ216" s="30">
        <f t="shared" si="408"/>
        <v>2921.25</v>
      </c>
      <c r="DF216" s="31">
        <v>55</v>
      </c>
      <c r="DG216" s="30">
        <f t="shared" si="409"/>
        <v>2090</v>
      </c>
      <c r="DL216" s="31">
        <v>52.25</v>
      </c>
      <c r="DM216" s="30">
        <f t="shared" si="410"/>
        <v>783.75</v>
      </c>
      <c r="EV216" s="31">
        <v>109.5</v>
      </c>
      <c r="EW216" s="30">
        <f t="shared" si="411"/>
        <v>3832.5</v>
      </c>
      <c r="FB216" s="31">
        <v>99.25</v>
      </c>
      <c r="FC216" s="29">
        <f t="shared" si="399"/>
        <v>3970</v>
      </c>
      <c r="IB216" s="31">
        <v>104.5</v>
      </c>
      <c r="IC216" s="36">
        <f t="shared" si="412"/>
        <v>1463</v>
      </c>
      <c r="IH216" s="31">
        <v>79.5</v>
      </c>
      <c r="II216" s="30">
        <f t="shared" si="413"/>
        <v>1987.5</v>
      </c>
      <c r="IN216" s="31">
        <v>85.875</v>
      </c>
      <c r="IO216" s="36">
        <f t="shared" si="414"/>
        <v>858.75</v>
      </c>
      <c r="JC216" s="69"/>
      <c r="JD216" s="20"/>
      <c r="JE216" s="20"/>
      <c r="JF216" s="20">
        <v>70</v>
      </c>
      <c r="JG216" s="23">
        <f t="shared" si="415"/>
        <v>700</v>
      </c>
      <c r="JI216" s="69"/>
      <c r="JJ216" s="20"/>
      <c r="JK216" s="20"/>
      <c r="JL216" s="20">
        <v>129</v>
      </c>
      <c r="JM216" s="23">
        <f t="shared" si="416"/>
        <v>3870</v>
      </c>
      <c r="JO216" s="69"/>
      <c r="JP216" s="20"/>
      <c r="JQ216" s="20"/>
      <c r="JR216" s="20">
        <v>88.75</v>
      </c>
      <c r="JS216" s="23">
        <f t="shared" si="417"/>
        <v>2041.25</v>
      </c>
      <c r="JU216" s="69"/>
      <c r="JV216" s="20"/>
      <c r="JW216" s="20"/>
      <c r="JX216" s="20">
        <v>115</v>
      </c>
      <c r="JY216" s="23">
        <f t="shared" si="418"/>
        <v>2300</v>
      </c>
      <c r="KA216" s="69"/>
      <c r="KB216" s="20"/>
      <c r="KC216" s="20"/>
      <c r="KD216" s="20">
        <v>53</v>
      </c>
      <c r="KE216" s="23">
        <f t="shared" si="419"/>
        <v>689</v>
      </c>
      <c r="KG216" s="69"/>
      <c r="KH216" s="20"/>
      <c r="KI216" s="20"/>
      <c r="KJ216" s="20">
        <v>25.75</v>
      </c>
      <c r="KK216" s="23">
        <f t="shared" si="420"/>
        <v>772.5</v>
      </c>
      <c r="KM216" s="69"/>
      <c r="KN216" s="20"/>
      <c r="KO216" s="20"/>
      <c r="KP216" s="20">
        <v>109.5</v>
      </c>
      <c r="KQ216" s="23">
        <f t="shared" si="421"/>
        <v>1971</v>
      </c>
      <c r="KS216" s="69"/>
      <c r="KT216" s="20"/>
      <c r="KU216" s="20"/>
      <c r="KV216" s="20">
        <v>46.125</v>
      </c>
      <c r="KW216" s="23">
        <f t="shared" si="422"/>
        <v>1706.625</v>
      </c>
      <c r="KY216" s="69"/>
      <c r="KZ216" s="20"/>
      <c r="LA216" s="20"/>
      <c r="LB216" s="20">
        <v>33</v>
      </c>
      <c r="LC216" s="23">
        <f t="shared" si="423"/>
        <v>495</v>
      </c>
      <c r="LE216" s="69"/>
      <c r="LF216" s="20"/>
      <c r="LG216" s="20"/>
      <c r="LH216" s="20">
        <v>53.25</v>
      </c>
      <c r="LI216" s="23">
        <f t="shared" si="424"/>
        <v>1171.5</v>
      </c>
      <c r="LK216" s="27"/>
      <c r="LL216" s="27"/>
      <c r="LM216" s="27"/>
      <c r="LN216" s="27"/>
      <c r="LR216" s="27"/>
      <c r="LT216" s="17">
        <v>112</v>
      </c>
      <c r="LU216" s="30">
        <f t="shared" si="425"/>
        <v>638.4</v>
      </c>
      <c r="LW216" s="32"/>
      <c r="LX216" s="32"/>
      <c r="LY216" s="32"/>
      <c r="LZ216" s="32">
        <v>100.625</v>
      </c>
      <c r="MA216" s="36">
        <f t="shared" si="426"/>
        <v>2012.5</v>
      </c>
      <c r="MC216" s="32"/>
      <c r="MD216" s="32"/>
      <c r="ME216" s="32"/>
      <c r="MF216" s="32">
        <v>100</v>
      </c>
      <c r="MG216" s="36">
        <f t="shared" si="427"/>
        <v>400</v>
      </c>
      <c r="MI216" s="32"/>
      <c r="MJ216" s="32"/>
      <c r="MK216" s="32"/>
      <c r="ML216" s="32"/>
      <c r="MO216" s="32"/>
      <c r="MP216" s="32"/>
      <c r="MQ216" s="32"/>
      <c r="MR216" s="32">
        <v>112</v>
      </c>
      <c r="MS216" s="36">
        <f t="shared" si="428"/>
        <v>1120</v>
      </c>
      <c r="MU216" s="32"/>
      <c r="MV216" s="32"/>
      <c r="MW216" s="32"/>
      <c r="MX216" s="32">
        <v>87</v>
      </c>
      <c r="MY216" s="36">
        <f t="shared" si="429"/>
        <v>1218</v>
      </c>
      <c r="NA216" s="32"/>
      <c r="NB216" s="32"/>
      <c r="NC216" s="32"/>
      <c r="ND216" s="32">
        <v>123.75</v>
      </c>
      <c r="NE216" s="36">
        <f t="shared" si="430"/>
        <v>1287</v>
      </c>
      <c r="NG216" s="32"/>
      <c r="NH216" s="32"/>
      <c r="NI216" s="32"/>
      <c r="NJ216" s="32">
        <v>112.75</v>
      </c>
      <c r="NK216" s="36">
        <f t="shared" si="431"/>
        <v>1984.4</v>
      </c>
      <c r="NM216" s="32"/>
      <c r="NN216" s="32"/>
      <c r="NO216" s="32"/>
      <c r="NP216" s="32">
        <v>97</v>
      </c>
      <c r="NQ216" s="36">
        <f t="shared" si="432"/>
        <v>698.4</v>
      </c>
      <c r="NS216" s="32"/>
      <c r="NT216" s="32"/>
      <c r="NU216" s="32"/>
      <c r="NV216" s="32">
        <v>54.625</v>
      </c>
      <c r="NW216" s="36">
        <f t="shared" si="433"/>
        <v>2731.25</v>
      </c>
      <c r="NY216" s="32"/>
      <c r="NZ216" s="32"/>
      <c r="OA216" s="32"/>
      <c r="OB216" s="32">
        <v>52.5</v>
      </c>
      <c r="OC216" s="36">
        <f t="shared" si="434"/>
        <v>1155</v>
      </c>
      <c r="OE216" s="32"/>
      <c r="OF216" s="32"/>
      <c r="OG216" s="32"/>
      <c r="OH216" s="32">
        <v>85.875</v>
      </c>
      <c r="OI216" s="36">
        <f t="shared" si="435"/>
        <v>901.6875</v>
      </c>
      <c r="OK216" s="32"/>
      <c r="OL216" s="32"/>
      <c r="OM216" s="32"/>
      <c r="ON216" s="32"/>
      <c r="OQ216" s="32"/>
      <c r="OR216" s="32"/>
      <c r="OS216" s="32"/>
      <c r="OT216" s="32"/>
      <c r="OW216" s="32"/>
      <c r="OX216" s="32"/>
      <c r="OY216" s="32"/>
      <c r="OZ216" s="32"/>
      <c r="PC216" s="32"/>
      <c r="PD216" s="32"/>
      <c r="PE216" s="32"/>
      <c r="PF216" s="32"/>
      <c r="PI216" s="32"/>
      <c r="PJ216" s="32"/>
      <c r="PK216" s="32"/>
      <c r="PL216" s="32"/>
      <c r="PO216" s="32"/>
      <c r="PP216" s="32"/>
      <c r="PQ216" s="32"/>
      <c r="PR216" s="32"/>
      <c r="PU216" s="32"/>
      <c r="PV216" s="32"/>
      <c r="PW216" s="32"/>
      <c r="PX216" s="31">
        <v>115</v>
      </c>
      <c r="PY216" s="36">
        <f t="shared" si="436"/>
        <v>575</v>
      </c>
      <c r="QD216" s="31">
        <v>124</v>
      </c>
      <c r="QE216" s="36">
        <f t="shared" si="400"/>
        <v>620</v>
      </c>
      <c r="QJ216" s="31">
        <v>9.75</v>
      </c>
      <c r="QK216" s="36">
        <f t="shared" si="401"/>
        <v>162.39599999999999</v>
      </c>
      <c r="QM216" s="5"/>
      <c r="QO216" s="5"/>
      <c r="QP216" s="31">
        <v>82.5</v>
      </c>
      <c r="QQ216" s="36">
        <f t="shared" si="402"/>
        <v>1023</v>
      </c>
      <c r="SR216" s="31">
        <v>52</v>
      </c>
      <c r="SS216" s="36">
        <f t="shared" si="403"/>
        <v>780</v>
      </c>
    </row>
    <row r="217" spans="1:514" x14ac:dyDescent="0.55000000000000004">
      <c r="A217" s="31"/>
      <c r="B217" s="80">
        <v>184810</v>
      </c>
      <c r="C217" s="77"/>
      <c r="D217" s="78"/>
      <c r="E217" s="78">
        <f t="shared" si="366"/>
        <v>62027.986130943136</v>
      </c>
      <c r="F217" s="78">
        <f t="shared" si="437"/>
        <v>51.42658778804303</v>
      </c>
      <c r="G217" s="78">
        <f t="shared" si="404"/>
        <v>76.490722026666603</v>
      </c>
      <c r="H217" s="78"/>
      <c r="I217" s="78"/>
      <c r="J217" s="88"/>
      <c r="Z217" s="31">
        <v>138</v>
      </c>
      <c r="AA217" s="37">
        <f t="shared" si="398"/>
        <v>4002</v>
      </c>
      <c r="AL217" s="31">
        <v>32.875</v>
      </c>
      <c r="AM217" s="30">
        <f t="shared" si="405"/>
        <v>2375.7347976097981</v>
      </c>
      <c r="BD217" s="31">
        <v>109.75</v>
      </c>
      <c r="BE217" s="36">
        <f t="shared" si="406"/>
        <v>3292.5</v>
      </c>
      <c r="BJ217" s="31">
        <v>88</v>
      </c>
      <c r="BK217" s="36">
        <f t="shared" si="407"/>
        <v>2701.6</v>
      </c>
      <c r="BP217" s="31">
        <v>102.625</v>
      </c>
      <c r="BQ217" s="30">
        <f t="shared" si="408"/>
        <v>2924.8125</v>
      </c>
      <c r="DF217" s="31">
        <v>55</v>
      </c>
      <c r="DG217" s="30">
        <f t="shared" si="409"/>
        <v>2090</v>
      </c>
      <c r="DL217" s="31">
        <v>49.25</v>
      </c>
      <c r="DM217" s="30">
        <f t="shared" si="410"/>
        <v>738.75</v>
      </c>
      <c r="EV217" s="31">
        <v>106.8125</v>
      </c>
      <c r="EW217" s="30">
        <f t="shared" si="411"/>
        <v>3738.4375</v>
      </c>
      <c r="FB217" s="31">
        <v>99.875</v>
      </c>
      <c r="FC217" s="29">
        <f t="shared" si="399"/>
        <v>3995</v>
      </c>
      <c r="IB217" s="31">
        <v>101</v>
      </c>
      <c r="IC217" s="36">
        <f t="shared" si="412"/>
        <v>1414</v>
      </c>
      <c r="IH217" s="31">
        <v>81.375</v>
      </c>
      <c r="II217" s="30">
        <f t="shared" si="413"/>
        <v>2034.375</v>
      </c>
      <c r="IN217" s="31">
        <v>83.875</v>
      </c>
      <c r="IO217" s="36">
        <f t="shared" si="414"/>
        <v>838.75</v>
      </c>
      <c r="JC217" s="69"/>
      <c r="JD217" s="20"/>
      <c r="JE217" s="20"/>
      <c r="JF217" s="20">
        <v>71.5</v>
      </c>
      <c r="JG217" s="23">
        <f t="shared" si="415"/>
        <v>715</v>
      </c>
      <c r="JI217" s="69"/>
      <c r="JJ217" s="20"/>
      <c r="JK217" s="20"/>
      <c r="JL217" s="20">
        <v>124.875</v>
      </c>
      <c r="JM217" s="23">
        <f t="shared" si="416"/>
        <v>3746.25</v>
      </c>
      <c r="JO217" s="69"/>
      <c r="JP217" s="20"/>
      <c r="JQ217" s="20"/>
      <c r="JR217" s="20">
        <v>86.25</v>
      </c>
      <c r="JS217" s="23">
        <f t="shared" si="417"/>
        <v>1983.75</v>
      </c>
      <c r="JU217" s="69"/>
      <c r="JV217" s="20"/>
      <c r="JW217" s="20"/>
      <c r="JX217" s="20">
        <v>115.125</v>
      </c>
      <c r="JY217" s="23">
        <f t="shared" si="418"/>
        <v>2302.5</v>
      </c>
      <c r="KA217" s="69"/>
      <c r="KB217" s="20"/>
      <c r="KC217" s="20"/>
      <c r="KD217" s="20">
        <v>52</v>
      </c>
      <c r="KE217" s="23">
        <f t="shared" si="419"/>
        <v>676</v>
      </c>
      <c r="KG217" s="69"/>
      <c r="KH217" s="20"/>
      <c r="KI217" s="20"/>
      <c r="KJ217" s="20">
        <v>20.75</v>
      </c>
      <c r="KK217" s="23">
        <f t="shared" si="420"/>
        <v>622.5</v>
      </c>
      <c r="KM217" s="69"/>
      <c r="KN217" s="20"/>
      <c r="KO217" s="20"/>
      <c r="KP217" s="20">
        <v>108.675</v>
      </c>
      <c r="KQ217" s="23">
        <f t="shared" si="421"/>
        <v>1956.1499999999999</v>
      </c>
      <c r="KS217" s="69"/>
      <c r="KT217" s="20"/>
      <c r="KU217" s="20"/>
      <c r="KV217" s="20">
        <v>53</v>
      </c>
      <c r="KW217" s="23">
        <f t="shared" si="422"/>
        <v>1961</v>
      </c>
      <c r="KY217" s="69"/>
      <c r="KZ217" s="20"/>
      <c r="LA217" s="20"/>
      <c r="LB217" s="20">
        <v>31.75</v>
      </c>
      <c r="LC217" s="23">
        <f t="shared" si="423"/>
        <v>476.25</v>
      </c>
      <c r="LE217" s="69"/>
      <c r="LF217" s="20"/>
      <c r="LG217" s="20"/>
      <c r="LH217" s="20">
        <v>56.5</v>
      </c>
      <c r="LI217" s="23">
        <f t="shared" si="424"/>
        <v>1243</v>
      </c>
      <c r="LK217" s="27"/>
      <c r="LL217" s="27"/>
      <c r="LM217" s="27"/>
      <c r="LN217" s="27"/>
      <c r="LR217" s="27"/>
      <c r="LT217" s="17">
        <f>AVERAGE(LT216,LT218)</f>
        <v>113</v>
      </c>
      <c r="LU217" s="30">
        <f t="shared" si="425"/>
        <v>644.1</v>
      </c>
      <c r="LW217" s="32"/>
      <c r="LX217" s="32"/>
      <c r="LY217" s="32"/>
      <c r="LZ217" s="32">
        <v>100.75</v>
      </c>
      <c r="MA217" s="36">
        <f t="shared" si="426"/>
        <v>2015</v>
      </c>
      <c r="MC217" s="32"/>
      <c r="MD217" s="32"/>
      <c r="ME217" s="32"/>
      <c r="MF217" s="32">
        <v>97.6875</v>
      </c>
      <c r="MG217" s="36">
        <f t="shared" si="427"/>
        <v>390.75</v>
      </c>
      <c r="MI217" s="32"/>
      <c r="MJ217" s="32"/>
      <c r="MK217" s="32"/>
      <c r="ML217" s="32"/>
      <c r="MO217" s="32"/>
      <c r="MP217" s="32"/>
      <c r="MQ217" s="32"/>
      <c r="MR217" s="32">
        <v>110.25</v>
      </c>
      <c r="MS217" s="36">
        <f t="shared" si="428"/>
        <v>1102.5</v>
      </c>
      <c r="MU217" s="32"/>
      <c r="MV217" s="32"/>
      <c r="MW217" s="32"/>
      <c r="MX217" s="32">
        <v>86.5</v>
      </c>
      <c r="MY217" s="36">
        <f t="shared" si="429"/>
        <v>1211</v>
      </c>
      <c r="NA217" s="32"/>
      <c r="NB217" s="32"/>
      <c r="NC217" s="32"/>
      <c r="ND217" s="32">
        <v>122</v>
      </c>
      <c r="NE217" s="36">
        <f t="shared" si="430"/>
        <v>1268.8</v>
      </c>
      <c r="NG217" s="32"/>
      <c r="NH217" s="32"/>
      <c r="NI217" s="32"/>
      <c r="NJ217" s="32">
        <v>110.375</v>
      </c>
      <c r="NK217" s="36">
        <f t="shared" si="431"/>
        <v>1942.6000000000001</v>
      </c>
      <c r="NM217" s="32"/>
      <c r="NN217" s="32"/>
      <c r="NO217" s="32"/>
      <c r="NP217" s="32">
        <v>96</v>
      </c>
      <c r="NQ217" s="36">
        <f t="shared" si="432"/>
        <v>691.2</v>
      </c>
      <c r="NS217" s="32"/>
      <c r="NT217" s="32"/>
      <c r="NU217" s="32"/>
      <c r="NV217" s="32">
        <v>50.75</v>
      </c>
      <c r="NW217" s="36">
        <f t="shared" si="433"/>
        <v>2537.5</v>
      </c>
      <c r="NY217" s="32"/>
      <c r="NZ217" s="32"/>
      <c r="OA217" s="32"/>
      <c r="OB217" s="32">
        <v>44.9375</v>
      </c>
      <c r="OC217" s="36">
        <f t="shared" si="434"/>
        <v>988.625</v>
      </c>
      <c r="OE217" s="32"/>
      <c r="OF217" s="32"/>
      <c r="OG217" s="32"/>
      <c r="OH217" s="32">
        <v>84.5</v>
      </c>
      <c r="OI217" s="36">
        <f t="shared" si="435"/>
        <v>887.25</v>
      </c>
      <c r="OK217" s="32"/>
      <c r="OL217" s="32"/>
      <c r="OM217" s="32"/>
      <c r="ON217" s="32"/>
      <c r="OQ217" s="32"/>
      <c r="OR217" s="32"/>
      <c r="OS217" s="32"/>
      <c r="OT217" s="32"/>
      <c r="OW217" s="32"/>
      <c r="OX217" s="32"/>
      <c r="OY217" s="32"/>
      <c r="OZ217" s="32"/>
      <c r="PC217" s="32"/>
      <c r="PD217" s="32"/>
      <c r="PE217" s="32"/>
      <c r="PF217" s="32"/>
      <c r="PI217" s="32"/>
      <c r="PJ217" s="32"/>
      <c r="PK217" s="32"/>
      <c r="PL217" s="32"/>
      <c r="PO217" s="32"/>
      <c r="PP217" s="32"/>
      <c r="PQ217" s="32"/>
      <c r="PR217" s="32"/>
      <c r="PU217" s="32"/>
      <c r="PV217" s="32"/>
      <c r="PW217" s="32"/>
      <c r="PX217" s="31">
        <v>115</v>
      </c>
      <c r="PY217" s="36">
        <f t="shared" si="436"/>
        <v>575</v>
      </c>
      <c r="QD217" s="31">
        <v>120</v>
      </c>
      <c r="QE217" s="36">
        <f t="shared" si="400"/>
        <v>600</v>
      </c>
      <c r="QJ217" s="31">
        <v>9.25</v>
      </c>
      <c r="QK217" s="36">
        <f t="shared" si="401"/>
        <v>154.06799999999998</v>
      </c>
      <c r="QM217" s="5"/>
      <c r="QO217" s="5"/>
      <c r="QP217" s="31">
        <v>80.833333333333329</v>
      </c>
      <c r="QQ217" s="36">
        <f t="shared" si="402"/>
        <v>1002.3333333333333</v>
      </c>
      <c r="SR217" s="31">
        <v>48</v>
      </c>
      <c r="SS217" s="36">
        <f t="shared" si="403"/>
        <v>720</v>
      </c>
    </row>
    <row r="218" spans="1:514" x14ac:dyDescent="0.55000000000000004">
      <c r="A218" s="31"/>
      <c r="B218" s="80">
        <v>184811</v>
      </c>
      <c r="C218" s="79">
        <f>COUNT(N218:SS218)/2</f>
        <v>38</v>
      </c>
      <c r="D218" s="78"/>
      <c r="E218" s="78">
        <f t="shared" si="366"/>
        <v>62725.257250897252</v>
      </c>
      <c r="F218" s="78">
        <f t="shared" si="437"/>
        <v>52.004686106222969</v>
      </c>
      <c r="G218" s="78">
        <f t="shared" si="404"/>
        <v>77.350572148207561</v>
      </c>
      <c r="H218" s="78"/>
      <c r="I218" s="78"/>
      <c r="J218" s="88"/>
      <c r="Z218" s="31">
        <v>144.25</v>
      </c>
      <c r="AA218" s="37">
        <f t="shared" si="398"/>
        <v>4183.25</v>
      </c>
      <c r="AL218" s="31">
        <v>28.625</v>
      </c>
      <c r="AM218" s="30">
        <f t="shared" si="405"/>
        <v>2068.6055842305846</v>
      </c>
      <c r="BD218" s="31">
        <v>109.375</v>
      </c>
      <c r="BE218" s="36">
        <f t="shared" si="406"/>
        <v>3281.25</v>
      </c>
      <c r="BJ218" s="31">
        <v>91.25</v>
      </c>
      <c r="BK218" s="36">
        <f t="shared" si="407"/>
        <v>2801.375</v>
      </c>
      <c r="BP218" s="31">
        <v>100.75</v>
      </c>
      <c r="BQ218" s="30">
        <f t="shared" si="408"/>
        <v>2871.375</v>
      </c>
      <c r="DF218" s="31">
        <v>55.5</v>
      </c>
      <c r="DG218" s="30">
        <f t="shared" si="409"/>
        <v>2109</v>
      </c>
      <c r="DL218" s="31">
        <v>49.5</v>
      </c>
      <c r="DM218" s="30">
        <f t="shared" si="410"/>
        <v>742.5</v>
      </c>
      <c r="EV218" s="31">
        <v>108.5</v>
      </c>
      <c r="EW218" s="30">
        <f t="shared" si="411"/>
        <v>3797.5</v>
      </c>
      <c r="FB218" s="31">
        <v>100.5</v>
      </c>
      <c r="FC218" s="29">
        <f t="shared" si="399"/>
        <v>4020</v>
      </c>
      <c r="IB218" s="31">
        <v>100.5</v>
      </c>
      <c r="IC218" s="36">
        <f t="shared" si="412"/>
        <v>1407</v>
      </c>
      <c r="IH218" s="31">
        <v>85</v>
      </c>
      <c r="II218" s="30">
        <f t="shared" si="413"/>
        <v>2125</v>
      </c>
      <c r="IN218" s="31">
        <v>83.625</v>
      </c>
      <c r="IO218" s="36">
        <f t="shared" si="414"/>
        <v>836.25</v>
      </c>
      <c r="JC218" s="69"/>
      <c r="JD218" s="20"/>
      <c r="JE218" s="20"/>
      <c r="JF218" s="20">
        <v>77.5</v>
      </c>
      <c r="JG218" s="23">
        <f t="shared" si="415"/>
        <v>775</v>
      </c>
      <c r="JI218" s="69"/>
      <c r="JJ218" s="20"/>
      <c r="JK218" s="20"/>
      <c r="JL218" s="20">
        <v>140</v>
      </c>
      <c r="JM218" s="23">
        <f t="shared" si="416"/>
        <v>4200</v>
      </c>
      <c r="JO218" s="69"/>
      <c r="JP218" s="20"/>
      <c r="JQ218" s="20"/>
      <c r="JR218" s="20">
        <v>91</v>
      </c>
      <c r="JS218" s="23">
        <f t="shared" si="417"/>
        <v>2093</v>
      </c>
      <c r="JU218" s="69"/>
      <c r="JV218" s="20"/>
      <c r="JW218" s="20"/>
      <c r="JX218" s="20">
        <v>117</v>
      </c>
      <c r="JY218" s="23">
        <f t="shared" si="418"/>
        <v>2340</v>
      </c>
      <c r="KA218" s="69"/>
      <c r="KB218" s="20"/>
      <c r="KC218" s="20"/>
      <c r="KD218" s="20">
        <v>50</v>
      </c>
      <c r="KE218" s="23">
        <f t="shared" si="419"/>
        <v>650</v>
      </c>
      <c r="KG218" s="69"/>
      <c r="KH218" s="20"/>
      <c r="KI218" s="20"/>
      <c r="KJ218" s="20">
        <v>19.375</v>
      </c>
      <c r="KK218" s="23">
        <f t="shared" si="420"/>
        <v>581.25</v>
      </c>
      <c r="KM218" s="69"/>
      <c r="KN218" s="20"/>
      <c r="KO218" s="20"/>
      <c r="KP218" s="20">
        <v>109.5</v>
      </c>
      <c r="KQ218" s="23">
        <f t="shared" si="421"/>
        <v>1971</v>
      </c>
      <c r="KS218" s="69"/>
      <c r="KT218" s="20"/>
      <c r="KU218" s="20"/>
      <c r="KV218" s="20">
        <v>48</v>
      </c>
      <c r="KW218" s="23">
        <f t="shared" si="422"/>
        <v>1776</v>
      </c>
      <c r="KY218" s="69"/>
      <c r="KZ218" s="20"/>
      <c r="LA218" s="20"/>
      <c r="LB218" s="20">
        <v>32.125</v>
      </c>
      <c r="LC218" s="23">
        <f t="shared" si="423"/>
        <v>481.875</v>
      </c>
      <c r="LE218" s="69"/>
      <c r="LF218" s="20"/>
      <c r="LG218" s="20"/>
      <c r="LH218" s="20">
        <v>59.5</v>
      </c>
      <c r="LI218" s="23">
        <f t="shared" si="424"/>
        <v>1309</v>
      </c>
      <c r="LK218" s="27"/>
      <c r="LL218" s="27"/>
      <c r="LM218" s="27"/>
      <c r="LN218" s="27"/>
      <c r="LR218" s="27"/>
      <c r="LT218" s="17">
        <v>114</v>
      </c>
      <c r="LU218" s="30">
        <f t="shared" si="425"/>
        <v>649.80000000000007</v>
      </c>
      <c r="LW218" s="32"/>
      <c r="LX218" s="32"/>
      <c r="LY218" s="32"/>
      <c r="LZ218" s="32">
        <v>102</v>
      </c>
      <c r="MA218" s="36">
        <f t="shared" si="426"/>
        <v>2040</v>
      </c>
      <c r="MC218" s="32"/>
      <c r="MD218" s="32"/>
      <c r="ME218" s="32"/>
      <c r="MF218" s="32">
        <v>95.375</v>
      </c>
      <c r="MG218" s="36">
        <f t="shared" si="427"/>
        <v>381.5</v>
      </c>
      <c r="MI218" s="32"/>
      <c r="MJ218" s="32"/>
      <c r="MK218" s="32"/>
      <c r="ML218" s="32"/>
      <c r="MO218" s="32"/>
      <c r="MP218" s="32"/>
      <c r="MQ218" s="32"/>
      <c r="MR218" s="32">
        <v>112.25</v>
      </c>
      <c r="MS218" s="36">
        <f t="shared" si="428"/>
        <v>1122.5</v>
      </c>
      <c r="MU218" s="32"/>
      <c r="MV218" s="32"/>
      <c r="MW218" s="32"/>
      <c r="MX218" s="32">
        <v>88</v>
      </c>
      <c r="MY218" s="36">
        <f t="shared" si="429"/>
        <v>1232</v>
      </c>
      <c r="NA218" s="32"/>
      <c r="NB218" s="32"/>
      <c r="NC218" s="32"/>
      <c r="ND218" s="32">
        <v>119</v>
      </c>
      <c r="NE218" s="36">
        <f t="shared" si="430"/>
        <v>1237.6000000000001</v>
      </c>
      <c r="NG218" s="32"/>
      <c r="NH218" s="32"/>
      <c r="NI218" s="32"/>
      <c r="NJ218" s="32">
        <v>109.875</v>
      </c>
      <c r="NK218" s="36">
        <f t="shared" si="431"/>
        <v>1933.8000000000002</v>
      </c>
      <c r="NM218" s="32"/>
      <c r="NN218" s="32"/>
      <c r="NO218" s="32"/>
      <c r="NP218" s="32">
        <v>97</v>
      </c>
      <c r="NQ218" s="36">
        <f t="shared" si="432"/>
        <v>698.4</v>
      </c>
      <c r="NS218" s="32"/>
      <c r="NT218" s="32"/>
      <c r="NU218" s="32"/>
      <c r="NV218" s="32">
        <v>53.5625</v>
      </c>
      <c r="NW218" s="36">
        <f t="shared" si="433"/>
        <v>2678.125</v>
      </c>
      <c r="NY218" s="32"/>
      <c r="NZ218" s="32"/>
      <c r="OA218" s="32"/>
      <c r="OB218" s="32">
        <v>47.875</v>
      </c>
      <c r="OC218" s="36">
        <f t="shared" si="434"/>
        <v>1053.25</v>
      </c>
      <c r="OE218" s="32"/>
      <c r="OF218" s="32"/>
      <c r="OG218" s="32"/>
      <c r="OH218" s="32">
        <v>86.25</v>
      </c>
      <c r="OI218" s="36">
        <f t="shared" si="435"/>
        <v>905.625</v>
      </c>
      <c r="OK218" s="32"/>
      <c r="OL218" s="32"/>
      <c r="OM218" s="32"/>
      <c r="ON218" s="32"/>
      <c r="OQ218" s="32"/>
      <c r="OR218" s="32"/>
      <c r="OS218" s="32"/>
      <c r="OT218" s="32"/>
      <c r="OW218" s="32"/>
      <c r="OX218" s="32"/>
      <c r="OY218" s="32"/>
      <c r="OZ218" s="32"/>
      <c r="PC218" s="32"/>
      <c r="PD218" s="32"/>
      <c r="PE218" s="32"/>
      <c r="PF218" s="32"/>
      <c r="PI218" s="32"/>
      <c r="PJ218" s="32"/>
      <c r="PK218" s="32"/>
      <c r="PL218" s="32"/>
      <c r="PO218" s="32"/>
      <c r="PP218" s="32"/>
      <c r="PQ218" s="32"/>
      <c r="PR218" s="32"/>
      <c r="PU218" s="32"/>
      <c r="PV218" s="32"/>
      <c r="PW218" s="32"/>
      <c r="PX218" s="31">
        <v>117</v>
      </c>
      <c r="PY218" s="36">
        <f t="shared" si="436"/>
        <v>585</v>
      </c>
      <c r="QD218" s="31">
        <v>112</v>
      </c>
      <c r="QE218" s="36">
        <f t="shared" si="400"/>
        <v>560</v>
      </c>
      <c r="QJ218" s="31">
        <v>10</v>
      </c>
      <c r="QK218" s="36">
        <f t="shared" si="401"/>
        <v>166.56</v>
      </c>
      <c r="QM218" s="5"/>
      <c r="QO218" s="5"/>
      <c r="QP218" s="31">
        <v>79.166666666666657</v>
      </c>
      <c r="QQ218" s="36">
        <f t="shared" si="402"/>
        <v>981.66666666666663</v>
      </c>
      <c r="SR218" s="31">
        <v>41</v>
      </c>
      <c r="SS218" s="36">
        <f t="shared" si="403"/>
        <v>615</v>
      </c>
    </row>
    <row r="219" spans="1:514" x14ac:dyDescent="0.55000000000000004">
      <c r="A219" s="31"/>
      <c r="B219" s="80">
        <v>184812</v>
      </c>
      <c r="C219" s="77"/>
      <c r="D219" s="78">
        <f>SUM(M219,S219,Y219,AE219,AK219,AQ219,AW219,BC219,BI219,BO219,BU219,CA219,CG219,CM219,CS219,CY219,DE219,DK219,DQ219,DW219,EC219,EI219,EO219,EU219,FA219,FG219,FM219,FS219,FY219,GE219,GK219,GQ219,GW219,HC219,HI219,HO219,HU219,IA219,IG219,IM219,IS219,IY219,JE219,JK219,JQ219,JW219,KC219,KI219,KO219,KU219,LA219,LG219,LM219,LS219,LY219,ME219,MK219,MQ219,MW219,NC219,NI219,NO219,NU219,OA219,OG219,OM219,OS219,OY219,PE219,PK219,PQ219,PW219,QC219,QI219,QO219,QU219,RA219,RG219,RM219,RS219,RY219,SE219,SK219,SQ219)</f>
        <v>923.52618963323323</v>
      </c>
      <c r="E219" s="78">
        <f t="shared" si="366"/>
        <v>64270.692788739034</v>
      </c>
      <c r="F219" s="78">
        <f t="shared" si="437"/>
        <v>53.285986392029514</v>
      </c>
      <c r="G219" s="78">
        <f t="shared" si="404"/>
        <v>79.256348677621872</v>
      </c>
      <c r="H219" s="78"/>
      <c r="I219" s="78"/>
      <c r="J219" s="88">
        <f>SUM(P219,V219,AB219,AH219,AN219,AT219,AZ219,BF219,BL219,BR219,BX219,CD219,CJ219,CP219,CV219,DB219,DH219,DN219,DT219,DZ219,EF219,EL219,ER219,EX219,FD219,FJ219,FP219,FV219,GB219,GH219,GN219,GT219,GZ219,HF219,HL219,HR219,HX219,ID219,IJ219,IP219,IV219,JB219,JH219,JN219,JT219,JZ219,KF219,KL219,KR219,KX219,LD219,LJ219,LP219,LV219,MB219,MH219,MN219,MT219,MZ219,NF219,NL219,NR219,NX219,OD219,OJ219,OP219,OV219,PB219,PH219,PN219,PT219,PZ219,QF219,QL219,QR219,QX219,RD219,RJ219,RP219,RV219,SB219,SH219,SN219,ST219)</f>
        <v>810.92169726569728</v>
      </c>
      <c r="K219" s="31">
        <v>0</v>
      </c>
      <c r="L219" s="31">
        <v>1.0349999999999999</v>
      </c>
      <c r="W219" s="31">
        <v>18</v>
      </c>
      <c r="X219" s="31">
        <v>1</v>
      </c>
      <c r="Y219" s="31">
        <v>36</v>
      </c>
      <c r="Z219" s="31">
        <v>150</v>
      </c>
      <c r="AA219" s="37">
        <f t="shared" si="398"/>
        <v>4350</v>
      </c>
      <c r="AB219" s="64">
        <f>Y207</f>
        <v>29</v>
      </c>
      <c r="AI219" s="31">
        <v>0</v>
      </c>
      <c r="AJ219" s="31">
        <v>1.2320000000000002</v>
      </c>
      <c r="AK219" s="31">
        <v>80.937580937580947</v>
      </c>
      <c r="AL219" s="31">
        <v>28.5</v>
      </c>
      <c r="AM219" s="30">
        <f t="shared" si="405"/>
        <v>2059.5723720723727</v>
      </c>
      <c r="AN219" s="64">
        <f>AK207</f>
        <v>72.265697265697284</v>
      </c>
      <c r="BA219" s="31">
        <v>9.5</v>
      </c>
      <c r="BB219" s="31">
        <v>1</v>
      </c>
      <c r="BC219" s="31">
        <v>36</v>
      </c>
      <c r="BD219" s="31">
        <v>108.75</v>
      </c>
      <c r="BE219" s="36">
        <f t="shared" si="406"/>
        <v>3262.5</v>
      </c>
      <c r="BF219" s="64">
        <f>BC207</f>
        <v>30</v>
      </c>
      <c r="BG219" s="31">
        <v>3.5</v>
      </c>
      <c r="BH219" s="31">
        <v>1</v>
      </c>
      <c r="BI219" s="31">
        <v>30.7</v>
      </c>
      <c r="BJ219" s="31">
        <v>89.6875</v>
      </c>
      <c r="BK219" s="36">
        <f t="shared" si="407"/>
        <v>2753.40625</v>
      </c>
      <c r="BL219" s="64">
        <f>BI207</f>
        <v>30.7</v>
      </c>
      <c r="BM219" s="31">
        <v>8</v>
      </c>
      <c r="BN219" s="31">
        <v>1</v>
      </c>
      <c r="BO219" s="31">
        <v>28.5</v>
      </c>
      <c r="BP219" s="31">
        <v>103.625</v>
      </c>
      <c r="BQ219" s="30">
        <f t="shared" si="408"/>
        <v>2953.3125</v>
      </c>
      <c r="BR219" s="64">
        <f>BO207</f>
        <v>28.5</v>
      </c>
      <c r="DC219" s="31">
        <v>0</v>
      </c>
      <c r="DD219" s="31">
        <v>1</v>
      </c>
      <c r="DE219" s="31">
        <v>38</v>
      </c>
      <c r="DF219" s="31">
        <v>56</v>
      </c>
      <c r="DG219" s="30">
        <f t="shared" si="409"/>
        <v>2128</v>
      </c>
      <c r="DH219" s="64">
        <f>DE207</f>
        <v>38</v>
      </c>
      <c r="DI219" s="31">
        <v>2.5</v>
      </c>
      <c r="DJ219" s="31">
        <v>1</v>
      </c>
      <c r="DK219" s="31">
        <v>15</v>
      </c>
      <c r="DL219" s="31">
        <v>58.5</v>
      </c>
      <c r="DM219" s="30">
        <f t="shared" si="410"/>
        <v>877.5</v>
      </c>
      <c r="DN219" s="64">
        <f>DK207</f>
        <v>15</v>
      </c>
      <c r="DO219" s="31">
        <v>8</v>
      </c>
      <c r="DP219" s="31">
        <v>1</v>
      </c>
      <c r="DQ219" s="31">
        <v>34.782608695652179</v>
      </c>
      <c r="ES219" s="31">
        <v>9.5</v>
      </c>
      <c r="ET219" s="31">
        <v>1</v>
      </c>
      <c r="EU219" s="31">
        <v>35</v>
      </c>
      <c r="EV219" s="31">
        <v>106.125</v>
      </c>
      <c r="EW219" s="30">
        <f t="shared" si="411"/>
        <v>3714.375</v>
      </c>
      <c r="EX219" s="64">
        <f>EU207</f>
        <v>35</v>
      </c>
      <c r="EY219" s="31">
        <v>8</v>
      </c>
      <c r="EZ219" s="31">
        <v>1</v>
      </c>
      <c r="FA219" s="31">
        <v>40</v>
      </c>
      <c r="FB219" s="31">
        <v>101.875</v>
      </c>
      <c r="FC219" s="29">
        <f t="shared" si="399"/>
        <v>4075</v>
      </c>
      <c r="FD219" s="64">
        <f>FA207</f>
        <v>40</v>
      </c>
      <c r="HY219" s="31">
        <v>9</v>
      </c>
      <c r="HZ219" s="31">
        <v>1</v>
      </c>
      <c r="IA219" s="31">
        <v>17</v>
      </c>
      <c r="IB219" s="31">
        <v>104.5</v>
      </c>
      <c r="IC219" s="36">
        <f t="shared" si="412"/>
        <v>1463</v>
      </c>
      <c r="ID219" s="64">
        <f>IA207</f>
        <v>14</v>
      </c>
      <c r="IF219" s="31">
        <v>1</v>
      </c>
      <c r="IG219" s="42">
        <v>25</v>
      </c>
      <c r="IH219" s="31">
        <v>94.5</v>
      </c>
      <c r="II219" s="30">
        <f t="shared" si="413"/>
        <v>2362.5</v>
      </c>
      <c r="IJ219" s="64">
        <f>IG207</f>
        <v>25</v>
      </c>
      <c r="IK219" s="31">
        <v>7</v>
      </c>
      <c r="IL219" s="31">
        <v>1</v>
      </c>
      <c r="IM219" s="31">
        <v>10</v>
      </c>
      <c r="IN219" s="31">
        <v>83.75</v>
      </c>
      <c r="IO219" s="36">
        <f t="shared" si="414"/>
        <v>837.5</v>
      </c>
      <c r="IP219" s="64">
        <f>IM207</f>
        <v>10</v>
      </c>
      <c r="JC219" s="70">
        <v>7</v>
      </c>
      <c r="JD219" s="22">
        <v>1</v>
      </c>
      <c r="JE219" s="22">
        <v>10</v>
      </c>
      <c r="JF219" s="22">
        <v>78.916666666666671</v>
      </c>
      <c r="JG219" s="23">
        <f t="shared" si="415"/>
        <v>789.16666666666674</v>
      </c>
      <c r="JH219" s="72">
        <f>JE207</f>
        <v>10</v>
      </c>
      <c r="JI219" s="70">
        <v>12</v>
      </c>
      <c r="JJ219" s="22">
        <v>1</v>
      </c>
      <c r="JK219" s="22">
        <v>30</v>
      </c>
      <c r="JL219" s="22">
        <v>142</v>
      </c>
      <c r="JM219" s="23">
        <f t="shared" si="416"/>
        <v>4260</v>
      </c>
      <c r="JN219" s="72">
        <f>JK207</f>
        <v>30</v>
      </c>
      <c r="JO219" s="70">
        <v>7</v>
      </c>
      <c r="JP219" s="22">
        <v>1</v>
      </c>
      <c r="JQ219" s="22">
        <v>27</v>
      </c>
      <c r="JR219" s="22">
        <v>89.5</v>
      </c>
      <c r="JS219" s="23">
        <f t="shared" si="417"/>
        <v>2058.5</v>
      </c>
      <c r="JT219" s="72">
        <f>JQ207</f>
        <v>23</v>
      </c>
      <c r="JU219" s="70">
        <v>19</v>
      </c>
      <c r="JV219" s="22">
        <v>1</v>
      </c>
      <c r="JW219" s="22">
        <v>27.5</v>
      </c>
      <c r="JX219" s="22">
        <v>118.25</v>
      </c>
      <c r="JY219" s="23">
        <f t="shared" si="418"/>
        <v>2365</v>
      </c>
      <c r="JZ219" s="72">
        <f>JW207</f>
        <v>20</v>
      </c>
      <c r="KA219" s="70">
        <v>5</v>
      </c>
      <c r="KB219" s="22">
        <v>1</v>
      </c>
      <c r="KC219" s="22">
        <v>13</v>
      </c>
      <c r="KD219" s="22">
        <v>48</v>
      </c>
      <c r="KE219" s="23">
        <f t="shared" si="419"/>
        <v>624</v>
      </c>
      <c r="KF219" s="72">
        <f>KC207</f>
        <v>13</v>
      </c>
      <c r="KG219" s="70">
        <v>0</v>
      </c>
      <c r="KH219" s="22">
        <v>1</v>
      </c>
      <c r="KI219" s="22">
        <v>30</v>
      </c>
      <c r="KJ219" s="22">
        <v>23.125</v>
      </c>
      <c r="KK219" s="23">
        <f t="shared" si="420"/>
        <v>693.75</v>
      </c>
      <c r="KL219" s="72">
        <f>KI207</f>
        <v>30</v>
      </c>
      <c r="KM219" s="70">
        <v>8</v>
      </c>
      <c r="KN219" s="22">
        <v>1</v>
      </c>
      <c r="KO219" s="22">
        <v>18</v>
      </c>
      <c r="KP219" s="22">
        <v>108.5</v>
      </c>
      <c r="KQ219" s="23">
        <f t="shared" si="421"/>
        <v>1953</v>
      </c>
      <c r="KR219" s="72">
        <f>KO207</f>
        <v>18</v>
      </c>
      <c r="KS219" s="70">
        <v>0</v>
      </c>
      <c r="KT219" s="22">
        <v>1</v>
      </c>
      <c r="KU219" s="22">
        <v>37</v>
      </c>
      <c r="KV219" s="22">
        <v>54.5</v>
      </c>
      <c r="KW219" s="23">
        <f t="shared" si="422"/>
        <v>2016.5</v>
      </c>
      <c r="KX219" s="72">
        <f>KU207</f>
        <v>37</v>
      </c>
      <c r="KY219" s="70">
        <v>0</v>
      </c>
      <c r="KZ219" s="22">
        <v>1</v>
      </c>
      <c r="LA219" s="22">
        <v>15</v>
      </c>
      <c r="LB219" s="22">
        <v>34</v>
      </c>
      <c r="LC219" s="23">
        <f t="shared" si="423"/>
        <v>510</v>
      </c>
      <c r="LD219" s="72">
        <f>LA207</f>
        <v>15</v>
      </c>
      <c r="LE219" s="70">
        <v>6</v>
      </c>
      <c r="LF219" s="22">
        <v>1</v>
      </c>
      <c r="LG219" s="22">
        <v>22</v>
      </c>
      <c r="LH219" s="22">
        <v>59.375</v>
      </c>
      <c r="LI219" s="23">
        <f t="shared" si="424"/>
        <v>1306.25</v>
      </c>
      <c r="LJ219" s="72">
        <f>LG207</f>
        <v>22</v>
      </c>
      <c r="LL219" s="29">
        <v>1</v>
      </c>
      <c r="LQ219" s="29">
        <v>4</v>
      </c>
      <c r="LR219" s="29">
        <v>1</v>
      </c>
      <c r="LS219" s="29">
        <v>5.7</v>
      </c>
      <c r="LT219" s="17">
        <v>114.5</v>
      </c>
      <c r="LU219" s="30">
        <f t="shared" si="425"/>
        <v>652.65</v>
      </c>
      <c r="LV219" s="73">
        <f>LS207</f>
        <v>5.7</v>
      </c>
      <c r="LW219" s="31">
        <v>8</v>
      </c>
      <c r="LX219" s="31">
        <v>1</v>
      </c>
      <c r="LY219" s="31">
        <v>20</v>
      </c>
      <c r="LZ219" s="31">
        <v>103.25</v>
      </c>
      <c r="MA219" s="36">
        <f t="shared" si="426"/>
        <v>2065</v>
      </c>
      <c r="MB219" s="64">
        <f>LY207</f>
        <v>20</v>
      </c>
      <c r="MC219" s="31">
        <v>8</v>
      </c>
      <c r="MD219" s="31">
        <v>1.5</v>
      </c>
      <c r="ME219" s="31">
        <v>4</v>
      </c>
      <c r="MF219" s="31">
        <v>93.0625</v>
      </c>
      <c r="MG219" s="36">
        <f t="shared" si="427"/>
        <v>372.25</v>
      </c>
      <c r="MH219" s="64">
        <f>ME207</f>
        <v>4</v>
      </c>
      <c r="MO219" s="31">
        <v>8</v>
      </c>
      <c r="MP219" s="31">
        <v>1</v>
      </c>
      <c r="MQ219" s="31">
        <v>12.5</v>
      </c>
      <c r="MR219" s="31">
        <v>114.25</v>
      </c>
      <c r="MS219" s="36">
        <f t="shared" si="428"/>
        <v>1142.5</v>
      </c>
      <c r="MT219" s="64">
        <f>MQ207</f>
        <v>10</v>
      </c>
      <c r="MU219" s="31">
        <v>8</v>
      </c>
      <c r="MV219" s="31">
        <v>1</v>
      </c>
      <c r="MW219" s="31">
        <v>14</v>
      </c>
      <c r="MX219" s="31">
        <v>92.75</v>
      </c>
      <c r="MY219" s="36">
        <f t="shared" si="429"/>
        <v>1298.5</v>
      </c>
      <c r="MZ219" s="64">
        <f>MW207</f>
        <v>14</v>
      </c>
      <c r="NA219" s="31">
        <v>10</v>
      </c>
      <c r="NB219" s="31">
        <v>1</v>
      </c>
      <c r="NC219" s="31">
        <v>13.5</v>
      </c>
      <c r="ND219" s="31">
        <v>121</v>
      </c>
      <c r="NE219" s="36">
        <f t="shared" si="430"/>
        <v>1258.4000000000001</v>
      </c>
      <c r="NF219" s="64">
        <f>NC207</f>
        <v>10.4</v>
      </c>
      <c r="NG219" s="31">
        <v>9.5</v>
      </c>
      <c r="NH219" s="31">
        <v>1</v>
      </c>
      <c r="NI219" s="31">
        <v>21.2</v>
      </c>
      <c r="NJ219" s="31">
        <v>109.5</v>
      </c>
      <c r="NK219" s="36">
        <f t="shared" si="431"/>
        <v>1927.2</v>
      </c>
      <c r="NL219" s="64">
        <f>NI207</f>
        <v>17.600000000000001</v>
      </c>
      <c r="NM219" s="31">
        <v>8</v>
      </c>
      <c r="NN219" s="31">
        <v>1</v>
      </c>
      <c r="NO219" s="31">
        <v>8.6999999999999993</v>
      </c>
      <c r="NP219" s="31">
        <v>98.5</v>
      </c>
      <c r="NQ219" s="36">
        <f t="shared" si="432"/>
        <v>709.2</v>
      </c>
      <c r="NR219" s="64">
        <f>NO207</f>
        <v>7.2</v>
      </c>
      <c r="NT219" s="31">
        <v>1</v>
      </c>
      <c r="NU219" s="31">
        <v>50</v>
      </c>
      <c r="NV219" s="31">
        <v>57.625</v>
      </c>
      <c r="NW219" s="36">
        <f t="shared" si="433"/>
        <v>2881.25</v>
      </c>
      <c r="NX219" s="64">
        <f>NU207</f>
        <v>50</v>
      </c>
      <c r="NY219" s="31">
        <v>0</v>
      </c>
      <c r="NZ219" s="31">
        <v>1</v>
      </c>
      <c r="OA219" s="31">
        <v>22</v>
      </c>
      <c r="OB219" s="31">
        <v>50.25</v>
      </c>
      <c r="OC219" s="36">
        <f t="shared" si="434"/>
        <v>1105.5</v>
      </c>
      <c r="OD219" s="64">
        <f>OA207</f>
        <v>22</v>
      </c>
      <c r="OE219" s="31">
        <v>6</v>
      </c>
      <c r="OF219" s="31">
        <v>1</v>
      </c>
      <c r="OG219" s="31">
        <v>10.5</v>
      </c>
      <c r="OH219" s="31">
        <v>87</v>
      </c>
      <c r="OI219" s="36">
        <f t="shared" si="435"/>
        <v>913.5</v>
      </c>
      <c r="OJ219" s="64">
        <f>OG207</f>
        <v>10.5</v>
      </c>
      <c r="PJ219" s="31">
        <v>1</v>
      </c>
      <c r="PK219" s="31">
        <v>17.7</v>
      </c>
      <c r="PU219" s="31">
        <v>10</v>
      </c>
      <c r="PV219" s="31">
        <v>1</v>
      </c>
      <c r="PW219" s="31">
        <v>5.25</v>
      </c>
      <c r="PX219" s="31">
        <v>115</v>
      </c>
      <c r="PY219" s="36">
        <f t="shared" si="436"/>
        <v>575</v>
      </c>
      <c r="PZ219" s="64">
        <f>PW207</f>
        <v>5</v>
      </c>
      <c r="QA219" s="74">
        <v>14</v>
      </c>
      <c r="QB219" s="14">
        <v>1</v>
      </c>
      <c r="QC219" s="14">
        <v>6</v>
      </c>
      <c r="QD219" s="31">
        <v>123.5</v>
      </c>
      <c r="QE219" s="36">
        <f t="shared" si="400"/>
        <v>617.5</v>
      </c>
      <c r="QF219" s="64">
        <f>QC207</f>
        <v>5</v>
      </c>
      <c r="QG219" s="31">
        <v>0</v>
      </c>
      <c r="QH219" s="31">
        <v>1</v>
      </c>
      <c r="QI219" s="31">
        <v>16.655999999999999</v>
      </c>
      <c r="QJ219" s="31">
        <v>10</v>
      </c>
      <c r="QK219" s="36">
        <f t="shared" si="401"/>
        <v>166.56</v>
      </c>
      <c r="QL219" s="64">
        <f>QI207</f>
        <v>16.655999999999999</v>
      </c>
      <c r="QM219" s="5"/>
      <c r="QN219" s="31">
        <v>1</v>
      </c>
      <c r="QO219" s="5">
        <v>12.4</v>
      </c>
      <c r="QP219" s="31">
        <v>77.5</v>
      </c>
      <c r="QQ219" s="36">
        <f t="shared" ref="QQ219" si="438">QO$207*QP219</f>
        <v>961</v>
      </c>
      <c r="QR219" s="64">
        <f>QO207</f>
        <v>12.4</v>
      </c>
      <c r="QS219" s="31">
        <v>0</v>
      </c>
      <c r="QT219" s="31">
        <v>1</v>
      </c>
      <c r="QU219" s="31">
        <v>12</v>
      </c>
      <c r="QZ219" s="31">
        <v>1</v>
      </c>
      <c r="RL219" s="31">
        <v>1</v>
      </c>
      <c r="SO219" s="31">
        <v>0</v>
      </c>
      <c r="SP219" s="32">
        <v>1</v>
      </c>
      <c r="SQ219" s="32">
        <v>15</v>
      </c>
      <c r="SR219" s="31">
        <v>50</v>
      </c>
      <c r="SS219" s="36">
        <f t="shared" si="403"/>
        <v>750</v>
      </c>
      <c r="ST219" s="64">
        <f>SQ207</f>
        <v>15</v>
      </c>
    </row>
    <row r="220" spans="1:514" x14ac:dyDescent="0.55000000000000004">
      <c r="A220" s="31"/>
      <c r="B220" s="80">
        <v>184901</v>
      </c>
      <c r="C220" s="77"/>
      <c r="D220" s="78"/>
      <c r="E220" s="78">
        <f t="shared" si="366"/>
        <v>74424.453031913319</v>
      </c>
      <c r="F220" s="78">
        <f>I220</f>
        <v>53.505828322201374</v>
      </c>
      <c r="G220" s="78">
        <f>E220/D$219</f>
        <v>80.587268522910051</v>
      </c>
      <c r="H220" s="78"/>
      <c r="I220" s="78">
        <f>F219*J220</f>
        <v>53.505828322201374</v>
      </c>
      <c r="J220" s="88">
        <f>SUM(P220,V220,AB220,AH220,AN220,AT220,AZ220,BF220,BL220,BR220,BX220,CD220,CJ220,CP220,CV220,DB220,DH220,DN220,DT220,DZ220,EF220,EL220,ER220,EX220,FD220,FJ220,FP220,FV220,GB220,GH220,GN220,GT220,GZ220,HF220,HL220,HR220,HX220,ID220,IJ220,IP220,IV220,JB220,JH220,JN220,JT220,JZ220,KF220,KL220,KR220,KX220,LD220,LJ220,LP220,LV220,MB220,MH220,MN220,MT220,MZ220,NF220,NL220,NR220,NX220,OD220,OJ220,OP220,OV220,PB220,PH220,PN220,PT220,PZ220,QF220,QL220,QR220,QX220,RD220,RJ220,RP220,RV220,SB220,SH220,SN220,ST220)/J219</f>
        <v>1.004125698801078</v>
      </c>
      <c r="Z220" s="31">
        <v>155</v>
      </c>
      <c r="AA220" s="37">
        <f t="shared" ref="AA220:AA231" si="439">Y$219*Z220</f>
        <v>5580</v>
      </c>
      <c r="AB220" s="64">
        <f>Z220/Z219*AB219</f>
        <v>29.966666666666669</v>
      </c>
      <c r="AL220" s="31">
        <v>26</v>
      </c>
      <c r="AM220" s="30">
        <f>AK$219*AL220</f>
        <v>2104.3771043771048</v>
      </c>
      <c r="AN220" s="64">
        <f>AL220/AL219*AN219</f>
        <v>65.926601014320326</v>
      </c>
      <c r="BD220" s="31">
        <v>105.125</v>
      </c>
      <c r="BE220" s="36">
        <f>BC$219*BD220</f>
        <v>3784.5</v>
      </c>
      <c r="BF220" s="64">
        <f>BD220/BD219*BF219</f>
        <v>29</v>
      </c>
      <c r="BJ220" s="31">
        <v>87.5</v>
      </c>
      <c r="BK220" s="36">
        <f>BI$219*BJ220</f>
        <v>2686.25</v>
      </c>
      <c r="BL220" s="64">
        <f>BJ220/BJ219*BL219</f>
        <v>29.95121951219512</v>
      </c>
      <c r="BP220" s="31">
        <v>100.125</v>
      </c>
      <c r="BQ220" s="30">
        <f>BO$219*BP220</f>
        <v>2853.5625</v>
      </c>
      <c r="BR220" s="64">
        <f>BP220/BP219*BR219</f>
        <v>27.537394451145957</v>
      </c>
      <c r="DF220" s="31">
        <v>57</v>
      </c>
      <c r="DG220" s="30">
        <f>DE$219*DF220</f>
        <v>2166</v>
      </c>
      <c r="DH220" s="64">
        <f>DF220/DF219*DH219</f>
        <v>38.678571428571423</v>
      </c>
      <c r="DL220" s="31">
        <v>56.75</v>
      </c>
      <c r="DM220" s="30">
        <f>DK$219*DL220</f>
        <v>851.25</v>
      </c>
      <c r="DN220" s="64">
        <f>DL220/DL219*DN219</f>
        <v>14.551282051282051</v>
      </c>
      <c r="DR220" s="31">
        <v>87.5</v>
      </c>
      <c r="DS220" s="30">
        <f>DQ$219*DR220</f>
        <v>3043.4782608695655</v>
      </c>
      <c r="EV220" s="31">
        <v>105.125</v>
      </c>
      <c r="EW220" s="30">
        <f>EU$219*EV220</f>
        <v>3679.375</v>
      </c>
      <c r="EX220" s="64">
        <f>EV220/EV219*EX219</f>
        <v>34.670200235571265</v>
      </c>
      <c r="FB220" s="31">
        <v>102.625</v>
      </c>
      <c r="FC220" s="29">
        <f t="shared" ref="FC220:FC231" si="440">FA$219*FB220</f>
        <v>4105</v>
      </c>
      <c r="FD220" s="64">
        <f>FB220/FB219*FD219</f>
        <v>40.29447852760736</v>
      </c>
      <c r="IB220" s="31">
        <v>104.25</v>
      </c>
      <c r="IC220" s="36">
        <f>IA$219*IB220</f>
        <v>1772.25</v>
      </c>
      <c r="ID220" s="64">
        <f>IB220/IB219*ID219</f>
        <v>13.966507177033494</v>
      </c>
      <c r="IH220" s="31">
        <v>96.375</v>
      </c>
      <c r="II220" s="30">
        <f>IG$219*IH220</f>
        <v>2409.375</v>
      </c>
      <c r="IJ220" s="64">
        <f>IH220/IH219*IJ219</f>
        <v>25.496031746031743</v>
      </c>
      <c r="IN220" s="31">
        <v>79.125</v>
      </c>
      <c r="IO220" s="36">
        <f>IM$219*IN220</f>
        <v>791.25</v>
      </c>
      <c r="IP220" s="64">
        <f>IN220/IN219*IP219</f>
        <v>9.4477611940298516</v>
      </c>
      <c r="JC220" s="69"/>
      <c r="JD220" s="20"/>
      <c r="JE220" s="20"/>
      <c r="JF220" s="20">
        <v>80.333333333333343</v>
      </c>
      <c r="JG220" s="23">
        <f>JE$219*JF220</f>
        <v>803.33333333333348</v>
      </c>
      <c r="JH220" s="72">
        <f>JF220/JF219*JH219</f>
        <v>10.179514255543822</v>
      </c>
      <c r="JI220" s="69"/>
      <c r="JJ220" s="20"/>
      <c r="JK220" s="20"/>
      <c r="JL220" s="20">
        <v>138</v>
      </c>
      <c r="JM220" s="23">
        <f>JK$219*JL220</f>
        <v>4140</v>
      </c>
      <c r="JN220" s="72">
        <f>JL220/JL219*JN219</f>
        <v>29.154929577464792</v>
      </c>
      <c r="JO220" s="69"/>
      <c r="JP220" s="20"/>
      <c r="JQ220" s="20"/>
      <c r="JR220" s="20">
        <v>88.25</v>
      </c>
      <c r="JS220" s="23">
        <f>JQ$219*JR220</f>
        <v>2382.75</v>
      </c>
      <c r="JT220" s="72">
        <f>JR220/JR219*JT219</f>
        <v>22.678770949720668</v>
      </c>
      <c r="JU220" s="69"/>
      <c r="JV220" s="20"/>
      <c r="JW220" s="20"/>
      <c r="JX220" s="20">
        <v>119.5</v>
      </c>
      <c r="JY220" s="23">
        <f>JW$219*JX220</f>
        <v>3286.25</v>
      </c>
      <c r="JZ220" s="72">
        <f>JX220/JX219*JZ219</f>
        <v>20.211416490486258</v>
      </c>
      <c r="KA220" s="69"/>
      <c r="KB220" s="20"/>
      <c r="KC220" s="20"/>
      <c r="KD220" s="20">
        <v>56.75</v>
      </c>
      <c r="KE220" s="23">
        <f>KC$219*KD220</f>
        <v>737.75</v>
      </c>
      <c r="KF220" s="72">
        <f>KD220/KD219*KF219</f>
        <v>15.369791666666668</v>
      </c>
      <c r="KG220" s="69"/>
      <c r="KH220" s="20"/>
      <c r="KI220" s="20"/>
      <c r="KJ220" s="20">
        <v>24.125</v>
      </c>
      <c r="KK220" s="23">
        <f>KI$219*KJ220</f>
        <v>723.75</v>
      </c>
      <c r="KL220" s="72">
        <f>KJ220/KJ219*KL219</f>
        <v>31.297297297297298</v>
      </c>
      <c r="KM220" s="69"/>
      <c r="KN220" s="20"/>
      <c r="KO220" s="20"/>
      <c r="KP220" s="20">
        <v>110</v>
      </c>
      <c r="KQ220" s="23">
        <f>KO$219*KP220</f>
        <v>1980</v>
      </c>
      <c r="KR220" s="72">
        <f>KP220/KP219*KR219</f>
        <v>18.248847926267281</v>
      </c>
      <c r="KS220" s="69"/>
      <c r="KT220" s="20"/>
      <c r="KU220" s="20"/>
      <c r="KV220" s="20">
        <v>56.5</v>
      </c>
      <c r="KW220" s="23">
        <f>KU$219*KV220</f>
        <v>2090.5</v>
      </c>
      <c r="KX220" s="72">
        <f>KV220/KV219*KX219</f>
        <v>38.357798165137616</v>
      </c>
      <c r="KY220" s="69"/>
      <c r="KZ220" s="20"/>
      <c r="LA220" s="20"/>
      <c r="LB220" s="20">
        <v>34.5</v>
      </c>
      <c r="LC220" s="23">
        <f>LA$219*LB220</f>
        <v>517.5</v>
      </c>
      <c r="LD220" s="72">
        <f>LB220/LB219*LD219</f>
        <v>15.220588235294116</v>
      </c>
      <c r="LE220" s="69"/>
      <c r="LF220" s="20"/>
      <c r="LG220" s="20"/>
      <c r="LH220" s="20">
        <v>61.4375</v>
      </c>
      <c r="LI220" s="23">
        <f>LG$219*LH220</f>
        <v>1351.625</v>
      </c>
      <c r="LJ220" s="72">
        <f>LH220/LH219*LJ219</f>
        <v>22.764210526315789</v>
      </c>
      <c r="LK220" s="27"/>
      <c r="LL220" s="27"/>
      <c r="LM220" s="27"/>
      <c r="LN220" s="27"/>
      <c r="LR220" s="27"/>
      <c r="LT220" s="17">
        <f>AVERAGE(LT219,LT221)</f>
        <v>138.75</v>
      </c>
      <c r="LU220" s="30">
        <f>LS$219*LT220</f>
        <v>790.875</v>
      </c>
      <c r="LV220" s="73">
        <f>LT220/LT219*LV219</f>
        <v>6.9072052401746724</v>
      </c>
      <c r="LW220" s="32"/>
      <c r="LX220" s="32"/>
      <c r="LY220" s="32"/>
      <c r="LZ220" s="32">
        <v>106.13</v>
      </c>
      <c r="MA220" s="36">
        <f>LY$219*LZ220</f>
        <v>2122.6</v>
      </c>
      <c r="MB220" s="64">
        <f>LZ220/LZ219*MB219</f>
        <v>20.55786924939467</v>
      </c>
      <c r="MC220" s="32"/>
      <c r="MD220" s="32"/>
      <c r="ME220" s="32"/>
      <c r="MF220" s="32">
        <v>90.75</v>
      </c>
      <c r="MG220" s="36">
        <f>ME$219*MF220</f>
        <v>363</v>
      </c>
      <c r="MH220" s="64">
        <f>MF220/MF219*MH219</f>
        <v>3.9006044325050371</v>
      </c>
      <c r="MI220" s="32"/>
      <c r="MJ220" s="32"/>
      <c r="MK220" s="32"/>
      <c r="ML220" s="32"/>
      <c r="MO220" s="32"/>
      <c r="MP220" s="32"/>
      <c r="MQ220" s="32"/>
      <c r="MR220" s="32">
        <v>114.66666666666667</v>
      </c>
      <c r="MS220" s="36">
        <f>MQ$219*MR220</f>
        <v>1433.3333333333335</v>
      </c>
      <c r="MT220" s="64">
        <f>MR220/MR219*MT219</f>
        <v>10.036469730123997</v>
      </c>
      <c r="MU220" s="32"/>
      <c r="MV220" s="32"/>
      <c r="MW220" s="32"/>
      <c r="MX220" s="32">
        <v>93.5</v>
      </c>
      <c r="MY220" s="36">
        <f>MW$219*MX220</f>
        <v>1309</v>
      </c>
      <c r="MZ220" s="64">
        <f>MX220/MX219*MZ219</f>
        <v>14.113207547169811</v>
      </c>
      <c r="NA220" s="32"/>
      <c r="NB220" s="32"/>
      <c r="NC220" s="32"/>
      <c r="ND220" s="32">
        <v>121</v>
      </c>
      <c r="NE220" s="36">
        <f>NC$219*ND220</f>
        <v>1633.5</v>
      </c>
      <c r="NF220" s="64">
        <f>ND220/ND219*NF219</f>
        <v>10.4</v>
      </c>
      <c r="NG220" s="32"/>
      <c r="NH220" s="32"/>
      <c r="NI220" s="32"/>
      <c r="NJ220" s="32">
        <v>108.9375</v>
      </c>
      <c r="NK220" s="36">
        <f>NI$219*NJ220</f>
        <v>2309.4749999999999</v>
      </c>
      <c r="NL220" s="64">
        <f>NJ220/NJ219*NL219</f>
        <v>17.509589041095893</v>
      </c>
      <c r="NM220" s="32"/>
      <c r="NN220" s="32"/>
      <c r="NO220" s="32"/>
      <c r="NP220" s="32">
        <v>99.375</v>
      </c>
      <c r="NQ220" s="36">
        <f>NO$219*NP220</f>
        <v>864.56249999999989</v>
      </c>
      <c r="NR220" s="64">
        <f>NP220/NP219*NR219</f>
        <v>7.2639593908629445</v>
      </c>
      <c r="NS220" s="32"/>
      <c r="NT220" s="32"/>
      <c r="NU220" s="32"/>
      <c r="NV220" s="32">
        <v>56.375</v>
      </c>
      <c r="NW220" s="36">
        <f>NU$219*NV220</f>
        <v>2818.75</v>
      </c>
      <c r="NX220" s="64">
        <f>NV220/NV219*NX219</f>
        <v>48.915401301518443</v>
      </c>
      <c r="NY220" s="32"/>
      <c r="NZ220" s="32"/>
      <c r="OA220" s="32"/>
      <c r="OB220" s="32">
        <v>50.625</v>
      </c>
      <c r="OC220" s="36">
        <f>OA$219*OB220</f>
        <v>1113.75</v>
      </c>
      <c r="OD220" s="64">
        <f>OB220/OB219*OD219</f>
        <v>22.164179104477611</v>
      </c>
      <c r="OE220" s="32"/>
      <c r="OF220" s="32"/>
      <c r="OG220" s="32"/>
      <c r="OH220" s="32">
        <v>82.64</v>
      </c>
      <c r="OI220" s="36">
        <f>OG$219*OH220</f>
        <v>867.72</v>
      </c>
      <c r="OJ220" s="64">
        <f>OH220/OH219*OJ219</f>
        <v>9.9737931034482763</v>
      </c>
      <c r="OK220" s="32"/>
      <c r="OL220" s="32"/>
      <c r="OM220" s="32"/>
      <c r="ON220" s="32"/>
      <c r="OQ220" s="32"/>
      <c r="OR220" s="32"/>
      <c r="OS220" s="32"/>
      <c r="OT220" s="32"/>
      <c r="OW220" s="32"/>
      <c r="OX220" s="32"/>
      <c r="OY220" s="32"/>
      <c r="OZ220" s="32"/>
      <c r="PC220" s="32"/>
      <c r="PD220" s="32"/>
      <c r="PE220" s="32"/>
      <c r="PF220" s="32"/>
      <c r="PI220" s="32"/>
      <c r="PJ220" s="32"/>
      <c r="PK220" s="32"/>
      <c r="PL220" s="32">
        <v>64.5</v>
      </c>
      <c r="PM220" s="36">
        <f>PK$219*PL220</f>
        <v>1141.6499999999999</v>
      </c>
      <c r="PO220" s="32"/>
      <c r="PP220" s="32"/>
      <c r="PQ220" s="32"/>
      <c r="PR220" s="32"/>
      <c r="PU220" s="32"/>
      <c r="PV220" s="32"/>
      <c r="PW220" s="32"/>
      <c r="PX220" s="31">
        <v>115</v>
      </c>
      <c r="PY220" s="36">
        <f>PW$219*PX220</f>
        <v>603.75</v>
      </c>
      <c r="PZ220" s="64">
        <f>PX220/PX219*PZ219</f>
        <v>5</v>
      </c>
      <c r="QD220" s="31">
        <v>137</v>
      </c>
      <c r="QE220" s="36">
        <f t="shared" ref="QE220:QE231" si="441">QC$219*QD220</f>
        <v>822</v>
      </c>
      <c r="QF220" s="64">
        <f>QD220/QD219*QF219</f>
        <v>5.5465587044534415</v>
      </c>
      <c r="QJ220" s="31">
        <v>12.25</v>
      </c>
      <c r="QK220" s="36">
        <f t="shared" ref="QK220:QK231" si="442">QI$219*QJ220</f>
        <v>204.03599999999997</v>
      </c>
      <c r="QL220" s="64">
        <f>QJ220/QJ219*QL219</f>
        <v>20.403600000000001</v>
      </c>
      <c r="QM220" s="5"/>
      <c r="QO220" s="5"/>
      <c r="QP220" s="31">
        <v>78</v>
      </c>
      <c r="QQ220" s="36">
        <f>QO$219*QP220</f>
        <v>967.2</v>
      </c>
      <c r="QR220" s="64">
        <f>QP220/QP219*QR219</f>
        <v>12.479999999999999</v>
      </c>
      <c r="QV220" s="31">
        <v>88.75</v>
      </c>
      <c r="QW220" s="36">
        <f>QU$219*QV220</f>
        <v>1065</v>
      </c>
      <c r="SR220" s="31">
        <v>53.75</v>
      </c>
      <c r="SS220" s="36">
        <f t="shared" ref="SS220:SS231" si="443">SQ$219*SR220</f>
        <v>806.25</v>
      </c>
      <c r="ST220" s="64">
        <f>SR220/SR219*ST219</f>
        <v>16.125</v>
      </c>
    </row>
    <row r="221" spans="1:514" x14ac:dyDescent="0.55000000000000004">
      <c r="A221" s="31"/>
      <c r="B221" s="80">
        <v>184902</v>
      </c>
      <c r="C221" s="77"/>
      <c r="D221" s="78"/>
      <c r="E221" s="78">
        <f t="shared" si="366"/>
        <v>75243.377008340394</v>
      </c>
      <c r="F221" s="78">
        <f>F220*G221/G220</f>
        <v>54.09457575542541</v>
      </c>
      <c r="G221" s="78">
        <f t="shared" ref="G221:G231" si="444">E221/D$219</f>
        <v>81.474004584777774</v>
      </c>
      <c r="H221" s="78"/>
      <c r="I221" s="78"/>
      <c r="J221" s="88"/>
      <c r="Z221" s="31">
        <v>155.83333333333334</v>
      </c>
      <c r="AA221" s="37">
        <f t="shared" si="439"/>
        <v>5610</v>
      </c>
      <c r="AL221" s="31">
        <v>31</v>
      </c>
      <c r="AM221" s="30">
        <f t="shared" ref="AM221:AM231" si="445">AK$219*AL221</f>
        <v>2509.0650090650092</v>
      </c>
      <c r="BD221" s="31">
        <v>106.25</v>
      </c>
      <c r="BE221" s="36">
        <f t="shared" ref="BE221:BE231" si="446">BC$219*BD221</f>
        <v>3825</v>
      </c>
      <c r="BJ221" s="31">
        <v>85.75</v>
      </c>
      <c r="BK221" s="36">
        <f t="shared" ref="BK221:BK231" si="447">BI$219*BJ221</f>
        <v>2632.5250000000001</v>
      </c>
      <c r="BP221" s="31">
        <v>99.8125</v>
      </c>
      <c r="BQ221" s="30">
        <f t="shared" ref="BQ221:BQ231" si="448">BO$219*BP221</f>
        <v>2844.65625</v>
      </c>
      <c r="DF221" s="31">
        <v>65</v>
      </c>
      <c r="DG221" s="30">
        <f t="shared" ref="DG221:DG231" si="449">DE$219*DF221</f>
        <v>2470</v>
      </c>
      <c r="DL221" s="31">
        <v>61.375</v>
      </c>
      <c r="DM221" s="30">
        <f t="shared" ref="DM221:DM231" si="450">DK$219*DL221</f>
        <v>920.625</v>
      </c>
      <c r="DR221" s="31">
        <v>90</v>
      </c>
      <c r="DS221" s="30">
        <f t="shared" ref="DS221:DS231" si="451">DQ$219*DR221</f>
        <v>3130.434782608696</v>
      </c>
      <c r="EV221" s="31">
        <v>106.125</v>
      </c>
      <c r="EW221" s="30">
        <f t="shared" ref="EW221:EW231" si="452">EU$219*EV221</f>
        <v>3714.375</v>
      </c>
      <c r="FB221" s="31">
        <v>101.9375</v>
      </c>
      <c r="FC221" s="29">
        <f t="shared" si="440"/>
        <v>4077.5</v>
      </c>
      <c r="IB221" s="31">
        <v>92</v>
      </c>
      <c r="IC221" s="36">
        <f t="shared" ref="IC221:IC231" si="453">IA$219*IB221</f>
        <v>1564</v>
      </c>
      <c r="IH221" s="31">
        <v>93.13</v>
      </c>
      <c r="II221" s="30">
        <f t="shared" ref="II221:II231" si="454">IG$219*IH221</f>
        <v>2328.25</v>
      </c>
      <c r="IN221" s="31">
        <v>76.875</v>
      </c>
      <c r="IO221" s="36">
        <f t="shared" ref="IO221:IO231" si="455">IM$219*IN221</f>
        <v>768.75</v>
      </c>
      <c r="JC221" s="69"/>
      <c r="JD221" s="20"/>
      <c r="JE221" s="20"/>
      <c r="JF221" s="20">
        <v>81.750000000000014</v>
      </c>
      <c r="JG221" s="23">
        <f t="shared" ref="JG221:JG231" si="456">JE$219*JF221</f>
        <v>817.50000000000011</v>
      </c>
      <c r="JI221" s="69"/>
      <c r="JJ221" s="20"/>
      <c r="JK221" s="20"/>
      <c r="JL221" s="20">
        <v>138</v>
      </c>
      <c r="JM221" s="23">
        <f t="shared" ref="JM221:JM231" si="457">JK$219*JL221</f>
        <v>4140</v>
      </c>
      <c r="JO221" s="69"/>
      <c r="JP221" s="20"/>
      <c r="JQ221" s="20"/>
      <c r="JR221" s="20">
        <v>89.75</v>
      </c>
      <c r="JS221" s="23">
        <f t="shared" ref="JS221:JS231" si="458">JQ$219*JR221</f>
        <v>2423.25</v>
      </c>
      <c r="JU221" s="69"/>
      <c r="JV221" s="20"/>
      <c r="JW221" s="20"/>
      <c r="JX221" s="20">
        <v>118</v>
      </c>
      <c r="JY221" s="23">
        <f t="shared" ref="JY221:JY231" si="459">JW$219*JX221</f>
        <v>3245</v>
      </c>
      <c r="KA221" s="69"/>
      <c r="KB221" s="20"/>
      <c r="KC221" s="20"/>
      <c r="KD221" s="20">
        <v>54.25</v>
      </c>
      <c r="KE221" s="23">
        <f t="shared" ref="KE221:KE231" si="460">KC$219*KD221</f>
        <v>705.25</v>
      </c>
      <c r="KG221" s="69"/>
      <c r="KH221" s="20"/>
      <c r="KI221" s="20"/>
      <c r="KJ221" s="20">
        <v>27.13</v>
      </c>
      <c r="KK221" s="23">
        <f t="shared" ref="KK221:KK231" si="461">KI$219*KJ221</f>
        <v>813.9</v>
      </c>
      <c r="KM221" s="69"/>
      <c r="KN221" s="20"/>
      <c r="KO221" s="20"/>
      <c r="KP221" s="20">
        <v>112.75</v>
      </c>
      <c r="KQ221" s="23">
        <f t="shared" ref="KQ221:KQ231" si="462">KO$219*KP221</f>
        <v>2029.5</v>
      </c>
      <c r="KS221" s="69"/>
      <c r="KT221" s="20"/>
      <c r="KU221" s="20"/>
      <c r="KV221" s="20">
        <v>56.625</v>
      </c>
      <c r="KW221" s="23">
        <f t="shared" ref="KW221:KW231" si="463">KU$219*KV221</f>
        <v>2095.125</v>
      </c>
      <c r="KY221" s="69"/>
      <c r="KZ221" s="20"/>
      <c r="LA221" s="20"/>
      <c r="LB221" s="20">
        <v>39</v>
      </c>
      <c r="LC221" s="23">
        <f t="shared" ref="LC221:LC231" si="464">LA$219*LB221</f>
        <v>585</v>
      </c>
      <c r="LE221" s="69"/>
      <c r="LF221" s="20"/>
      <c r="LG221" s="20"/>
      <c r="LH221" s="20">
        <v>63.13</v>
      </c>
      <c r="LI221" s="23">
        <f t="shared" ref="LI221:LI231" si="465">LG$219*LH221</f>
        <v>1388.8600000000001</v>
      </c>
      <c r="LK221" s="27"/>
      <c r="LL221" s="27"/>
      <c r="LM221" s="27"/>
      <c r="LN221" s="27"/>
      <c r="LR221" s="27"/>
      <c r="LT221" s="17">
        <v>163</v>
      </c>
      <c r="LU221" s="30">
        <f t="shared" ref="LU221:LU231" si="466">LS$219*LT221</f>
        <v>929.1</v>
      </c>
      <c r="LW221" s="32"/>
      <c r="LX221" s="32"/>
      <c r="LY221" s="32"/>
      <c r="LZ221" s="32">
        <v>106.315</v>
      </c>
      <c r="MA221" s="36">
        <f t="shared" ref="MA221:MA231" si="467">LY$219*LZ221</f>
        <v>2126.3000000000002</v>
      </c>
      <c r="MC221" s="32"/>
      <c r="MD221" s="32"/>
      <c r="ME221" s="32"/>
      <c r="MF221" s="32">
        <v>88.4375</v>
      </c>
      <c r="MG221" s="36">
        <f t="shared" ref="MG221:MG231" si="468">ME$219*MF221</f>
        <v>353.75</v>
      </c>
      <c r="MI221" s="32"/>
      <c r="MJ221" s="32"/>
      <c r="MK221" s="32"/>
      <c r="ML221" s="32"/>
      <c r="MO221" s="32"/>
      <c r="MP221" s="32"/>
      <c r="MQ221" s="32"/>
      <c r="MR221" s="32">
        <v>115.08333333333334</v>
      </c>
      <c r="MS221" s="36">
        <f t="shared" ref="MS221:MS231" si="469">MQ$219*MR221</f>
        <v>1438.5416666666667</v>
      </c>
      <c r="MU221" s="32"/>
      <c r="MV221" s="32"/>
      <c r="MW221" s="32"/>
      <c r="MX221" s="32">
        <v>89.5</v>
      </c>
      <c r="MY221" s="36">
        <f t="shared" ref="MY221:MY231" si="470">MW$219*MX221</f>
        <v>1253</v>
      </c>
      <c r="NA221" s="32"/>
      <c r="NB221" s="32"/>
      <c r="NC221" s="32"/>
      <c r="ND221" s="32">
        <v>121.25</v>
      </c>
      <c r="NE221" s="36">
        <f t="shared" ref="NE221:NE231" si="471">NC$219*ND221</f>
        <v>1636.875</v>
      </c>
      <c r="NG221" s="32"/>
      <c r="NH221" s="32"/>
      <c r="NI221" s="32"/>
      <c r="NJ221" s="32">
        <v>109.625</v>
      </c>
      <c r="NK221" s="36">
        <f t="shared" ref="NK221:NK231" si="472">NI$219*NJ221</f>
        <v>2324.0499999999997</v>
      </c>
      <c r="NM221" s="32"/>
      <c r="NN221" s="32"/>
      <c r="NO221" s="32"/>
      <c r="NP221" s="32">
        <v>98.5</v>
      </c>
      <c r="NQ221" s="36">
        <f t="shared" ref="NQ221:NQ231" si="473">NO$219*NP221</f>
        <v>856.94999999999993</v>
      </c>
      <c r="NS221" s="32"/>
      <c r="NT221" s="32"/>
      <c r="NU221" s="32"/>
      <c r="NV221" s="32">
        <v>56.4375</v>
      </c>
      <c r="NW221" s="36">
        <f t="shared" ref="NW221:NW231" si="474">NU$219*NV221</f>
        <v>2821.875</v>
      </c>
      <c r="NY221" s="32"/>
      <c r="NZ221" s="32"/>
      <c r="OA221" s="32"/>
      <c r="OB221" s="32">
        <v>50.25</v>
      </c>
      <c r="OC221" s="36">
        <f t="shared" ref="OC221:OC231" si="475">OA$219*OB221</f>
        <v>1105.5</v>
      </c>
      <c r="OE221" s="32"/>
      <c r="OF221" s="32"/>
      <c r="OG221" s="32"/>
      <c r="OH221" s="32">
        <v>83.125</v>
      </c>
      <c r="OI221" s="36">
        <f t="shared" ref="OI221:OI231" si="476">OG$219*OH221</f>
        <v>872.8125</v>
      </c>
      <c r="OK221" s="32"/>
      <c r="OL221" s="32"/>
      <c r="OM221" s="32"/>
      <c r="ON221" s="32"/>
      <c r="OQ221" s="32"/>
      <c r="OR221" s="32"/>
      <c r="OS221" s="32"/>
      <c r="OT221" s="32"/>
      <c r="OW221" s="32"/>
      <c r="OX221" s="32"/>
      <c r="OY221" s="32"/>
      <c r="OZ221" s="32"/>
      <c r="PC221" s="32"/>
      <c r="PD221" s="32"/>
      <c r="PE221" s="32"/>
      <c r="PF221" s="32"/>
      <c r="PI221" s="32"/>
      <c r="PJ221" s="32"/>
      <c r="PK221" s="32"/>
      <c r="PL221" s="32">
        <v>64.623999999999995</v>
      </c>
      <c r="PM221" s="36">
        <f t="shared" ref="PM221:PM231" si="477">PK$219*PL221</f>
        <v>1143.8447999999999</v>
      </c>
      <c r="PO221" s="32"/>
      <c r="PP221" s="32"/>
      <c r="PQ221" s="32"/>
      <c r="PR221" s="32"/>
      <c r="PU221" s="32"/>
      <c r="PV221" s="32"/>
      <c r="PW221" s="32"/>
      <c r="PX221" s="31">
        <v>116</v>
      </c>
      <c r="PY221" s="36">
        <f t="shared" ref="PY221:PY231" si="478">PW$219*PX221</f>
        <v>609</v>
      </c>
      <c r="QD221" s="31">
        <v>137</v>
      </c>
      <c r="QE221" s="36">
        <f t="shared" si="441"/>
        <v>822</v>
      </c>
      <c r="QJ221" s="31">
        <v>14.5</v>
      </c>
      <c r="QK221" s="36">
        <f t="shared" si="442"/>
        <v>241.51199999999997</v>
      </c>
      <c r="QM221" s="5"/>
      <c r="QO221" s="5"/>
      <c r="QP221" s="31">
        <v>73.25</v>
      </c>
      <c r="QQ221" s="36">
        <f t="shared" ref="QQ221:QQ231" si="479">QO$219*QP221</f>
        <v>908.30000000000007</v>
      </c>
      <c r="QV221" s="31">
        <v>88.75</v>
      </c>
      <c r="QW221" s="36">
        <f t="shared" ref="QW221:QW231" si="480">QU$219*QV221</f>
        <v>1065</v>
      </c>
      <c r="SR221" s="31">
        <v>57.5</v>
      </c>
      <c r="SS221" s="36">
        <f t="shared" si="443"/>
        <v>862.5</v>
      </c>
    </row>
    <row r="222" spans="1:514" x14ac:dyDescent="0.55000000000000004">
      <c r="A222" s="31"/>
      <c r="B222" s="80">
        <v>184903</v>
      </c>
      <c r="C222" s="77"/>
      <c r="D222" s="78"/>
      <c r="E222" s="78">
        <f t="shared" si="366"/>
        <v>74190.920784179572</v>
      </c>
      <c r="F222" s="78">
        <f t="shared" ref="F222:F231" si="481">F221*G222/G221</f>
        <v>53.337935434233742</v>
      </c>
      <c r="G222" s="78">
        <f t="shared" si="444"/>
        <v>80.334398327830385</v>
      </c>
      <c r="H222" s="78"/>
      <c r="I222" s="78"/>
      <c r="J222" s="88"/>
      <c r="Z222" s="31">
        <v>156.66666666666669</v>
      </c>
      <c r="AA222" s="37">
        <f t="shared" si="439"/>
        <v>5640.0000000000009</v>
      </c>
      <c r="AL222" s="31">
        <v>33.75</v>
      </c>
      <c r="AM222" s="30">
        <f t="shared" si="445"/>
        <v>2731.643356643357</v>
      </c>
      <c r="BD222" s="31">
        <v>103.375</v>
      </c>
      <c r="BE222" s="36">
        <f t="shared" si="446"/>
        <v>3721.5</v>
      </c>
      <c r="BJ222" s="31">
        <v>82.5</v>
      </c>
      <c r="BK222" s="36">
        <f t="shared" si="447"/>
        <v>2532.75</v>
      </c>
      <c r="BP222" s="31">
        <v>98.875</v>
      </c>
      <c r="BQ222" s="30">
        <f t="shared" si="448"/>
        <v>2817.9375</v>
      </c>
      <c r="DF222" s="31">
        <v>61</v>
      </c>
      <c r="DG222" s="30">
        <f t="shared" si="449"/>
        <v>2318</v>
      </c>
      <c r="DL222" s="31">
        <v>57.25</v>
      </c>
      <c r="DM222" s="30">
        <f t="shared" si="450"/>
        <v>858.75</v>
      </c>
      <c r="DR222" s="31">
        <v>87.5</v>
      </c>
      <c r="DS222" s="30">
        <f t="shared" si="451"/>
        <v>3043.4782608695655</v>
      </c>
      <c r="EV222" s="31">
        <v>105.375</v>
      </c>
      <c r="EW222" s="30">
        <f t="shared" si="452"/>
        <v>3688.125</v>
      </c>
      <c r="FB222" s="31">
        <v>100.25</v>
      </c>
      <c r="FC222" s="29">
        <f t="shared" si="440"/>
        <v>4010</v>
      </c>
      <c r="IB222" s="31">
        <v>106</v>
      </c>
      <c r="IC222" s="36">
        <f t="shared" si="453"/>
        <v>1802</v>
      </c>
      <c r="IH222" s="31">
        <v>83.5</v>
      </c>
      <c r="II222" s="30">
        <f t="shared" si="454"/>
        <v>2087.5</v>
      </c>
      <c r="IN222" s="31">
        <v>75</v>
      </c>
      <c r="IO222" s="36">
        <f t="shared" si="455"/>
        <v>750</v>
      </c>
      <c r="JC222" s="69"/>
      <c r="JD222" s="20"/>
      <c r="JE222" s="20"/>
      <c r="JF222" s="20">
        <v>83.166666666666686</v>
      </c>
      <c r="JG222" s="23">
        <f t="shared" si="456"/>
        <v>831.66666666666686</v>
      </c>
      <c r="JI222" s="69"/>
      <c r="JJ222" s="20"/>
      <c r="JK222" s="20"/>
      <c r="JL222" s="20">
        <v>137</v>
      </c>
      <c r="JM222" s="23">
        <f t="shared" si="457"/>
        <v>4110</v>
      </c>
      <c r="JO222" s="69"/>
      <c r="JP222" s="20"/>
      <c r="JQ222" s="20"/>
      <c r="JR222" s="20">
        <v>88.75</v>
      </c>
      <c r="JS222" s="23">
        <f t="shared" si="458"/>
        <v>2396.25</v>
      </c>
      <c r="JU222" s="69"/>
      <c r="JV222" s="20"/>
      <c r="JW222" s="20"/>
      <c r="JX222" s="20">
        <v>118</v>
      </c>
      <c r="JY222" s="23">
        <f t="shared" si="459"/>
        <v>3245</v>
      </c>
      <c r="KA222" s="69"/>
      <c r="KB222" s="20"/>
      <c r="KC222" s="20"/>
      <c r="KD222" s="20">
        <v>55</v>
      </c>
      <c r="KE222" s="23">
        <f t="shared" si="460"/>
        <v>715</v>
      </c>
      <c r="KG222" s="69"/>
      <c r="KH222" s="20"/>
      <c r="KI222" s="20"/>
      <c r="KJ222" s="20">
        <v>23.25</v>
      </c>
      <c r="KK222" s="23">
        <f t="shared" si="461"/>
        <v>697.5</v>
      </c>
      <c r="KM222" s="69"/>
      <c r="KN222" s="20"/>
      <c r="KO222" s="20"/>
      <c r="KP222" s="20">
        <v>111.25</v>
      </c>
      <c r="KQ222" s="23">
        <f t="shared" si="462"/>
        <v>2002.5</v>
      </c>
      <c r="KS222" s="69"/>
      <c r="KT222" s="20"/>
      <c r="KU222" s="20"/>
      <c r="KV222" s="20">
        <v>55.9375</v>
      </c>
      <c r="KW222" s="23">
        <f t="shared" si="463"/>
        <v>2069.6875</v>
      </c>
      <c r="KY222" s="69"/>
      <c r="KZ222" s="20"/>
      <c r="LA222" s="20"/>
      <c r="LB222" s="20">
        <v>36</v>
      </c>
      <c r="LC222" s="23">
        <f t="shared" si="464"/>
        <v>540</v>
      </c>
      <c r="LE222" s="69"/>
      <c r="LF222" s="20"/>
      <c r="LG222" s="20"/>
      <c r="LH222" s="20">
        <v>58</v>
      </c>
      <c r="LI222" s="23">
        <f t="shared" si="465"/>
        <v>1276</v>
      </c>
      <c r="LK222" s="27"/>
      <c r="LL222" s="27"/>
      <c r="LM222" s="27"/>
      <c r="LN222" s="27"/>
      <c r="LR222" s="27"/>
      <c r="LT222" s="29">
        <f>LT221+((LT226-LT221)/5)</f>
        <v>150.80000000000001</v>
      </c>
      <c r="LU222" s="30">
        <f t="shared" si="466"/>
        <v>859.56000000000006</v>
      </c>
      <c r="LW222" s="32"/>
      <c r="LX222" s="32"/>
      <c r="LY222" s="32"/>
      <c r="LZ222" s="32">
        <v>106.5</v>
      </c>
      <c r="MA222" s="36">
        <f t="shared" si="467"/>
        <v>2130</v>
      </c>
      <c r="MC222" s="32"/>
      <c r="MD222" s="32"/>
      <c r="ME222" s="32"/>
      <c r="MF222" s="32">
        <v>86.125</v>
      </c>
      <c r="MG222" s="36">
        <f t="shared" si="468"/>
        <v>344.5</v>
      </c>
      <c r="MI222" s="32"/>
      <c r="MJ222" s="32"/>
      <c r="MK222" s="32"/>
      <c r="ML222" s="32"/>
      <c r="MO222" s="32"/>
      <c r="MP222" s="32"/>
      <c r="MQ222" s="32"/>
      <c r="MR222" s="32">
        <v>115.5</v>
      </c>
      <c r="MS222" s="36">
        <f t="shared" si="469"/>
        <v>1443.75</v>
      </c>
      <c r="MU222" s="32"/>
      <c r="MV222" s="32"/>
      <c r="MW222" s="32"/>
      <c r="MX222" s="32">
        <v>80</v>
      </c>
      <c r="MY222" s="36">
        <f t="shared" si="470"/>
        <v>1120</v>
      </c>
      <c r="NA222" s="32"/>
      <c r="NB222" s="32"/>
      <c r="NC222" s="32"/>
      <c r="ND222" s="32">
        <v>122.25</v>
      </c>
      <c r="NE222" s="36">
        <f t="shared" si="471"/>
        <v>1650.375</v>
      </c>
      <c r="NG222" s="32"/>
      <c r="NH222" s="32"/>
      <c r="NI222" s="32"/>
      <c r="NJ222" s="32">
        <v>108.5</v>
      </c>
      <c r="NK222" s="36">
        <f t="shared" si="472"/>
        <v>2300.1999999999998</v>
      </c>
      <c r="NM222" s="32"/>
      <c r="NN222" s="32"/>
      <c r="NO222" s="32"/>
      <c r="NP222" s="32">
        <v>97.5</v>
      </c>
      <c r="NQ222" s="36">
        <f t="shared" si="473"/>
        <v>848.24999999999989</v>
      </c>
      <c r="NS222" s="32"/>
      <c r="NT222" s="32"/>
      <c r="NU222" s="32"/>
      <c r="NV222" s="32">
        <v>55.4375</v>
      </c>
      <c r="NW222" s="36">
        <f t="shared" si="474"/>
        <v>2771.875</v>
      </c>
      <c r="NY222" s="32"/>
      <c r="NZ222" s="32"/>
      <c r="OA222" s="32"/>
      <c r="OB222" s="32">
        <v>48.5</v>
      </c>
      <c r="OC222" s="36">
        <f t="shared" si="475"/>
        <v>1067</v>
      </c>
      <c r="OE222" s="32"/>
      <c r="OF222" s="32"/>
      <c r="OG222" s="32"/>
      <c r="OH222" s="32">
        <v>74</v>
      </c>
      <c r="OI222" s="36">
        <f t="shared" si="476"/>
        <v>777</v>
      </c>
      <c r="OK222" s="32"/>
      <c r="OL222" s="32"/>
      <c r="OM222" s="32"/>
      <c r="ON222" s="32"/>
      <c r="OQ222" s="32"/>
      <c r="OR222" s="32"/>
      <c r="OS222" s="32"/>
      <c r="OT222" s="32"/>
      <c r="OW222" s="32"/>
      <c r="OX222" s="32"/>
      <c r="OY222" s="32"/>
      <c r="OZ222" s="32"/>
      <c r="PC222" s="32"/>
      <c r="PD222" s="32"/>
      <c r="PE222" s="32"/>
      <c r="PF222" s="32"/>
      <c r="PI222" s="32"/>
      <c r="PJ222" s="32"/>
      <c r="PK222" s="32"/>
      <c r="PL222" s="32">
        <v>60.75</v>
      </c>
      <c r="PM222" s="36">
        <f t="shared" si="477"/>
        <v>1075.2749999999999</v>
      </c>
      <c r="PO222" s="32"/>
      <c r="PP222" s="32"/>
      <c r="PQ222" s="32"/>
      <c r="PR222" s="32"/>
      <c r="PU222" s="32"/>
      <c r="PV222" s="32"/>
      <c r="PW222" s="32"/>
      <c r="PX222" s="31">
        <v>116.75</v>
      </c>
      <c r="PY222" s="36">
        <f t="shared" si="478"/>
        <v>612.9375</v>
      </c>
      <c r="QD222" s="31">
        <v>138</v>
      </c>
      <c r="QE222" s="36">
        <f t="shared" si="441"/>
        <v>828</v>
      </c>
      <c r="QJ222" s="31">
        <v>20</v>
      </c>
      <c r="QK222" s="36">
        <f t="shared" si="442"/>
        <v>333.12</v>
      </c>
      <c r="QM222" s="5"/>
      <c r="QO222" s="5"/>
      <c r="QP222" s="31">
        <v>72</v>
      </c>
      <c r="QQ222" s="36">
        <f t="shared" si="479"/>
        <v>892.80000000000007</v>
      </c>
      <c r="QV222" s="31">
        <v>88</v>
      </c>
      <c r="QW222" s="36">
        <f t="shared" si="480"/>
        <v>1056</v>
      </c>
      <c r="SR222" s="31">
        <v>60.25</v>
      </c>
      <c r="SS222" s="36">
        <f t="shared" si="443"/>
        <v>903.75</v>
      </c>
    </row>
    <row r="223" spans="1:514" x14ac:dyDescent="0.55000000000000004">
      <c r="B223" s="80">
        <v>184904</v>
      </c>
      <c r="C223" s="77"/>
      <c r="D223" s="78"/>
      <c r="E223" s="78">
        <f t="shared" si="366"/>
        <v>74585.617517538805</v>
      </c>
      <c r="F223" s="78">
        <f t="shared" si="481"/>
        <v>53.621693994681571</v>
      </c>
      <c r="G223" s="78">
        <f t="shared" si="444"/>
        <v>80.761778447408773</v>
      </c>
      <c r="H223" s="78"/>
      <c r="I223" s="78"/>
      <c r="J223" s="88"/>
      <c r="Z223" s="31">
        <v>157.5</v>
      </c>
      <c r="AA223" s="37">
        <f t="shared" si="439"/>
        <v>5670</v>
      </c>
      <c r="AL223" s="31">
        <v>32</v>
      </c>
      <c r="AM223" s="30">
        <f t="shared" si="445"/>
        <v>2590.0025900025903</v>
      </c>
      <c r="BD223" s="31">
        <v>104.5</v>
      </c>
      <c r="BE223" s="36">
        <f t="shared" si="446"/>
        <v>3762</v>
      </c>
      <c r="BJ223" s="31">
        <v>77.75</v>
      </c>
      <c r="BK223" s="36">
        <f t="shared" si="447"/>
        <v>2386.9249999999997</v>
      </c>
      <c r="BP223" s="31">
        <v>98.625</v>
      </c>
      <c r="BQ223" s="30">
        <f t="shared" si="448"/>
        <v>2810.8125</v>
      </c>
      <c r="DF223" s="31">
        <v>62</v>
      </c>
      <c r="DG223" s="30">
        <f t="shared" si="449"/>
        <v>2356</v>
      </c>
      <c r="DL223" s="31">
        <v>58.875</v>
      </c>
      <c r="DM223" s="30">
        <f t="shared" si="450"/>
        <v>883.125</v>
      </c>
      <c r="DR223" s="31">
        <v>87.5</v>
      </c>
      <c r="DS223" s="30">
        <f t="shared" si="451"/>
        <v>3043.4782608695655</v>
      </c>
      <c r="EV223" s="31">
        <v>105.5625</v>
      </c>
      <c r="EW223" s="30">
        <f t="shared" si="452"/>
        <v>3694.6875</v>
      </c>
      <c r="FB223" s="31">
        <v>102.875</v>
      </c>
      <c r="FC223" s="29">
        <f t="shared" si="440"/>
        <v>4115</v>
      </c>
      <c r="IB223" s="31">
        <v>102.5</v>
      </c>
      <c r="IC223" s="36">
        <f t="shared" si="453"/>
        <v>1742.5</v>
      </c>
      <c r="IH223" s="31">
        <v>87.25</v>
      </c>
      <c r="II223" s="30">
        <f t="shared" si="454"/>
        <v>2181.25</v>
      </c>
      <c r="IN223" s="31">
        <v>77.875</v>
      </c>
      <c r="IO223" s="36">
        <f t="shared" si="455"/>
        <v>778.75</v>
      </c>
      <c r="JC223" s="69"/>
      <c r="JD223" s="20"/>
      <c r="JE223" s="20"/>
      <c r="JF223" s="20">
        <v>84.583333333333357</v>
      </c>
      <c r="JG223" s="23">
        <f t="shared" si="456"/>
        <v>845.8333333333336</v>
      </c>
      <c r="JI223" s="69"/>
      <c r="JJ223" s="20"/>
      <c r="JK223" s="20"/>
      <c r="JL223" s="20">
        <v>137.5</v>
      </c>
      <c r="JM223" s="23">
        <f t="shared" si="457"/>
        <v>4125</v>
      </c>
      <c r="JO223" s="69"/>
      <c r="JP223" s="20"/>
      <c r="JQ223" s="20"/>
      <c r="JR223" s="20">
        <v>88.75</v>
      </c>
      <c r="JS223" s="23">
        <f t="shared" si="458"/>
        <v>2396.25</v>
      </c>
      <c r="JU223" s="69"/>
      <c r="JV223" s="20"/>
      <c r="JW223" s="20"/>
      <c r="JX223" s="20">
        <v>119.13</v>
      </c>
      <c r="JY223" s="23">
        <f t="shared" si="459"/>
        <v>3276.0749999999998</v>
      </c>
      <c r="KA223" s="69"/>
      <c r="KB223" s="20"/>
      <c r="KC223" s="20"/>
      <c r="KD223" s="20">
        <v>56</v>
      </c>
      <c r="KE223" s="23">
        <f t="shared" si="460"/>
        <v>728</v>
      </c>
      <c r="KG223" s="69"/>
      <c r="KH223" s="20"/>
      <c r="KI223" s="20"/>
      <c r="KJ223" s="20">
        <v>23.25</v>
      </c>
      <c r="KK223" s="23">
        <f t="shared" si="461"/>
        <v>697.5</v>
      </c>
      <c r="KM223" s="69"/>
      <c r="KN223" s="20"/>
      <c r="KO223" s="20"/>
      <c r="KP223" s="20">
        <v>115.125</v>
      </c>
      <c r="KQ223" s="23">
        <f t="shared" si="462"/>
        <v>2072.25</v>
      </c>
      <c r="KS223" s="69"/>
      <c r="KT223" s="20"/>
      <c r="KU223" s="20"/>
      <c r="KV223" s="20">
        <v>53.583333333333336</v>
      </c>
      <c r="KW223" s="23">
        <f t="shared" si="463"/>
        <v>1982.5833333333335</v>
      </c>
      <c r="KY223" s="69"/>
      <c r="KZ223" s="20"/>
      <c r="LA223" s="20"/>
      <c r="LB223" s="20">
        <v>39</v>
      </c>
      <c r="LC223" s="23">
        <f t="shared" si="464"/>
        <v>585</v>
      </c>
      <c r="LE223" s="69"/>
      <c r="LF223" s="20"/>
      <c r="LG223" s="20"/>
      <c r="LH223" s="20">
        <v>61.25</v>
      </c>
      <c r="LI223" s="23">
        <f t="shared" si="465"/>
        <v>1347.5</v>
      </c>
      <c r="LK223" s="27"/>
      <c r="LL223" s="27"/>
      <c r="LM223" s="27"/>
      <c r="LN223" s="27"/>
      <c r="LR223" s="27"/>
      <c r="LT223" s="29">
        <f>LT222+(LT222-LT221)</f>
        <v>138.60000000000002</v>
      </c>
      <c r="LU223" s="30">
        <f t="shared" si="466"/>
        <v>790.02000000000021</v>
      </c>
      <c r="LW223" s="32"/>
      <c r="LX223" s="32"/>
      <c r="LY223" s="32"/>
      <c r="LZ223" s="32">
        <v>106.5</v>
      </c>
      <c r="MA223" s="36">
        <f t="shared" si="467"/>
        <v>2130</v>
      </c>
      <c r="MC223" s="32"/>
      <c r="MD223" s="32"/>
      <c r="ME223" s="32"/>
      <c r="MF223" s="32">
        <v>83.8125</v>
      </c>
      <c r="MG223" s="36">
        <f t="shared" si="468"/>
        <v>335.25</v>
      </c>
      <c r="MI223" s="32"/>
      <c r="MJ223" s="32"/>
      <c r="MK223" s="32"/>
      <c r="ML223" s="32"/>
      <c r="MO223" s="32"/>
      <c r="MP223" s="32"/>
      <c r="MQ223" s="32"/>
      <c r="MR223" s="32">
        <v>118.5</v>
      </c>
      <c r="MS223" s="36">
        <f t="shared" si="469"/>
        <v>1481.25</v>
      </c>
      <c r="MU223" s="32"/>
      <c r="MV223" s="32"/>
      <c r="MW223" s="32"/>
      <c r="MX223" s="32">
        <v>86</v>
      </c>
      <c r="MY223" s="36">
        <f t="shared" si="470"/>
        <v>1204</v>
      </c>
      <c r="NA223" s="32"/>
      <c r="NB223" s="32"/>
      <c r="NC223" s="32"/>
      <c r="ND223" s="32">
        <v>124.5</v>
      </c>
      <c r="NE223" s="36">
        <f t="shared" si="471"/>
        <v>1680.75</v>
      </c>
      <c r="NG223" s="32"/>
      <c r="NH223" s="32"/>
      <c r="NI223" s="32"/>
      <c r="NJ223" s="32">
        <v>111</v>
      </c>
      <c r="NK223" s="36">
        <f t="shared" si="472"/>
        <v>2353.1999999999998</v>
      </c>
      <c r="NM223" s="32"/>
      <c r="NN223" s="32"/>
      <c r="NO223" s="32"/>
      <c r="NP223" s="32">
        <v>98</v>
      </c>
      <c r="NQ223" s="36">
        <f t="shared" si="473"/>
        <v>852.59999999999991</v>
      </c>
      <c r="NS223" s="32"/>
      <c r="NT223" s="32"/>
      <c r="NU223" s="32"/>
      <c r="NV223" s="32">
        <v>56.6875</v>
      </c>
      <c r="NW223" s="36">
        <f t="shared" si="474"/>
        <v>2834.375</v>
      </c>
      <c r="NY223" s="32"/>
      <c r="NZ223" s="32"/>
      <c r="OA223" s="32"/>
      <c r="OB223" s="32">
        <v>47.25</v>
      </c>
      <c r="OC223" s="36">
        <f t="shared" si="475"/>
        <v>1039.5</v>
      </c>
      <c r="OE223" s="32"/>
      <c r="OF223" s="32"/>
      <c r="OG223" s="32"/>
      <c r="OH223" s="32">
        <v>83.5</v>
      </c>
      <c r="OI223" s="36">
        <f t="shared" si="476"/>
        <v>876.75</v>
      </c>
      <c r="OK223" s="32"/>
      <c r="OL223" s="32"/>
      <c r="OM223" s="32"/>
      <c r="ON223" s="32"/>
      <c r="OQ223" s="32"/>
      <c r="OR223" s="32"/>
      <c r="OS223" s="32"/>
      <c r="OT223" s="32"/>
      <c r="OW223" s="32"/>
      <c r="OX223" s="32"/>
      <c r="OY223" s="32"/>
      <c r="OZ223" s="32"/>
      <c r="PC223" s="32"/>
      <c r="PD223" s="32"/>
      <c r="PE223" s="32"/>
      <c r="PF223" s="32"/>
      <c r="PI223" s="32"/>
      <c r="PJ223" s="32"/>
      <c r="PK223" s="32"/>
      <c r="PL223" s="32">
        <v>59.5</v>
      </c>
      <c r="PM223" s="36">
        <f t="shared" si="477"/>
        <v>1053.1499999999999</v>
      </c>
      <c r="PO223" s="32"/>
      <c r="PP223" s="32"/>
      <c r="PQ223" s="32"/>
      <c r="PR223" s="32"/>
      <c r="PU223" s="32"/>
      <c r="PV223" s="32"/>
      <c r="PW223" s="32"/>
      <c r="PX223" s="31">
        <v>116</v>
      </c>
      <c r="PY223" s="36">
        <f t="shared" si="478"/>
        <v>609</v>
      </c>
      <c r="QD223" s="31">
        <v>136</v>
      </c>
      <c r="QE223" s="36">
        <f t="shared" si="441"/>
        <v>816</v>
      </c>
      <c r="QJ223" s="31">
        <v>20</v>
      </c>
      <c r="QK223" s="36">
        <f t="shared" si="442"/>
        <v>333.12</v>
      </c>
      <c r="QM223" s="5"/>
      <c r="QO223" s="5"/>
      <c r="QP223" s="31">
        <v>72</v>
      </c>
      <c r="QQ223" s="36">
        <f t="shared" si="479"/>
        <v>892.80000000000007</v>
      </c>
      <c r="QV223" s="31">
        <v>86.125</v>
      </c>
      <c r="QW223" s="36">
        <f t="shared" si="480"/>
        <v>1033.5</v>
      </c>
      <c r="SR223" s="31">
        <v>56.75</v>
      </c>
      <c r="SS223" s="36">
        <f t="shared" si="443"/>
        <v>851.25</v>
      </c>
    </row>
    <row r="224" spans="1:514" x14ac:dyDescent="0.55000000000000004">
      <c r="B224" s="80">
        <v>184905</v>
      </c>
      <c r="C224" s="77"/>
      <c r="D224" s="78"/>
      <c r="E224" s="78">
        <f t="shared" si="366"/>
        <v>75325.684555611864</v>
      </c>
      <c r="F224" s="78">
        <f t="shared" si="481"/>
        <v>54.153748961468871</v>
      </c>
      <c r="G224" s="78">
        <f t="shared" si="444"/>
        <v>81.563127717608651</v>
      </c>
      <c r="H224" s="78"/>
      <c r="I224" s="78"/>
      <c r="J224" s="88">
        <f>G224</f>
        <v>81.563127717608651</v>
      </c>
      <c r="Z224" s="31">
        <v>161.5</v>
      </c>
      <c r="AA224" s="37">
        <f t="shared" si="439"/>
        <v>5814</v>
      </c>
      <c r="AL224" s="31">
        <v>33.5</v>
      </c>
      <c r="AM224" s="30">
        <f t="shared" si="445"/>
        <v>2711.4089614089617</v>
      </c>
      <c r="BD224" s="31">
        <v>105.25</v>
      </c>
      <c r="BE224" s="36">
        <f t="shared" si="446"/>
        <v>3789</v>
      </c>
      <c r="BJ224" s="31">
        <v>78.875</v>
      </c>
      <c r="BK224" s="36">
        <f t="shared" si="447"/>
        <v>2421.4625000000001</v>
      </c>
      <c r="BP224" s="31">
        <v>102.75</v>
      </c>
      <c r="BQ224" s="30">
        <f t="shared" si="448"/>
        <v>2928.375</v>
      </c>
      <c r="DF224" s="31">
        <v>65</v>
      </c>
      <c r="DG224" s="30">
        <f t="shared" si="449"/>
        <v>2470</v>
      </c>
      <c r="DL224" s="31">
        <v>56.75</v>
      </c>
      <c r="DM224" s="30">
        <f t="shared" si="450"/>
        <v>851.25</v>
      </c>
      <c r="DR224" s="31">
        <v>87.5</v>
      </c>
      <c r="DS224" s="30">
        <f t="shared" si="451"/>
        <v>3043.4782608695655</v>
      </c>
      <c r="EV224" s="31">
        <v>107.875</v>
      </c>
      <c r="EW224" s="30">
        <f t="shared" si="452"/>
        <v>3775.625</v>
      </c>
      <c r="FB224" s="31">
        <v>106.375</v>
      </c>
      <c r="FC224" s="29">
        <f t="shared" si="440"/>
        <v>4255</v>
      </c>
      <c r="IB224" s="31">
        <v>107.75</v>
      </c>
      <c r="IC224" s="36">
        <f t="shared" si="453"/>
        <v>1831.75</v>
      </c>
      <c r="IH224" s="31">
        <v>87.5</v>
      </c>
      <c r="II224" s="30">
        <f t="shared" si="454"/>
        <v>2187.5</v>
      </c>
      <c r="IN224" s="31">
        <v>79.75</v>
      </c>
      <c r="IO224" s="36">
        <f t="shared" si="455"/>
        <v>797.5</v>
      </c>
      <c r="JC224" s="69"/>
      <c r="JD224" s="20"/>
      <c r="JE224" s="20"/>
      <c r="JF224" s="20">
        <v>86</v>
      </c>
      <c r="JG224" s="23">
        <f t="shared" si="456"/>
        <v>860</v>
      </c>
      <c r="JI224" s="69"/>
      <c r="JJ224" s="20"/>
      <c r="JK224" s="20"/>
      <c r="JL224" s="20">
        <v>138.5</v>
      </c>
      <c r="JM224" s="23">
        <f t="shared" si="457"/>
        <v>4155</v>
      </c>
      <c r="JO224" s="69"/>
      <c r="JP224" s="20"/>
      <c r="JQ224" s="20"/>
      <c r="JR224" s="20">
        <v>91.0625</v>
      </c>
      <c r="JS224" s="23">
        <f t="shared" si="458"/>
        <v>2458.6875</v>
      </c>
      <c r="JU224" s="69"/>
      <c r="JV224" s="20"/>
      <c r="JW224" s="20"/>
      <c r="JX224" s="20">
        <v>122</v>
      </c>
      <c r="JY224" s="23">
        <f t="shared" si="459"/>
        <v>3355</v>
      </c>
      <c r="KA224" s="69"/>
      <c r="KB224" s="20"/>
      <c r="KC224" s="20"/>
      <c r="KD224" s="20">
        <v>52.75</v>
      </c>
      <c r="KE224" s="23">
        <f t="shared" si="460"/>
        <v>685.75</v>
      </c>
      <c r="KG224" s="69"/>
      <c r="KH224" s="20"/>
      <c r="KI224" s="20"/>
      <c r="KJ224" s="20">
        <v>22.25</v>
      </c>
      <c r="KK224" s="23">
        <f t="shared" si="461"/>
        <v>667.5</v>
      </c>
      <c r="KM224" s="69"/>
      <c r="KN224" s="20"/>
      <c r="KO224" s="20"/>
      <c r="KP224" s="20">
        <v>120.75</v>
      </c>
      <c r="KQ224" s="23">
        <f t="shared" si="462"/>
        <v>2173.5</v>
      </c>
      <c r="KS224" s="69"/>
      <c r="KT224" s="20"/>
      <c r="KU224" s="20"/>
      <c r="KV224" s="20">
        <v>54.833333333333336</v>
      </c>
      <c r="KW224" s="23">
        <f t="shared" si="463"/>
        <v>2028.8333333333335</v>
      </c>
      <c r="KY224" s="69"/>
      <c r="KZ224" s="20"/>
      <c r="LA224" s="20"/>
      <c r="LB224" s="20">
        <v>37.5</v>
      </c>
      <c r="LC224" s="23">
        <f t="shared" si="464"/>
        <v>562.5</v>
      </c>
      <c r="LE224" s="69"/>
      <c r="LF224" s="20"/>
      <c r="LG224" s="20"/>
      <c r="LH224" s="20">
        <v>62</v>
      </c>
      <c r="LI224" s="23">
        <f t="shared" si="465"/>
        <v>1364</v>
      </c>
      <c r="LK224" s="27"/>
      <c r="LL224" s="27"/>
      <c r="LM224" s="27"/>
      <c r="LN224" s="27"/>
      <c r="LR224" s="27"/>
      <c r="LT224" s="29">
        <f>LT223+(LT223-LT222)</f>
        <v>126.40000000000003</v>
      </c>
      <c r="LU224" s="30">
        <f t="shared" si="466"/>
        <v>720.48000000000025</v>
      </c>
      <c r="LW224" s="32"/>
      <c r="LX224" s="32"/>
      <c r="LY224" s="32"/>
      <c r="LZ224" s="32">
        <v>107.5</v>
      </c>
      <c r="MA224" s="36">
        <f t="shared" si="467"/>
        <v>2150</v>
      </c>
      <c r="MC224" s="32"/>
      <c r="MD224" s="32"/>
      <c r="ME224" s="32"/>
      <c r="MF224" s="32">
        <v>81.5</v>
      </c>
      <c r="MG224" s="36">
        <f t="shared" si="468"/>
        <v>326</v>
      </c>
      <c r="MI224" s="32"/>
      <c r="MJ224" s="32"/>
      <c r="MK224" s="32"/>
      <c r="ML224" s="32"/>
      <c r="MO224" s="32"/>
      <c r="MP224" s="32"/>
      <c r="MQ224" s="32"/>
      <c r="MR224" s="32">
        <v>121.5</v>
      </c>
      <c r="MS224" s="36">
        <f t="shared" si="469"/>
        <v>1518.75</v>
      </c>
      <c r="MU224" s="32"/>
      <c r="MV224" s="32"/>
      <c r="MW224" s="32"/>
      <c r="MX224" s="32">
        <v>85</v>
      </c>
      <c r="MY224" s="36">
        <f t="shared" si="470"/>
        <v>1190</v>
      </c>
      <c r="NA224" s="32"/>
      <c r="NB224" s="32"/>
      <c r="NC224" s="32"/>
      <c r="ND224" s="32">
        <v>120.75</v>
      </c>
      <c r="NE224" s="36">
        <f t="shared" si="471"/>
        <v>1630.125</v>
      </c>
      <c r="NG224" s="32"/>
      <c r="NH224" s="32"/>
      <c r="NI224" s="32"/>
      <c r="NJ224" s="32">
        <v>115.375</v>
      </c>
      <c r="NK224" s="36">
        <f t="shared" si="472"/>
        <v>2445.9499999999998</v>
      </c>
      <c r="NM224" s="32"/>
      <c r="NN224" s="32"/>
      <c r="NO224" s="32"/>
      <c r="NP224" s="32">
        <v>97.25</v>
      </c>
      <c r="NQ224" s="36">
        <f t="shared" si="473"/>
        <v>846.07499999999993</v>
      </c>
      <c r="NS224" s="32"/>
      <c r="NT224" s="32"/>
      <c r="NU224" s="32"/>
      <c r="NV224" s="32">
        <v>52.6875</v>
      </c>
      <c r="NW224" s="36">
        <f t="shared" si="474"/>
        <v>2634.375</v>
      </c>
      <c r="NY224" s="32"/>
      <c r="NZ224" s="32"/>
      <c r="OA224" s="32"/>
      <c r="OB224" s="32">
        <v>43.875</v>
      </c>
      <c r="OC224" s="36">
        <f t="shared" si="475"/>
        <v>965.25</v>
      </c>
      <c r="OE224" s="32"/>
      <c r="OF224" s="32"/>
      <c r="OG224" s="32"/>
      <c r="OH224" s="32">
        <v>87</v>
      </c>
      <c r="OI224" s="36">
        <f t="shared" si="476"/>
        <v>913.5</v>
      </c>
      <c r="OK224" s="32"/>
      <c r="OL224" s="32"/>
      <c r="OM224" s="32"/>
      <c r="ON224" s="32"/>
      <c r="OQ224" s="32"/>
      <c r="OR224" s="32"/>
      <c r="OS224" s="32"/>
      <c r="OT224" s="32"/>
      <c r="OW224" s="32"/>
      <c r="OX224" s="32"/>
      <c r="OY224" s="32"/>
      <c r="OZ224" s="32"/>
      <c r="PC224" s="32"/>
      <c r="PD224" s="32"/>
      <c r="PE224" s="32"/>
      <c r="PF224" s="32"/>
      <c r="PI224" s="32"/>
      <c r="PJ224" s="32"/>
      <c r="PK224" s="32"/>
      <c r="PL224" s="32">
        <v>54</v>
      </c>
      <c r="PM224" s="36">
        <f t="shared" si="477"/>
        <v>955.8</v>
      </c>
      <c r="PO224" s="32"/>
      <c r="PP224" s="32"/>
      <c r="PQ224" s="32"/>
      <c r="PR224" s="32"/>
      <c r="PU224" s="32"/>
      <c r="PV224" s="32"/>
      <c r="PW224" s="32"/>
      <c r="PX224" s="31">
        <v>117.5</v>
      </c>
      <c r="PY224" s="36">
        <f t="shared" si="478"/>
        <v>616.875</v>
      </c>
      <c r="QD224" s="31">
        <v>136</v>
      </c>
      <c r="QE224" s="36">
        <f t="shared" si="441"/>
        <v>816</v>
      </c>
      <c r="QJ224" s="31">
        <v>19</v>
      </c>
      <c r="QK224" s="36">
        <f t="shared" si="442"/>
        <v>316.464</v>
      </c>
      <c r="QM224" s="5"/>
      <c r="QO224" s="5"/>
      <c r="QP224" s="31">
        <v>72.5</v>
      </c>
      <c r="QQ224" s="36">
        <f t="shared" si="479"/>
        <v>899</v>
      </c>
      <c r="QV224" s="31">
        <v>79</v>
      </c>
      <c r="QW224" s="36">
        <f t="shared" si="480"/>
        <v>948</v>
      </c>
      <c r="SR224" s="31">
        <v>56</v>
      </c>
      <c r="SS224" s="36">
        <f t="shared" si="443"/>
        <v>840</v>
      </c>
    </row>
    <row r="225" spans="1:515" s="46" customFormat="1" x14ac:dyDescent="0.55000000000000004">
      <c r="A225" s="45" t="s">
        <v>16</v>
      </c>
      <c r="B225" s="80">
        <v>184906</v>
      </c>
      <c r="C225" s="77"/>
      <c r="D225" s="78"/>
      <c r="E225" s="78">
        <f t="shared" si="366"/>
        <v>78296.132591532863</v>
      </c>
      <c r="F225" s="78">
        <f>F224*J225/J224</f>
        <v>53.811374439893022</v>
      </c>
      <c r="G225" s="78">
        <f t="shared" si="444"/>
        <v>84.779547640795315</v>
      </c>
      <c r="H225" s="78"/>
      <c r="I225" s="78"/>
      <c r="J225" s="88">
        <f>(E225-O225)/D219</f>
        <v>81.047463754058953</v>
      </c>
      <c r="M225" s="31">
        <v>78.333572984300275</v>
      </c>
      <c r="N225" s="46">
        <v>44</v>
      </c>
      <c r="O225" s="62">
        <f>M$225*N225</f>
        <v>3446.677211309212</v>
      </c>
      <c r="U225" s="47"/>
      <c r="V225" s="66"/>
      <c r="Z225" s="46">
        <v>165</v>
      </c>
      <c r="AA225" s="37">
        <f t="shared" si="439"/>
        <v>5940</v>
      </c>
      <c r="AB225" s="66"/>
      <c r="AG225" s="47"/>
      <c r="AH225" s="66"/>
      <c r="AL225" s="46">
        <v>35.25</v>
      </c>
      <c r="AM225" s="30">
        <f t="shared" si="445"/>
        <v>2853.0497280497284</v>
      </c>
      <c r="AN225" s="66"/>
      <c r="AS225" s="48"/>
      <c r="AT225" s="66"/>
      <c r="AY225" s="47"/>
      <c r="AZ225" s="66"/>
      <c r="BD225" s="46">
        <v>102.375</v>
      </c>
      <c r="BE225" s="47">
        <f t="shared" si="446"/>
        <v>3685.5</v>
      </c>
      <c r="BF225" s="66"/>
      <c r="BJ225" s="46">
        <v>75.375</v>
      </c>
      <c r="BK225" s="47">
        <f t="shared" si="447"/>
        <v>2314.0124999999998</v>
      </c>
      <c r="BL225" s="66"/>
      <c r="BP225" s="46">
        <v>103.125</v>
      </c>
      <c r="BQ225" s="30">
        <f t="shared" si="448"/>
        <v>2939.0625</v>
      </c>
      <c r="BR225" s="66"/>
      <c r="BW225" s="30"/>
      <c r="BX225" s="66"/>
      <c r="CC225" s="30"/>
      <c r="CD225" s="66"/>
      <c r="CI225" s="47"/>
      <c r="CJ225" s="66"/>
      <c r="CO225" s="47"/>
      <c r="CP225" s="66"/>
      <c r="CU225" s="47"/>
      <c r="CV225" s="66"/>
      <c r="DA225" s="62"/>
      <c r="DF225" s="46">
        <v>68</v>
      </c>
      <c r="DG225" s="30">
        <f t="shared" si="449"/>
        <v>2584</v>
      </c>
      <c r="DH225" s="66"/>
      <c r="DL225" s="46">
        <v>54.25</v>
      </c>
      <c r="DM225" s="30">
        <f t="shared" si="450"/>
        <v>813.75</v>
      </c>
      <c r="DN225" s="66"/>
      <c r="DR225" s="46">
        <v>86.5</v>
      </c>
      <c r="DS225" s="30">
        <f t="shared" si="451"/>
        <v>3008.6956521739135</v>
      </c>
      <c r="DT225" s="66"/>
      <c r="DY225" s="30"/>
      <c r="DZ225" s="66"/>
      <c r="EE225" s="30"/>
      <c r="EF225" s="66"/>
      <c r="EK225" s="47"/>
      <c r="EL225" s="66"/>
      <c r="EQ225" s="47"/>
      <c r="ER225" s="66"/>
      <c r="EV225" s="46">
        <v>102.375</v>
      </c>
      <c r="EW225" s="30">
        <f t="shared" si="452"/>
        <v>3583.125</v>
      </c>
      <c r="EX225" s="66"/>
      <c r="EZ225" s="31"/>
      <c r="FA225" s="31"/>
      <c r="FB225" s="31">
        <v>102.875</v>
      </c>
      <c r="FC225" s="29">
        <f t="shared" si="440"/>
        <v>4115</v>
      </c>
      <c r="FD225" s="64"/>
      <c r="FI225" s="47"/>
      <c r="FJ225" s="66"/>
      <c r="FO225" s="47"/>
      <c r="FP225" s="66"/>
      <c r="FU225" s="47"/>
      <c r="FV225" s="66"/>
      <c r="GA225" s="47"/>
      <c r="GB225" s="66"/>
      <c r="GG225" s="47"/>
      <c r="GH225" s="66"/>
      <c r="GM225" s="47"/>
      <c r="GN225" s="66"/>
      <c r="GS225" s="47"/>
      <c r="GT225" s="66"/>
      <c r="GY225" s="47"/>
      <c r="GZ225" s="66"/>
      <c r="HE225" s="47"/>
      <c r="HF225" s="66"/>
      <c r="HK225" s="47"/>
      <c r="HL225" s="66"/>
      <c r="HQ225" s="30"/>
      <c r="HR225" s="66"/>
      <c r="HW225" s="47"/>
      <c r="HX225" s="66"/>
      <c r="IB225" s="46">
        <v>103.5</v>
      </c>
      <c r="IC225" s="47">
        <f t="shared" si="453"/>
        <v>1759.5</v>
      </c>
      <c r="ID225" s="66"/>
      <c r="IH225" s="46">
        <v>90.25</v>
      </c>
      <c r="II225" s="30">
        <f t="shared" si="454"/>
        <v>2256.25</v>
      </c>
      <c r="IJ225" s="66"/>
      <c r="IN225" s="46">
        <v>76.375</v>
      </c>
      <c r="IO225" s="47">
        <f t="shared" si="455"/>
        <v>763.75</v>
      </c>
      <c r="IP225" s="66"/>
      <c r="IU225" s="47"/>
      <c r="IV225" s="66"/>
      <c r="JA225" s="47"/>
      <c r="JB225" s="66"/>
      <c r="JC225" s="69"/>
      <c r="JD225" s="20"/>
      <c r="JE225" s="20"/>
      <c r="JF225" s="20">
        <v>93</v>
      </c>
      <c r="JG225" s="23">
        <f t="shared" si="456"/>
        <v>930</v>
      </c>
      <c r="JH225" s="72"/>
      <c r="JI225" s="69"/>
      <c r="JJ225" s="20"/>
      <c r="JK225" s="20"/>
      <c r="JL225" s="20">
        <v>140</v>
      </c>
      <c r="JM225" s="23">
        <f t="shared" si="457"/>
        <v>4200</v>
      </c>
      <c r="JN225" s="72"/>
      <c r="JO225" s="69"/>
      <c r="JP225" s="20"/>
      <c r="JQ225" s="20"/>
      <c r="JR225" s="20">
        <v>93.375</v>
      </c>
      <c r="JS225" s="23">
        <f t="shared" si="458"/>
        <v>2521.125</v>
      </c>
      <c r="JT225" s="72"/>
      <c r="JU225" s="69"/>
      <c r="JV225" s="20"/>
      <c r="JW225" s="20"/>
      <c r="JX225" s="20">
        <v>124.5</v>
      </c>
      <c r="JY225" s="23">
        <f t="shared" si="459"/>
        <v>3423.75</v>
      </c>
      <c r="JZ225" s="72"/>
      <c r="KA225" s="69"/>
      <c r="KB225" s="20"/>
      <c r="KC225" s="20"/>
      <c r="KD225" s="20">
        <v>54</v>
      </c>
      <c r="KE225" s="23">
        <f t="shared" si="460"/>
        <v>702</v>
      </c>
      <c r="KF225" s="72"/>
      <c r="KG225" s="69"/>
      <c r="KH225" s="20"/>
      <c r="KI225" s="20"/>
      <c r="KJ225" s="20">
        <v>22.75</v>
      </c>
      <c r="KK225" s="23">
        <f t="shared" si="461"/>
        <v>682.5</v>
      </c>
      <c r="KL225" s="72"/>
      <c r="KM225" s="69"/>
      <c r="KN225" s="20"/>
      <c r="KO225" s="20"/>
      <c r="KP225" s="20">
        <v>114.5</v>
      </c>
      <c r="KQ225" s="23">
        <f t="shared" si="462"/>
        <v>2061</v>
      </c>
      <c r="KR225" s="72"/>
      <c r="KS225" s="69"/>
      <c r="KT225" s="20"/>
      <c r="KU225" s="20"/>
      <c r="KV225" s="20">
        <v>58.25</v>
      </c>
      <c r="KW225" s="23">
        <f t="shared" si="463"/>
        <v>2155.25</v>
      </c>
      <c r="KX225" s="72"/>
      <c r="KY225" s="69"/>
      <c r="KZ225" s="20"/>
      <c r="LA225" s="20"/>
      <c r="LB225" s="20">
        <v>36</v>
      </c>
      <c r="LC225" s="23">
        <f t="shared" si="464"/>
        <v>540</v>
      </c>
      <c r="LD225" s="72"/>
      <c r="LE225" s="69"/>
      <c r="LF225" s="20"/>
      <c r="LG225" s="20"/>
      <c r="LH225" s="20">
        <v>61.25</v>
      </c>
      <c r="LI225" s="23">
        <f t="shared" si="465"/>
        <v>1347.5</v>
      </c>
      <c r="LJ225" s="72"/>
      <c r="LK225" s="27"/>
      <c r="LL225" s="27"/>
      <c r="LM225" s="27"/>
      <c r="LN225" s="27"/>
      <c r="LO225" s="30"/>
      <c r="LP225" s="73"/>
      <c r="LQ225" s="29"/>
      <c r="LR225" s="27"/>
      <c r="LS225" s="29"/>
      <c r="LT225" s="29">
        <f>LT224+(LT224-LT223)</f>
        <v>114.20000000000005</v>
      </c>
      <c r="LU225" s="30">
        <f t="shared" si="466"/>
        <v>650.94000000000028</v>
      </c>
      <c r="LV225" s="73"/>
      <c r="LW225" s="49"/>
      <c r="LX225" s="49"/>
      <c r="LY225" s="49"/>
      <c r="LZ225" s="49">
        <v>110.5</v>
      </c>
      <c r="MA225" s="47">
        <f t="shared" si="467"/>
        <v>2210</v>
      </c>
      <c r="MB225" s="66"/>
      <c r="MC225" s="49"/>
      <c r="MD225" s="49"/>
      <c r="ME225" s="49"/>
      <c r="MF225" s="49">
        <v>80</v>
      </c>
      <c r="MG225" s="47">
        <f t="shared" si="468"/>
        <v>320</v>
      </c>
      <c r="MH225" s="66"/>
      <c r="MI225" s="49"/>
      <c r="MJ225" s="49"/>
      <c r="MK225" s="49"/>
      <c r="ML225" s="49"/>
      <c r="MM225" s="47"/>
      <c r="MN225" s="66"/>
      <c r="MO225" s="49"/>
      <c r="MP225" s="49"/>
      <c r="MQ225" s="49"/>
      <c r="MR225" s="49">
        <v>120</v>
      </c>
      <c r="MS225" s="47">
        <f t="shared" si="469"/>
        <v>1500</v>
      </c>
      <c r="MT225" s="66"/>
      <c r="MU225" s="49"/>
      <c r="MV225" s="49"/>
      <c r="MW225" s="49"/>
      <c r="MX225" s="49">
        <v>86.5</v>
      </c>
      <c r="MY225" s="47">
        <f t="shared" si="470"/>
        <v>1211</v>
      </c>
      <c r="MZ225" s="66"/>
      <c r="NA225" s="49"/>
      <c r="NB225" s="49"/>
      <c r="NC225" s="49"/>
      <c r="ND225" s="49">
        <v>122</v>
      </c>
      <c r="NE225" s="47">
        <f t="shared" si="471"/>
        <v>1647</v>
      </c>
      <c r="NF225" s="66"/>
      <c r="NG225" s="49"/>
      <c r="NH225" s="49"/>
      <c r="NI225" s="49"/>
      <c r="NJ225" s="49">
        <v>109.875</v>
      </c>
      <c r="NK225" s="47">
        <f t="shared" si="472"/>
        <v>2329.35</v>
      </c>
      <c r="NL225" s="66"/>
      <c r="NM225" s="49"/>
      <c r="NN225" s="49"/>
      <c r="NO225" s="49"/>
      <c r="NP225" s="49">
        <v>97.5</v>
      </c>
      <c r="NQ225" s="47">
        <f t="shared" si="473"/>
        <v>848.24999999999989</v>
      </c>
      <c r="NR225" s="66"/>
      <c r="NS225" s="49"/>
      <c r="NT225" s="49"/>
      <c r="NU225" s="49"/>
      <c r="NV225" s="49">
        <v>48.125</v>
      </c>
      <c r="NW225" s="47">
        <f t="shared" si="474"/>
        <v>2406.25</v>
      </c>
      <c r="NX225" s="66"/>
      <c r="NY225" s="49"/>
      <c r="NZ225" s="49"/>
      <c r="OA225" s="49"/>
      <c r="OB225" s="49">
        <v>41.75</v>
      </c>
      <c r="OC225" s="47">
        <f t="shared" si="475"/>
        <v>918.5</v>
      </c>
      <c r="OD225" s="66"/>
      <c r="OE225" s="49"/>
      <c r="OF225" s="49"/>
      <c r="OG225" s="49"/>
      <c r="OH225" s="49">
        <v>84.5</v>
      </c>
      <c r="OI225" s="47">
        <f t="shared" si="476"/>
        <v>887.25</v>
      </c>
      <c r="OJ225" s="66"/>
      <c r="OK225" s="49"/>
      <c r="OL225" s="49"/>
      <c r="OM225" s="49"/>
      <c r="ON225" s="49"/>
      <c r="OO225" s="47"/>
      <c r="OP225" s="66"/>
      <c r="OQ225" s="49"/>
      <c r="OR225" s="49"/>
      <c r="OS225" s="49"/>
      <c r="OT225" s="49"/>
      <c r="OU225" s="47"/>
      <c r="OV225" s="66"/>
      <c r="OW225" s="49"/>
      <c r="OX225" s="49"/>
      <c r="OY225" s="49"/>
      <c r="OZ225" s="49"/>
      <c r="PA225" s="47"/>
      <c r="PB225" s="66"/>
      <c r="PC225" s="49"/>
      <c r="PD225" s="49"/>
      <c r="PE225" s="49"/>
      <c r="PF225" s="49"/>
      <c r="PG225" s="47"/>
      <c r="PH225" s="66"/>
      <c r="PI225" s="49"/>
      <c r="PJ225" s="49"/>
      <c r="PK225" s="49"/>
      <c r="PL225" s="49">
        <v>47.5</v>
      </c>
      <c r="PM225" s="47">
        <f t="shared" si="477"/>
        <v>840.75</v>
      </c>
      <c r="PN225" s="66"/>
      <c r="PO225" s="49"/>
      <c r="PP225" s="49"/>
      <c r="PQ225" s="49"/>
      <c r="PR225" s="49"/>
      <c r="PS225" s="47"/>
      <c r="PT225" s="66"/>
      <c r="PU225" s="49"/>
      <c r="PV225" s="49"/>
      <c r="PW225" s="49"/>
      <c r="PX225" s="46">
        <v>117.5</v>
      </c>
      <c r="PY225" s="47">
        <f t="shared" si="478"/>
        <v>616.875</v>
      </c>
      <c r="PZ225" s="66"/>
      <c r="QD225" s="46">
        <v>134.5</v>
      </c>
      <c r="QE225" s="47">
        <f t="shared" si="441"/>
        <v>807</v>
      </c>
      <c r="QF225" s="66"/>
      <c r="QJ225" s="31">
        <v>19.375</v>
      </c>
      <c r="QK225" s="47">
        <f t="shared" si="442"/>
        <v>322.70999999999998</v>
      </c>
      <c r="QL225" s="66"/>
      <c r="QM225" s="8"/>
      <c r="QN225" s="31"/>
      <c r="QO225" s="8"/>
      <c r="QP225" s="31">
        <v>72.5</v>
      </c>
      <c r="QQ225" s="47">
        <f t="shared" si="479"/>
        <v>899</v>
      </c>
      <c r="QR225" s="66"/>
      <c r="QS225" s="31"/>
      <c r="QT225" s="31"/>
      <c r="QU225" s="31"/>
      <c r="QV225" s="31">
        <v>80</v>
      </c>
      <c r="QW225" s="47">
        <f t="shared" si="480"/>
        <v>960</v>
      </c>
      <c r="QX225" s="66"/>
      <c r="QY225" s="31"/>
      <c r="QZ225" s="31"/>
      <c r="RA225" s="31"/>
      <c r="RB225" s="31"/>
      <c r="RC225" s="47"/>
      <c r="RD225" s="66"/>
      <c r="RE225" s="31"/>
      <c r="RF225" s="31"/>
      <c r="RG225" s="31"/>
      <c r="RH225" s="31"/>
      <c r="RI225" s="47"/>
      <c r="RJ225" s="66"/>
      <c r="RK225" s="31"/>
      <c r="RL225" s="31"/>
      <c r="RM225" s="31"/>
      <c r="RN225" s="31"/>
      <c r="RO225" s="47"/>
      <c r="RP225" s="66"/>
      <c r="RQ225" s="31"/>
      <c r="RR225" s="31"/>
      <c r="RS225" s="31"/>
      <c r="RT225" s="31"/>
      <c r="RU225" s="36"/>
      <c r="RV225" s="64"/>
      <c r="RW225" s="31"/>
      <c r="RX225" s="31"/>
      <c r="RY225" s="31"/>
      <c r="RZ225" s="31"/>
      <c r="SA225" s="36"/>
      <c r="SB225" s="64"/>
      <c r="SC225" s="31"/>
      <c r="SD225" s="31"/>
      <c r="SE225" s="31"/>
      <c r="SF225" s="31"/>
      <c r="SG225" s="47"/>
      <c r="SH225" s="66"/>
      <c r="SI225" s="31"/>
      <c r="SJ225" s="31"/>
      <c r="SK225" s="31"/>
      <c r="SL225" s="31"/>
      <c r="SM225" s="47"/>
      <c r="SN225" s="66"/>
      <c r="SR225" s="46">
        <v>55.5</v>
      </c>
      <c r="SS225" s="47">
        <f t="shared" si="443"/>
        <v>832.5</v>
      </c>
      <c r="ST225" s="66"/>
      <c r="SU225" s="66"/>
    </row>
    <row r="226" spans="1:515" x14ac:dyDescent="0.55000000000000004">
      <c r="B226" s="80">
        <v>184907</v>
      </c>
      <c r="C226" s="77"/>
      <c r="D226" s="78"/>
      <c r="E226" s="78">
        <f t="shared" si="366"/>
        <v>77620.669154661358</v>
      </c>
      <c r="F226" s="78">
        <f t="shared" si="481"/>
        <v>53.347141856253501</v>
      </c>
      <c r="G226" s="78">
        <f t="shared" si="444"/>
        <v>84.048151558633577</v>
      </c>
      <c r="H226" s="78"/>
      <c r="I226" s="78"/>
      <c r="J226" s="88"/>
      <c r="N226" s="31">
        <v>44</v>
      </c>
      <c r="O226" s="62">
        <f t="shared" ref="O226:O231" si="482">M$225*N226</f>
        <v>3446.677211309212</v>
      </c>
      <c r="Z226" s="31">
        <v>164.25</v>
      </c>
      <c r="AA226" s="37">
        <f t="shared" si="439"/>
        <v>5913</v>
      </c>
      <c r="AL226" s="31">
        <v>36.5</v>
      </c>
      <c r="AM226" s="30">
        <f t="shared" si="445"/>
        <v>2954.2217042217044</v>
      </c>
      <c r="BD226" s="31">
        <v>104</v>
      </c>
      <c r="BE226" s="36">
        <f t="shared" si="446"/>
        <v>3744</v>
      </c>
      <c r="BJ226" s="31">
        <v>67.375</v>
      </c>
      <c r="BK226" s="36">
        <f t="shared" si="447"/>
        <v>2068.4124999999999</v>
      </c>
      <c r="BP226" s="31">
        <v>103.25</v>
      </c>
      <c r="BQ226" s="30">
        <f t="shared" si="448"/>
        <v>2942.625</v>
      </c>
      <c r="DF226" s="31">
        <v>65</v>
      </c>
      <c r="DG226" s="30">
        <f t="shared" si="449"/>
        <v>2470</v>
      </c>
      <c r="DL226" s="31">
        <v>53.5</v>
      </c>
      <c r="DM226" s="30">
        <f t="shared" si="450"/>
        <v>802.5</v>
      </c>
      <c r="DR226" s="31">
        <v>85</v>
      </c>
      <c r="DS226" s="30">
        <f t="shared" si="451"/>
        <v>2956.5217391304354</v>
      </c>
      <c r="EV226" s="31">
        <v>101.625</v>
      </c>
      <c r="EW226" s="30">
        <f t="shared" si="452"/>
        <v>3556.875</v>
      </c>
      <c r="FB226" s="31">
        <v>103.375</v>
      </c>
      <c r="FC226" s="29">
        <f t="shared" si="440"/>
        <v>4135</v>
      </c>
      <c r="IB226" s="31">
        <v>108</v>
      </c>
      <c r="IC226" s="36">
        <f t="shared" si="453"/>
        <v>1836</v>
      </c>
      <c r="IH226" s="31">
        <v>91</v>
      </c>
      <c r="II226" s="30">
        <f t="shared" si="454"/>
        <v>2275</v>
      </c>
      <c r="IN226" s="31">
        <v>77.25</v>
      </c>
      <c r="IO226" s="36">
        <f t="shared" si="455"/>
        <v>772.5</v>
      </c>
      <c r="JC226" s="69"/>
      <c r="JD226" s="20"/>
      <c r="JE226" s="20"/>
      <c r="JF226" s="20">
        <v>91</v>
      </c>
      <c r="JG226" s="23">
        <f t="shared" si="456"/>
        <v>910</v>
      </c>
      <c r="JI226" s="69"/>
      <c r="JJ226" s="20"/>
      <c r="JK226" s="20"/>
      <c r="JL226" s="20">
        <v>136</v>
      </c>
      <c r="JM226" s="23">
        <f t="shared" si="457"/>
        <v>4080</v>
      </c>
      <c r="JO226" s="69"/>
      <c r="JP226" s="20"/>
      <c r="JQ226" s="20"/>
      <c r="JR226" s="20">
        <v>92.125</v>
      </c>
      <c r="JS226" s="23">
        <f t="shared" si="458"/>
        <v>2487.375</v>
      </c>
      <c r="JU226" s="69"/>
      <c r="JV226" s="20"/>
      <c r="JW226" s="20"/>
      <c r="JX226" s="20">
        <v>124.5</v>
      </c>
      <c r="JY226" s="23">
        <f t="shared" si="459"/>
        <v>3423.75</v>
      </c>
      <c r="KA226" s="69"/>
      <c r="KB226" s="20"/>
      <c r="KC226" s="20"/>
      <c r="KD226" s="20">
        <v>53</v>
      </c>
      <c r="KE226" s="23">
        <f t="shared" si="460"/>
        <v>689</v>
      </c>
      <c r="KG226" s="69"/>
      <c r="KH226" s="20"/>
      <c r="KI226" s="20"/>
      <c r="KJ226" s="20">
        <v>20.5</v>
      </c>
      <c r="KK226" s="23">
        <f t="shared" si="461"/>
        <v>615</v>
      </c>
      <c r="KM226" s="69"/>
      <c r="KN226" s="20"/>
      <c r="KO226" s="20"/>
      <c r="KP226" s="20">
        <v>115.5</v>
      </c>
      <c r="KQ226" s="23">
        <f t="shared" si="462"/>
        <v>2079</v>
      </c>
      <c r="KS226" s="69"/>
      <c r="KT226" s="20"/>
      <c r="KU226" s="20"/>
      <c r="KV226" s="20">
        <v>56</v>
      </c>
      <c r="KW226" s="23">
        <f t="shared" si="463"/>
        <v>2072</v>
      </c>
      <c r="KY226" s="69"/>
      <c r="KZ226" s="20"/>
      <c r="LA226" s="20"/>
      <c r="LB226" s="20">
        <v>35</v>
      </c>
      <c r="LC226" s="23">
        <f t="shared" si="464"/>
        <v>525</v>
      </c>
      <c r="LE226" s="69"/>
      <c r="LF226" s="20"/>
      <c r="LG226" s="20"/>
      <c r="LH226" s="20">
        <v>60.5</v>
      </c>
      <c r="LI226" s="23">
        <f t="shared" si="465"/>
        <v>1331</v>
      </c>
      <c r="LK226" s="27"/>
      <c r="LL226" s="27"/>
      <c r="LM226" s="27"/>
      <c r="LN226" s="27"/>
      <c r="LR226" s="27"/>
      <c r="LT226" s="17">
        <v>102</v>
      </c>
      <c r="LU226" s="30">
        <f t="shared" si="466"/>
        <v>581.4</v>
      </c>
      <c r="LW226" s="32"/>
      <c r="LX226" s="32"/>
      <c r="LY226" s="32"/>
      <c r="LZ226" s="32">
        <v>110</v>
      </c>
      <c r="MA226" s="36">
        <f t="shared" si="467"/>
        <v>2200</v>
      </c>
      <c r="MC226" s="32"/>
      <c r="MD226" s="32"/>
      <c r="ME226" s="32"/>
      <c r="MF226" s="32">
        <v>81</v>
      </c>
      <c r="MG226" s="36">
        <f t="shared" si="468"/>
        <v>324</v>
      </c>
      <c r="MI226" s="32"/>
      <c r="MJ226" s="32"/>
      <c r="MK226" s="32"/>
      <c r="ML226" s="32"/>
      <c r="MO226" s="32"/>
      <c r="MP226" s="32"/>
      <c r="MQ226" s="32"/>
      <c r="MR226" s="32">
        <v>121</v>
      </c>
      <c r="MS226" s="36">
        <f t="shared" si="469"/>
        <v>1512.5</v>
      </c>
      <c r="MU226" s="32"/>
      <c r="MV226" s="32"/>
      <c r="MW226" s="32"/>
      <c r="MX226" s="32">
        <v>85.5</v>
      </c>
      <c r="MY226" s="36">
        <f t="shared" si="470"/>
        <v>1197</v>
      </c>
      <c r="NA226" s="32"/>
      <c r="NB226" s="32"/>
      <c r="NC226" s="32"/>
      <c r="ND226" s="32">
        <v>121</v>
      </c>
      <c r="NE226" s="36">
        <f t="shared" si="471"/>
        <v>1633.5</v>
      </c>
      <c r="NG226" s="32"/>
      <c r="NH226" s="32"/>
      <c r="NI226" s="32"/>
      <c r="NJ226" s="32">
        <v>108.625</v>
      </c>
      <c r="NK226" s="36">
        <f t="shared" si="472"/>
        <v>2302.85</v>
      </c>
      <c r="NM226" s="32"/>
      <c r="NN226" s="32"/>
      <c r="NO226" s="32"/>
      <c r="NP226" s="32">
        <v>93.75</v>
      </c>
      <c r="NQ226" s="36">
        <f t="shared" si="473"/>
        <v>815.62499999999989</v>
      </c>
      <c r="NS226" s="32"/>
      <c r="NT226" s="32"/>
      <c r="NU226" s="32"/>
      <c r="NV226" s="32">
        <v>47.625</v>
      </c>
      <c r="NW226" s="36">
        <f t="shared" si="474"/>
        <v>2381.25</v>
      </c>
      <c r="NY226" s="32"/>
      <c r="NZ226" s="32"/>
      <c r="OA226" s="32"/>
      <c r="OB226" s="32">
        <v>39.5</v>
      </c>
      <c r="OC226" s="36">
        <f t="shared" si="475"/>
        <v>869</v>
      </c>
      <c r="OE226" s="32"/>
      <c r="OF226" s="32"/>
      <c r="OG226" s="32"/>
      <c r="OH226" s="32">
        <v>85</v>
      </c>
      <c r="OI226" s="36">
        <f t="shared" si="476"/>
        <v>892.5</v>
      </c>
      <c r="OK226" s="32"/>
      <c r="OL226" s="32"/>
      <c r="OM226" s="32"/>
      <c r="ON226" s="32"/>
      <c r="OQ226" s="32"/>
      <c r="OR226" s="32"/>
      <c r="OS226" s="32"/>
      <c r="OT226" s="32"/>
      <c r="OW226" s="32"/>
      <c r="OX226" s="32"/>
      <c r="OY226" s="32"/>
      <c r="OZ226" s="32"/>
      <c r="PC226" s="32"/>
      <c r="PD226" s="32"/>
      <c r="PE226" s="32"/>
      <c r="PF226" s="32"/>
      <c r="PI226" s="32"/>
      <c r="PJ226" s="32"/>
      <c r="PK226" s="32"/>
      <c r="PL226" s="32">
        <v>50.25</v>
      </c>
      <c r="PM226" s="36">
        <f t="shared" si="477"/>
        <v>889.42499999999995</v>
      </c>
      <c r="PO226" s="32"/>
      <c r="PP226" s="32"/>
      <c r="PQ226" s="32"/>
      <c r="PR226" s="32"/>
      <c r="PU226" s="32"/>
      <c r="PV226" s="32"/>
      <c r="PW226" s="32"/>
      <c r="PX226" s="31">
        <v>117.5</v>
      </c>
      <c r="PY226" s="36">
        <f t="shared" si="478"/>
        <v>616.875</v>
      </c>
      <c r="QD226" s="31">
        <v>135.25</v>
      </c>
      <c r="QE226" s="36">
        <f t="shared" si="441"/>
        <v>811.5</v>
      </c>
      <c r="QJ226" s="31">
        <v>18.5</v>
      </c>
      <c r="QK226" s="36">
        <f t="shared" si="442"/>
        <v>308.13599999999997</v>
      </c>
      <c r="QM226" s="5"/>
      <c r="QO226" s="5"/>
      <c r="QP226" s="31">
        <v>73.25</v>
      </c>
      <c r="QQ226" s="36">
        <f t="shared" si="479"/>
        <v>908.30000000000007</v>
      </c>
      <c r="QV226" s="31">
        <v>78.5</v>
      </c>
      <c r="QW226" s="36">
        <f t="shared" si="480"/>
        <v>942</v>
      </c>
      <c r="SR226" s="31">
        <v>55.25</v>
      </c>
      <c r="SS226" s="36">
        <f t="shared" si="443"/>
        <v>828.75</v>
      </c>
    </row>
    <row r="227" spans="1:515" x14ac:dyDescent="0.55000000000000004">
      <c r="B227" s="80">
        <v>184908</v>
      </c>
      <c r="C227" s="77"/>
      <c r="D227" s="78"/>
      <c r="E227" s="78">
        <f t="shared" si="366"/>
        <v>75389.693583128435</v>
      </c>
      <c r="F227" s="78">
        <f t="shared" si="481"/>
        <v>51.813836725177389</v>
      </c>
      <c r="G227" s="78">
        <f t="shared" si="444"/>
        <v>81.632437097499633</v>
      </c>
      <c r="H227" s="78"/>
      <c r="I227" s="78"/>
      <c r="J227" s="88"/>
      <c r="N227" s="31">
        <v>42.5</v>
      </c>
      <c r="O227" s="62">
        <f t="shared" si="482"/>
        <v>3329.1768518327617</v>
      </c>
      <c r="Z227" s="31">
        <v>164.125</v>
      </c>
      <c r="AA227" s="37">
        <f t="shared" si="439"/>
        <v>5908.5</v>
      </c>
      <c r="AL227" s="31">
        <v>33.880000000000003</v>
      </c>
      <c r="AM227" s="30">
        <f t="shared" si="445"/>
        <v>2742.1652421652425</v>
      </c>
      <c r="BD227" s="31">
        <v>101.375</v>
      </c>
      <c r="BE227" s="36">
        <f t="shared" si="446"/>
        <v>3649.5</v>
      </c>
      <c r="BJ227" s="31">
        <v>67</v>
      </c>
      <c r="BK227" s="36">
        <f t="shared" si="447"/>
        <v>2056.9</v>
      </c>
      <c r="BP227" s="31">
        <v>100</v>
      </c>
      <c r="BQ227" s="30">
        <f t="shared" si="448"/>
        <v>2850</v>
      </c>
      <c r="DF227" s="31">
        <v>60</v>
      </c>
      <c r="DG227" s="30">
        <f t="shared" si="449"/>
        <v>2280</v>
      </c>
      <c r="DL227" s="31">
        <v>53.5</v>
      </c>
      <c r="DM227" s="30">
        <f t="shared" si="450"/>
        <v>802.5</v>
      </c>
      <c r="DR227" s="31">
        <v>85</v>
      </c>
      <c r="DS227" s="30">
        <f t="shared" si="451"/>
        <v>2956.5217391304354</v>
      </c>
      <c r="EV227" s="31">
        <v>97.75</v>
      </c>
      <c r="EW227" s="30">
        <f t="shared" si="452"/>
        <v>3421.25</v>
      </c>
      <c r="FB227" s="31">
        <v>102.125</v>
      </c>
      <c r="FC227" s="29">
        <f t="shared" si="440"/>
        <v>4085</v>
      </c>
      <c r="IB227" s="31">
        <v>107.5</v>
      </c>
      <c r="IC227" s="36">
        <f t="shared" si="453"/>
        <v>1827.5</v>
      </c>
      <c r="IH227" s="31">
        <v>90.75</v>
      </c>
      <c r="II227" s="30">
        <f t="shared" si="454"/>
        <v>2268.75</v>
      </c>
      <c r="IN227" s="31">
        <v>75.125</v>
      </c>
      <c r="IO227" s="36">
        <f t="shared" si="455"/>
        <v>751.25</v>
      </c>
      <c r="JC227" s="69"/>
      <c r="JD227" s="20"/>
      <c r="JE227" s="20"/>
      <c r="JF227" s="20">
        <v>89</v>
      </c>
      <c r="JG227" s="23">
        <f t="shared" si="456"/>
        <v>890</v>
      </c>
      <c r="JI227" s="69"/>
      <c r="JJ227" s="20"/>
      <c r="JK227" s="20"/>
      <c r="JL227" s="20">
        <v>125</v>
      </c>
      <c r="JM227" s="23">
        <f t="shared" si="457"/>
        <v>3750</v>
      </c>
      <c r="JO227" s="69"/>
      <c r="JP227" s="20"/>
      <c r="JQ227" s="20"/>
      <c r="JR227" s="20">
        <v>90.625</v>
      </c>
      <c r="JS227" s="23">
        <f t="shared" si="458"/>
        <v>2446.875</v>
      </c>
      <c r="JU227" s="69"/>
      <c r="JV227" s="20"/>
      <c r="JW227" s="20"/>
      <c r="JX227" s="20">
        <v>118</v>
      </c>
      <c r="JY227" s="23">
        <f t="shared" si="459"/>
        <v>3245</v>
      </c>
      <c r="KA227" s="69"/>
      <c r="KB227" s="20"/>
      <c r="KC227" s="20"/>
      <c r="KD227" s="20">
        <v>52</v>
      </c>
      <c r="KE227" s="23">
        <f t="shared" si="460"/>
        <v>676</v>
      </c>
      <c r="KG227" s="69"/>
      <c r="KH227" s="20"/>
      <c r="KI227" s="20"/>
      <c r="KJ227" s="20">
        <v>19.13</v>
      </c>
      <c r="KK227" s="23">
        <f t="shared" si="461"/>
        <v>573.9</v>
      </c>
      <c r="KM227" s="69"/>
      <c r="KN227" s="20"/>
      <c r="KO227" s="20"/>
      <c r="KP227" s="20">
        <v>115.2</v>
      </c>
      <c r="KQ227" s="23">
        <f t="shared" si="462"/>
        <v>2073.6</v>
      </c>
      <c r="KS227" s="69"/>
      <c r="KT227" s="20"/>
      <c r="KU227" s="20"/>
      <c r="KV227" s="20">
        <v>55.5</v>
      </c>
      <c r="KW227" s="23">
        <f t="shared" si="463"/>
        <v>2053.5</v>
      </c>
      <c r="KY227" s="69"/>
      <c r="KZ227" s="20"/>
      <c r="LA227" s="20"/>
      <c r="LB227" s="20">
        <v>36</v>
      </c>
      <c r="LC227" s="23">
        <f t="shared" si="464"/>
        <v>540</v>
      </c>
      <c r="LE227" s="69"/>
      <c r="LF227" s="20"/>
      <c r="LG227" s="20"/>
      <c r="LH227" s="20">
        <v>60.5</v>
      </c>
      <c r="LI227" s="23">
        <f t="shared" si="465"/>
        <v>1331</v>
      </c>
      <c r="LK227" s="27"/>
      <c r="LL227" s="27"/>
      <c r="LM227" s="27"/>
      <c r="LN227" s="27"/>
      <c r="LR227" s="27"/>
      <c r="LT227" s="17">
        <v>100</v>
      </c>
      <c r="LU227" s="30">
        <f t="shared" si="466"/>
        <v>570</v>
      </c>
      <c r="LW227" s="32"/>
      <c r="LX227" s="32"/>
      <c r="LY227" s="32"/>
      <c r="LZ227" s="32">
        <v>105</v>
      </c>
      <c r="MA227" s="36">
        <f t="shared" si="467"/>
        <v>2100</v>
      </c>
      <c r="MC227" s="32"/>
      <c r="MD227" s="32"/>
      <c r="ME227" s="32"/>
      <c r="MF227" s="32">
        <v>79</v>
      </c>
      <c r="MG227" s="36">
        <f t="shared" si="468"/>
        <v>316</v>
      </c>
      <c r="MI227" s="32"/>
      <c r="MJ227" s="32"/>
      <c r="MK227" s="32"/>
      <c r="ML227" s="32"/>
      <c r="MO227" s="32"/>
      <c r="MP227" s="32"/>
      <c r="MQ227" s="32"/>
      <c r="MR227" s="32">
        <v>120.5</v>
      </c>
      <c r="MS227" s="36">
        <f t="shared" si="469"/>
        <v>1506.25</v>
      </c>
      <c r="MU227" s="32"/>
      <c r="MV227" s="32"/>
      <c r="MW227" s="32"/>
      <c r="MX227" s="32">
        <v>84.25</v>
      </c>
      <c r="MY227" s="36">
        <f t="shared" si="470"/>
        <v>1179.5</v>
      </c>
      <c r="NA227" s="32"/>
      <c r="NB227" s="32"/>
      <c r="NC227" s="32"/>
      <c r="ND227" s="32">
        <v>120.25</v>
      </c>
      <c r="NE227" s="36">
        <f t="shared" si="471"/>
        <v>1623.375</v>
      </c>
      <c r="NG227" s="32"/>
      <c r="NH227" s="32"/>
      <c r="NI227" s="32"/>
      <c r="NJ227" s="32">
        <v>107.25</v>
      </c>
      <c r="NK227" s="36">
        <f t="shared" si="472"/>
        <v>2273.6999999999998</v>
      </c>
      <c r="NM227" s="32"/>
      <c r="NN227" s="32"/>
      <c r="NO227" s="32"/>
      <c r="NP227" s="32">
        <v>93.75</v>
      </c>
      <c r="NQ227" s="36">
        <f t="shared" si="473"/>
        <v>815.62499999999989</v>
      </c>
      <c r="NS227" s="32"/>
      <c r="NT227" s="32"/>
      <c r="NU227" s="32"/>
      <c r="NV227" s="32">
        <v>46.875</v>
      </c>
      <c r="NW227" s="36">
        <f t="shared" si="474"/>
        <v>2343.75</v>
      </c>
      <c r="NY227" s="32"/>
      <c r="NZ227" s="32"/>
      <c r="OA227" s="32"/>
      <c r="OB227" s="32">
        <v>33</v>
      </c>
      <c r="OC227" s="36">
        <f t="shared" si="475"/>
        <v>726</v>
      </c>
      <c r="OE227" s="32"/>
      <c r="OF227" s="32"/>
      <c r="OG227" s="32"/>
      <c r="OH227" s="32">
        <v>82.375</v>
      </c>
      <c r="OI227" s="36">
        <f t="shared" si="476"/>
        <v>864.9375</v>
      </c>
      <c r="OK227" s="32"/>
      <c r="OL227" s="32"/>
      <c r="OM227" s="32"/>
      <c r="ON227" s="32"/>
      <c r="OQ227" s="32"/>
      <c r="OR227" s="32"/>
      <c r="OS227" s="32"/>
      <c r="OT227" s="32"/>
      <c r="OW227" s="32"/>
      <c r="OX227" s="32"/>
      <c r="OY227" s="32"/>
      <c r="OZ227" s="32"/>
      <c r="PC227" s="32"/>
      <c r="PD227" s="32"/>
      <c r="PE227" s="32"/>
      <c r="PF227" s="32"/>
      <c r="PI227" s="32"/>
      <c r="PJ227" s="32"/>
      <c r="PK227" s="32"/>
      <c r="PL227" s="32">
        <v>41.5</v>
      </c>
      <c r="PM227" s="36">
        <f t="shared" si="477"/>
        <v>734.55</v>
      </c>
      <c r="PO227" s="32"/>
      <c r="PP227" s="32"/>
      <c r="PQ227" s="32"/>
      <c r="PR227" s="32"/>
      <c r="PU227" s="32"/>
      <c r="PV227" s="32"/>
      <c r="PW227" s="32"/>
      <c r="PX227" s="31">
        <v>115.625</v>
      </c>
      <c r="PY227" s="36">
        <f t="shared" si="478"/>
        <v>607.03125</v>
      </c>
      <c r="QD227" s="31">
        <v>137.5</v>
      </c>
      <c r="QE227" s="36">
        <f t="shared" si="441"/>
        <v>825</v>
      </c>
      <c r="QJ227" s="31">
        <v>18.5</v>
      </c>
      <c r="QK227" s="36">
        <f t="shared" si="442"/>
        <v>308.13599999999997</v>
      </c>
      <c r="QM227" s="5"/>
      <c r="QO227" s="5"/>
      <c r="QP227" s="31">
        <v>68</v>
      </c>
      <c r="QQ227" s="36">
        <f t="shared" si="479"/>
        <v>843.2</v>
      </c>
      <c r="QV227" s="31">
        <v>75.625</v>
      </c>
      <c r="QW227" s="36">
        <f t="shared" si="480"/>
        <v>907.5</v>
      </c>
      <c r="SR227" s="31">
        <v>53.75</v>
      </c>
      <c r="SS227" s="36">
        <f t="shared" si="443"/>
        <v>806.25</v>
      </c>
    </row>
    <row r="228" spans="1:515" x14ac:dyDescent="0.55000000000000004">
      <c r="B228" s="80">
        <v>184909</v>
      </c>
      <c r="C228" s="77"/>
      <c r="D228" s="78"/>
      <c r="E228" s="78">
        <f t="shared" si="366"/>
        <v>75592.621484145115</v>
      </c>
      <c r="F228" s="78">
        <f t="shared" si="481"/>
        <v>51.95330503484319</v>
      </c>
      <c r="G228" s="78">
        <f t="shared" si="444"/>
        <v>81.852168712362953</v>
      </c>
      <c r="H228" s="78"/>
      <c r="I228" s="78"/>
      <c r="J228" s="88"/>
      <c r="N228" s="31">
        <v>44.375</v>
      </c>
      <c r="O228" s="62">
        <f t="shared" si="482"/>
        <v>3476.0523011783248</v>
      </c>
      <c r="Z228" s="31">
        <v>164</v>
      </c>
      <c r="AA228" s="37">
        <f t="shared" si="439"/>
        <v>5904</v>
      </c>
      <c r="AL228" s="31">
        <v>32.880000000000003</v>
      </c>
      <c r="AM228" s="30">
        <f t="shared" si="445"/>
        <v>2661.2276612276619</v>
      </c>
      <c r="BD228" s="31">
        <v>103.75</v>
      </c>
      <c r="BE228" s="36">
        <f t="shared" si="446"/>
        <v>3735</v>
      </c>
      <c r="BJ228" s="31">
        <v>65</v>
      </c>
      <c r="BK228" s="36">
        <f t="shared" si="447"/>
        <v>1995.5</v>
      </c>
      <c r="BP228" s="31">
        <v>100.875</v>
      </c>
      <c r="BQ228" s="30">
        <f t="shared" si="448"/>
        <v>2874.9375</v>
      </c>
      <c r="DF228" s="31">
        <v>66.25</v>
      </c>
      <c r="DG228" s="30">
        <f t="shared" si="449"/>
        <v>2517.5</v>
      </c>
      <c r="DL228" s="31">
        <v>53</v>
      </c>
      <c r="DM228" s="30">
        <f t="shared" si="450"/>
        <v>795</v>
      </c>
      <c r="DR228" s="31">
        <v>83</v>
      </c>
      <c r="DS228" s="30">
        <f t="shared" si="451"/>
        <v>2886.9565217391309</v>
      </c>
      <c r="EV228" s="31">
        <v>97.8125</v>
      </c>
      <c r="EW228" s="30">
        <f t="shared" si="452"/>
        <v>3423.4375</v>
      </c>
      <c r="FB228" s="31">
        <v>101.5</v>
      </c>
      <c r="FC228" s="29">
        <f t="shared" si="440"/>
        <v>4060</v>
      </c>
      <c r="IB228" s="31">
        <v>108</v>
      </c>
      <c r="IC228" s="36">
        <f t="shared" si="453"/>
        <v>1836</v>
      </c>
      <c r="IH228" s="31">
        <v>92.5</v>
      </c>
      <c r="II228" s="30">
        <f t="shared" si="454"/>
        <v>2312.5</v>
      </c>
      <c r="IN228" s="31">
        <v>77.625</v>
      </c>
      <c r="IO228" s="36">
        <f t="shared" si="455"/>
        <v>776.25</v>
      </c>
      <c r="JC228" s="69"/>
      <c r="JD228" s="20"/>
      <c r="JE228" s="20"/>
      <c r="JF228" s="20">
        <v>82</v>
      </c>
      <c r="JG228" s="23">
        <f t="shared" si="456"/>
        <v>820</v>
      </c>
      <c r="JI228" s="69"/>
      <c r="JJ228" s="20"/>
      <c r="JK228" s="20"/>
      <c r="JL228" s="20">
        <v>121</v>
      </c>
      <c r="JM228" s="23">
        <f t="shared" si="457"/>
        <v>3630</v>
      </c>
      <c r="JO228" s="69"/>
      <c r="JP228" s="20"/>
      <c r="JQ228" s="20"/>
      <c r="JR228" s="20">
        <v>90.375</v>
      </c>
      <c r="JS228" s="23">
        <f t="shared" si="458"/>
        <v>2440.125</v>
      </c>
      <c r="JU228" s="69"/>
      <c r="JV228" s="20"/>
      <c r="JW228" s="20"/>
      <c r="JX228" s="20">
        <v>120.25</v>
      </c>
      <c r="JY228" s="23">
        <f t="shared" si="459"/>
        <v>3306.875</v>
      </c>
      <c r="KA228" s="69"/>
      <c r="KB228" s="20"/>
      <c r="KC228" s="20"/>
      <c r="KD228" s="20">
        <v>52.25</v>
      </c>
      <c r="KE228" s="23">
        <f t="shared" si="460"/>
        <v>679.25</v>
      </c>
      <c r="KG228" s="69"/>
      <c r="KH228" s="20"/>
      <c r="KI228" s="20"/>
      <c r="KJ228" s="20">
        <v>17.75</v>
      </c>
      <c r="KK228" s="23">
        <f t="shared" si="461"/>
        <v>532.5</v>
      </c>
      <c r="KM228" s="69"/>
      <c r="KN228" s="20"/>
      <c r="KO228" s="20"/>
      <c r="KP228" s="20">
        <v>115.75</v>
      </c>
      <c r="KQ228" s="23">
        <f t="shared" si="462"/>
        <v>2083.5</v>
      </c>
      <c r="KS228" s="69"/>
      <c r="KT228" s="20"/>
      <c r="KU228" s="20"/>
      <c r="KV228" s="20">
        <v>56</v>
      </c>
      <c r="KW228" s="23">
        <f t="shared" si="463"/>
        <v>2072</v>
      </c>
      <c r="KY228" s="69"/>
      <c r="KZ228" s="20"/>
      <c r="LA228" s="20"/>
      <c r="LB228" s="20">
        <v>38.5</v>
      </c>
      <c r="LC228" s="23">
        <f t="shared" si="464"/>
        <v>577.5</v>
      </c>
      <c r="LE228" s="69"/>
      <c r="LF228" s="20"/>
      <c r="LG228" s="20"/>
      <c r="LH228" s="20">
        <v>60.25</v>
      </c>
      <c r="LI228" s="23">
        <f t="shared" si="465"/>
        <v>1325.5</v>
      </c>
      <c r="LK228" s="27"/>
      <c r="LL228" s="27"/>
      <c r="LM228" s="27"/>
      <c r="LN228" s="27"/>
      <c r="LR228" s="27"/>
      <c r="LT228" s="29">
        <f>LT227+((LT232-LT227)/5)</f>
        <v>100.4</v>
      </c>
      <c r="LU228" s="30">
        <f t="shared" si="466"/>
        <v>572.28000000000009</v>
      </c>
      <c r="LW228" s="32"/>
      <c r="LX228" s="32"/>
      <c r="LY228" s="32"/>
      <c r="LZ228" s="32">
        <v>106</v>
      </c>
      <c r="MA228" s="36">
        <f t="shared" si="467"/>
        <v>2120</v>
      </c>
      <c r="MC228" s="32"/>
      <c r="MD228" s="32"/>
      <c r="ME228" s="32"/>
      <c r="MF228" s="32">
        <v>77.5</v>
      </c>
      <c r="MG228" s="36">
        <f t="shared" si="468"/>
        <v>310</v>
      </c>
      <c r="MI228" s="32"/>
      <c r="MJ228" s="32"/>
      <c r="MK228" s="32"/>
      <c r="ML228" s="32"/>
      <c r="MO228" s="32"/>
      <c r="MP228" s="32"/>
      <c r="MQ228" s="32"/>
      <c r="MR228" s="32">
        <v>120</v>
      </c>
      <c r="MS228" s="36">
        <f t="shared" si="469"/>
        <v>1500</v>
      </c>
      <c r="MU228" s="32"/>
      <c r="MV228" s="32"/>
      <c r="MW228" s="32"/>
      <c r="MX228" s="32">
        <v>83.13</v>
      </c>
      <c r="MY228" s="36">
        <f t="shared" si="470"/>
        <v>1163.82</v>
      </c>
      <c r="NA228" s="32"/>
      <c r="NB228" s="32"/>
      <c r="NC228" s="32"/>
      <c r="ND228" s="32">
        <v>116</v>
      </c>
      <c r="NE228" s="36">
        <f t="shared" si="471"/>
        <v>1566</v>
      </c>
      <c r="NG228" s="32"/>
      <c r="NH228" s="32"/>
      <c r="NI228" s="32"/>
      <c r="NJ228" s="32">
        <v>109.125</v>
      </c>
      <c r="NK228" s="36">
        <f t="shared" si="472"/>
        <v>2313.4499999999998</v>
      </c>
      <c r="NM228" s="32"/>
      <c r="NN228" s="32"/>
      <c r="NO228" s="32"/>
      <c r="NP228" s="32">
        <v>93.75</v>
      </c>
      <c r="NQ228" s="36">
        <f t="shared" si="473"/>
        <v>815.62499999999989</v>
      </c>
      <c r="NS228" s="32"/>
      <c r="NT228" s="32"/>
      <c r="NU228" s="32"/>
      <c r="NV228" s="32">
        <v>46.625</v>
      </c>
      <c r="NW228" s="36">
        <f t="shared" si="474"/>
        <v>2331.25</v>
      </c>
      <c r="NY228" s="32"/>
      <c r="NZ228" s="32"/>
      <c r="OA228" s="32"/>
      <c r="OB228" s="32">
        <v>31.5</v>
      </c>
      <c r="OC228" s="36">
        <f t="shared" si="475"/>
        <v>693</v>
      </c>
      <c r="OE228" s="32"/>
      <c r="OF228" s="32"/>
      <c r="OG228" s="32"/>
      <c r="OH228" s="32">
        <v>82</v>
      </c>
      <c r="OI228" s="36">
        <f t="shared" si="476"/>
        <v>861</v>
      </c>
      <c r="OK228" s="32"/>
      <c r="OL228" s="32"/>
      <c r="OM228" s="32"/>
      <c r="ON228" s="32"/>
      <c r="OQ228" s="32"/>
      <c r="OR228" s="32"/>
      <c r="OS228" s="32"/>
      <c r="OT228" s="32"/>
      <c r="OW228" s="32"/>
      <c r="OX228" s="32"/>
      <c r="OY228" s="32"/>
      <c r="OZ228" s="32"/>
      <c r="PC228" s="32"/>
      <c r="PD228" s="32"/>
      <c r="PE228" s="32"/>
      <c r="PF228" s="32"/>
      <c r="PI228" s="32"/>
      <c r="PJ228" s="32"/>
      <c r="PK228" s="32"/>
      <c r="PL228" s="32">
        <v>53.5</v>
      </c>
      <c r="PM228" s="36">
        <f t="shared" si="477"/>
        <v>946.94999999999993</v>
      </c>
      <c r="PO228" s="32"/>
      <c r="PP228" s="32"/>
      <c r="PQ228" s="32"/>
      <c r="PR228" s="32"/>
      <c r="PU228" s="32"/>
      <c r="PV228" s="32"/>
      <c r="PW228" s="32"/>
      <c r="PX228" s="31">
        <v>117.5</v>
      </c>
      <c r="PY228" s="36">
        <f t="shared" si="478"/>
        <v>616.875</v>
      </c>
      <c r="QD228" s="31">
        <v>130.5</v>
      </c>
      <c r="QE228" s="36">
        <f t="shared" si="441"/>
        <v>783</v>
      </c>
      <c r="QJ228" s="31">
        <v>15</v>
      </c>
      <c r="QK228" s="36">
        <f t="shared" si="442"/>
        <v>249.83999999999997</v>
      </c>
      <c r="QM228" s="5"/>
      <c r="QO228" s="5"/>
      <c r="QP228" s="31">
        <v>69.5</v>
      </c>
      <c r="QQ228" s="36">
        <f t="shared" si="479"/>
        <v>861.80000000000007</v>
      </c>
      <c r="QV228" s="31">
        <v>74</v>
      </c>
      <c r="QW228" s="36">
        <f t="shared" si="480"/>
        <v>888</v>
      </c>
      <c r="SR228" s="31">
        <v>50</v>
      </c>
      <c r="SS228" s="36">
        <f t="shared" si="443"/>
        <v>750</v>
      </c>
    </row>
    <row r="229" spans="1:515" x14ac:dyDescent="0.55000000000000004">
      <c r="B229" s="80">
        <v>184910</v>
      </c>
      <c r="C229" s="77"/>
      <c r="D229" s="78"/>
      <c r="E229" s="78">
        <f t="shared" si="366"/>
        <v>74711.984499293205</v>
      </c>
      <c r="F229" s="78">
        <f t="shared" si="481"/>
        <v>51.348060753050802</v>
      </c>
      <c r="G229" s="78">
        <f t="shared" si="444"/>
        <v>80.8986094146005</v>
      </c>
      <c r="H229" s="78"/>
      <c r="I229" s="78"/>
      <c r="J229" s="88"/>
      <c r="N229" s="31">
        <v>42.75</v>
      </c>
      <c r="O229" s="62">
        <f t="shared" si="482"/>
        <v>3348.7602450788368</v>
      </c>
      <c r="Z229" s="31">
        <v>160</v>
      </c>
      <c r="AA229" s="37">
        <f t="shared" si="439"/>
        <v>5760</v>
      </c>
      <c r="AL229" s="31">
        <v>30</v>
      </c>
      <c r="AM229" s="30">
        <f t="shared" si="445"/>
        <v>2428.1274281274282</v>
      </c>
      <c r="BD229" s="31">
        <v>105.125</v>
      </c>
      <c r="BE229" s="36">
        <f t="shared" si="446"/>
        <v>3784.5</v>
      </c>
      <c r="BJ229" s="31">
        <v>64.25</v>
      </c>
      <c r="BK229" s="36">
        <f t="shared" si="447"/>
        <v>1972.4749999999999</v>
      </c>
      <c r="BP229" s="31">
        <v>100.75</v>
      </c>
      <c r="BQ229" s="30">
        <f t="shared" si="448"/>
        <v>2871.375</v>
      </c>
      <c r="DF229" s="31">
        <v>66.5</v>
      </c>
      <c r="DG229" s="30">
        <f t="shared" si="449"/>
        <v>2527</v>
      </c>
      <c r="DL229" s="31">
        <v>51.75</v>
      </c>
      <c r="DM229" s="30">
        <f t="shared" si="450"/>
        <v>776.25</v>
      </c>
      <c r="DR229" s="31">
        <v>72</v>
      </c>
      <c r="DS229" s="30">
        <f t="shared" si="451"/>
        <v>2504.347826086957</v>
      </c>
      <c r="EV229" s="31">
        <v>99.625</v>
      </c>
      <c r="EW229" s="30">
        <f t="shared" si="452"/>
        <v>3486.875</v>
      </c>
      <c r="FB229" s="31">
        <v>104.25</v>
      </c>
      <c r="FC229" s="29">
        <f t="shared" si="440"/>
        <v>4170</v>
      </c>
      <c r="IB229" s="31">
        <v>105.5</v>
      </c>
      <c r="IC229" s="36">
        <f t="shared" si="453"/>
        <v>1793.5</v>
      </c>
      <c r="IH229" s="31">
        <v>94</v>
      </c>
      <c r="II229" s="30">
        <f t="shared" si="454"/>
        <v>2350</v>
      </c>
      <c r="IN229" s="31">
        <v>77.625</v>
      </c>
      <c r="IO229" s="36">
        <f t="shared" si="455"/>
        <v>776.25</v>
      </c>
      <c r="JC229" s="69"/>
      <c r="JD229" s="20"/>
      <c r="JE229" s="20"/>
      <c r="JF229" s="20">
        <v>82</v>
      </c>
      <c r="JG229" s="23">
        <f t="shared" si="456"/>
        <v>820</v>
      </c>
      <c r="JI229" s="69"/>
      <c r="JJ229" s="20"/>
      <c r="JK229" s="20"/>
      <c r="JL229" s="20">
        <v>122.0625</v>
      </c>
      <c r="JM229" s="23">
        <f t="shared" si="457"/>
        <v>3661.875</v>
      </c>
      <c r="JO229" s="69"/>
      <c r="JP229" s="20"/>
      <c r="JQ229" s="20"/>
      <c r="JR229" s="20">
        <v>90.75</v>
      </c>
      <c r="JS229" s="23">
        <f t="shared" si="458"/>
        <v>2450.25</v>
      </c>
      <c r="JU229" s="69"/>
      <c r="JV229" s="20"/>
      <c r="JW229" s="20"/>
      <c r="JX229" s="20">
        <v>122</v>
      </c>
      <c r="JY229" s="23">
        <f t="shared" si="459"/>
        <v>3355</v>
      </c>
      <c r="KA229" s="69"/>
      <c r="KB229" s="20"/>
      <c r="KC229" s="20"/>
      <c r="KD229" s="20">
        <v>47.13</v>
      </c>
      <c r="KE229" s="23">
        <f t="shared" si="460"/>
        <v>612.69000000000005</v>
      </c>
      <c r="KG229" s="69"/>
      <c r="KH229" s="20"/>
      <c r="KI229" s="20"/>
      <c r="KJ229" s="20">
        <v>17.25</v>
      </c>
      <c r="KK229" s="23">
        <f t="shared" si="461"/>
        <v>517.5</v>
      </c>
      <c r="KM229" s="69"/>
      <c r="KN229" s="20"/>
      <c r="KO229" s="20"/>
      <c r="KP229" s="20">
        <v>115.5</v>
      </c>
      <c r="KQ229" s="23">
        <f t="shared" si="462"/>
        <v>2079</v>
      </c>
      <c r="KS229" s="69"/>
      <c r="KT229" s="20"/>
      <c r="KU229" s="20"/>
      <c r="KV229" s="20">
        <v>50</v>
      </c>
      <c r="KW229" s="23">
        <f t="shared" si="463"/>
        <v>1850</v>
      </c>
      <c r="KY229" s="69"/>
      <c r="KZ229" s="20"/>
      <c r="LA229" s="20"/>
      <c r="LB229" s="20">
        <v>36.5</v>
      </c>
      <c r="LC229" s="23">
        <f t="shared" si="464"/>
        <v>547.5</v>
      </c>
      <c r="LE229" s="69"/>
      <c r="LF229" s="20"/>
      <c r="LG229" s="20"/>
      <c r="LH229" s="20">
        <v>61.75</v>
      </c>
      <c r="LI229" s="23">
        <f t="shared" si="465"/>
        <v>1358.5</v>
      </c>
      <c r="LK229" s="27"/>
      <c r="LL229" s="27"/>
      <c r="LM229" s="27"/>
      <c r="LN229" s="27"/>
      <c r="LR229" s="27"/>
      <c r="LT229" s="29">
        <f>LT228+(LT228-LT227)</f>
        <v>100.80000000000001</v>
      </c>
      <c r="LU229" s="30">
        <f t="shared" si="466"/>
        <v>574.56000000000006</v>
      </c>
      <c r="LW229" s="32"/>
      <c r="LX229" s="32"/>
      <c r="LY229" s="32"/>
      <c r="LZ229" s="32">
        <v>107</v>
      </c>
      <c r="MA229" s="36">
        <f t="shared" si="467"/>
        <v>2140</v>
      </c>
      <c r="MC229" s="32"/>
      <c r="MD229" s="32"/>
      <c r="ME229" s="32"/>
      <c r="MF229" s="32">
        <v>75.5</v>
      </c>
      <c r="MG229" s="36">
        <f t="shared" si="468"/>
        <v>302</v>
      </c>
      <c r="MI229" s="32"/>
      <c r="MJ229" s="32"/>
      <c r="MK229" s="32"/>
      <c r="ML229" s="32"/>
      <c r="MO229" s="32"/>
      <c r="MP229" s="32"/>
      <c r="MQ229" s="32"/>
      <c r="MR229" s="32">
        <v>121</v>
      </c>
      <c r="MS229" s="36">
        <f t="shared" si="469"/>
        <v>1512.5</v>
      </c>
      <c r="MU229" s="32"/>
      <c r="MV229" s="32"/>
      <c r="MW229" s="32"/>
      <c r="MX229" s="32">
        <v>80.25</v>
      </c>
      <c r="MY229" s="36">
        <f t="shared" si="470"/>
        <v>1123.5</v>
      </c>
      <c r="NA229" s="32"/>
      <c r="NB229" s="32"/>
      <c r="NC229" s="32"/>
      <c r="ND229" s="32">
        <v>132.5</v>
      </c>
      <c r="NE229" s="36">
        <f t="shared" si="471"/>
        <v>1788.75</v>
      </c>
      <c r="NG229" s="32"/>
      <c r="NH229" s="32"/>
      <c r="NI229" s="32"/>
      <c r="NJ229" s="32">
        <v>109</v>
      </c>
      <c r="NK229" s="36">
        <f t="shared" si="472"/>
        <v>2310.7999999999997</v>
      </c>
      <c r="NM229" s="32"/>
      <c r="NN229" s="32"/>
      <c r="NO229" s="32"/>
      <c r="NP229" s="32">
        <v>90</v>
      </c>
      <c r="NQ229" s="36">
        <f t="shared" si="473"/>
        <v>782.99999999999989</v>
      </c>
      <c r="NS229" s="32"/>
      <c r="NT229" s="32"/>
      <c r="NU229" s="32"/>
      <c r="NV229" s="32">
        <v>45.4375</v>
      </c>
      <c r="NW229" s="36">
        <f t="shared" si="474"/>
        <v>2271.875</v>
      </c>
      <c r="NY229" s="32"/>
      <c r="NZ229" s="32"/>
      <c r="OA229" s="32"/>
      <c r="OB229" s="32">
        <v>28.625</v>
      </c>
      <c r="OC229" s="36">
        <f t="shared" si="475"/>
        <v>629.75</v>
      </c>
      <c r="OE229" s="32"/>
      <c r="OF229" s="32"/>
      <c r="OG229" s="32"/>
      <c r="OH229" s="32">
        <v>81</v>
      </c>
      <c r="OI229" s="36">
        <f t="shared" si="476"/>
        <v>850.5</v>
      </c>
      <c r="OK229" s="32"/>
      <c r="OL229" s="32"/>
      <c r="OM229" s="32"/>
      <c r="ON229" s="32"/>
      <c r="OQ229" s="32"/>
      <c r="OR229" s="32"/>
      <c r="OS229" s="32"/>
      <c r="OT229" s="32"/>
      <c r="OW229" s="32"/>
      <c r="OX229" s="32"/>
      <c r="OY229" s="32"/>
      <c r="OZ229" s="32"/>
      <c r="PC229" s="32"/>
      <c r="PD229" s="32"/>
      <c r="PE229" s="32"/>
      <c r="PF229" s="32"/>
      <c r="PI229" s="32"/>
      <c r="PJ229" s="32"/>
      <c r="PK229" s="32"/>
      <c r="PL229" s="32">
        <v>54.5</v>
      </c>
      <c r="PM229" s="36">
        <f t="shared" si="477"/>
        <v>964.65</v>
      </c>
      <c r="PO229" s="32"/>
      <c r="PP229" s="32"/>
      <c r="PQ229" s="32"/>
      <c r="PR229" s="32"/>
      <c r="PU229" s="32"/>
      <c r="PV229" s="32"/>
      <c r="PW229" s="32"/>
      <c r="PX229" s="31">
        <v>115</v>
      </c>
      <c r="PY229" s="36">
        <f t="shared" si="478"/>
        <v>603.75</v>
      </c>
      <c r="QD229" s="31">
        <v>125</v>
      </c>
      <c r="QE229" s="36">
        <f t="shared" si="441"/>
        <v>750</v>
      </c>
      <c r="QJ229" s="31">
        <v>14</v>
      </c>
      <c r="QK229" s="36">
        <f t="shared" si="442"/>
        <v>233.18399999999997</v>
      </c>
      <c r="QM229" s="5"/>
      <c r="QO229" s="5"/>
      <c r="QP229" s="31">
        <v>72.25</v>
      </c>
      <c r="QQ229" s="36">
        <f t="shared" si="479"/>
        <v>895.9</v>
      </c>
      <c r="QV229" s="31">
        <v>74</v>
      </c>
      <c r="QW229" s="36">
        <f t="shared" si="480"/>
        <v>888</v>
      </c>
      <c r="SR229" s="31">
        <v>50.75</v>
      </c>
      <c r="SS229" s="36">
        <f t="shared" si="443"/>
        <v>761.25</v>
      </c>
    </row>
    <row r="230" spans="1:515" x14ac:dyDescent="0.55000000000000004">
      <c r="B230" s="80">
        <v>184911</v>
      </c>
      <c r="C230" s="79">
        <f>COUNT(N230:SS230)/2</f>
        <v>42</v>
      </c>
      <c r="D230" s="78"/>
      <c r="E230" s="78">
        <f t="shared" si="366"/>
        <v>76045.466134802366</v>
      </c>
      <c r="F230" s="78">
        <f t="shared" si="481"/>
        <v>52.264536155117646</v>
      </c>
      <c r="G230" s="78">
        <f t="shared" si="444"/>
        <v>82.34251176461261</v>
      </c>
      <c r="H230" s="78"/>
      <c r="I230" s="78"/>
      <c r="J230" s="88"/>
      <c r="N230" s="31">
        <v>54.125</v>
      </c>
      <c r="O230" s="62">
        <f t="shared" si="482"/>
        <v>4239.8046377752526</v>
      </c>
      <c r="Z230" s="31">
        <v>161</v>
      </c>
      <c r="AA230" s="37">
        <f t="shared" si="439"/>
        <v>5796</v>
      </c>
      <c r="AL230" s="31">
        <v>33</v>
      </c>
      <c r="AM230" s="30">
        <f t="shared" si="445"/>
        <v>2670.9401709401714</v>
      </c>
      <c r="BD230" s="31">
        <v>107.875</v>
      </c>
      <c r="BE230" s="36">
        <f t="shared" si="446"/>
        <v>3883.5</v>
      </c>
      <c r="BJ230" s="31">
        <v>64.625</v>
      </c>
      <c r="BK230" s="36">
        <f t="shared" si="447"/>
        <v>1983.9875</v>
      </c>
      <c r="BP230" s="31">
        <v>101.75</v>
      </c>
      <c r="BQ230" s="30">
        <f t="shared" si="448"/>
        <v>2899.875</v>
      </c>
      <c r="DF230" s="31">
        <v>67</v>
      </c>
      <c r="DG230" s="30">
        <f t="shared" si="449"/>
        <v>2546</v>
      </c>
      <c r="DL230" s="31">
        <v>52.25</v>
      </c>
      <c r="DM230" s="30">
        <f t="shared" si="450"/>
        <v>783.75</v>
      </c>
      <c r="DR230" s="31">
        <v>72</v>
      </c>
      <c r="DS230" s="30">
        <f t="shared" si="451"/>
        <v>2504.347826086957</v>
      </c>
      <c r="EV230" s="31">
        <v>97.875</v>
      </c>
      <c r="EW230" s="30">
        <f t="shared" si="452"/>
        <v>3425.625</v>
      </c>
      <c r="FB230" s="31">
        <v>104.4375</v>
      </c>
      <c r="FC230" s="29">
        <f t="shared" si="440"/>
        <v>4177.5</v>
      </c>
      <c r="IB230" s="31">
        <v>105</v>
      </c>
      <c r="IC230" s="36">
        <f t="shared" si="453"/>
        <v>1785</v>
      </c>
      <c r="IH230" s="31">
        <v>96.5</v>
      </c>
      <c r="II230" s="30">
        <f t="shared" si="454"/>
        <v>2412.5</v>
      </c>
      <c r="IN230" s="31">
        <v>76.375</v>
      </c>
      <c r="IO230" s="36">
        <f t="shared" si="455"/>
        <v>763.75</v>
      </c>
      <c r="JC230" s="69"/>
      <c r="JD230" s="20"/>
      <c r="JE230" s="20"/>
      <c r="JF230" s="20">
        <v>82</v>
      </c>
      <c r="JG230" s="23">
        <f t="shared" si="456"/>
        <v>820</v>
      </c>
      <c r="JI230" s="69"/>
      <c r="JJ230" s="20"/>
      <c r="JK230" s="20"/>
      <c r="JL230" s="20">
        <v>121.5</v>
      </c>
      <c r="JM230" s="23">
        <f t="shared" si="457"/>
        <v>3645</v>
      </c>
      <c r="JO230" s="69"/>
      <c r="JP230" s="20"/>
      <c r="JQ230" s="20"/>
      <c r="JR230" s="20">
        <v>91.25</v>
      </c>
      <c r="JS230" s="23">
        <f t="shared" si="458"/>
        <v>2463.75</v>
      </c>
      <c r="JU230" s="69"/>
      <c r="JV230" s="20"/>
      <c r="JW230" s="20"/>
      <c r="JX230" s="20">
        <v>122</v>
      </c>
      <c r="JY230" s="23">
        <f t="shared" si="459"/>
        <v>3355</v>
      </c>
      <c r="KA230" s="69"/>
      <c r="KB230" s="20"/>
      <c r="KC230" s="20"/>
      <c r="KD230" s="20">
        <v>46.88</v>
      </c>
      <c r="KE230" s="23">
        <f t="shared" si="460"/>
        <v>609.44000000000005</v>
      </c>
      <c r="KG230" s="69"/>
      <c r="KH230" s="20"/>
      <c r="KI230" s="20"/>
      <c r="KJ230" s="20">
        <v>17</v>
      </c>
      <c r="KK230" s="23">
        <f t="shared" si="461"/>
        <v>510</v>
      </c>
      <c r="KM230" s="69"/>
      <c r="KN230" s="20"/>
      <c r="KO230" s="20"/>
      <c r="KP230" s="20">
        <v>116.25</v>
      </c>
      <c r="KQ230" s="23">
        <f t="shared" si="462"/>
        <v>2092.5</v>
      </c>
      <c r="KS230" s="69"/>
      <c r="KT230" s="20"/>
      <c r="KU230" s="20"/>
      <c r="KV230" s="20">
        <v>50.5</v>
      </c>
      <c r="KW230" s="23">
        <f t="shared" si="463"/>
        <v>1868.5</v>
      </c>
      <c r="KY230" s="69"/>
      <c r="KZ230" s="20"/>
      <c r="LA230" s="20"/>
      <c r="LB230" s="20">
        <v>36.130000000000003</v>
      </c>
      <c r="LC230" s="23">
        <f t="shared" si="464"/>
        <v>541.95000000000005</v>
      </c>
      <c r="LE230" s="69"/>
      <c r="LF230" s="20"/>
      <c r="LG230" s="20"/>
      <c r="LH230" s="20">
        <v>62</v>
      </c>
      <c r="LI230" s="23">
        <f t="shared" si="465"/>
        <v>1364</v>
      </c>
      <c r="LK230" s="27"/>
      <c r="LL230" s="27"/>
      <c r="LM230" s="27"/>
      <c r="LN230" s="27"/>
      <c r="LR230" s="27"/>
      <c r="LT230" s="29">
        <f>LT229+(LT229-LT228)</f>
        <v>101.20000000000002</v>
      </c>
      <c r="LU230" s="30">
        <f t="shared" si="466"/>
        <v>576.84000000000015</v>
      </c>
      <c r="LW230" s="32"/>
      <c r="LX230" s="32"/>
      <c r="LY230" s="32"/>
      <c r="LZ230" s="32">
        <v>107.25</v>
      </c>
      <c r="MA230" s="36">
        <f t="shared" si="467"/>
        <v>2145</v>
      </c>
      <c r="MC230" s="32"/>
      <c r="MD230" s="32"/>
      <c r="ME230" s="32"/>
      <c r="MF230" s="32">
        <v>73.5</v>
      </c>
      <c r="MG230" s="36">
        <f t="shared" si="468"/>
        <v>294</v>
      </c>
      <c r="MI230" s="32"/>
      <c r="MJ230" s="32"/>
      <c r="MK230" s="32"/>
      <c r="ML230" s="32"/>
      <c r="MO230" s="32"/>
      <c r="MP230" s="32"/>
      <c r="MQ230" s="32"/>
      <c r="MR230" s="32">
        <v>120.5</v>
      </c>
      <c r="MS230" s="36">
        <f t="shared" si="469"/>
        <v>1506.25</v>
      </c>
      <c r="MU230" s="32"/>
      <c r="MV230" s="32"/>
      <c r="MW230" s="32"/>
      <c r="MX230" s="32">
        <v>80</v>
      </c>
      <c r="MY230" s="36">
        <f t="shared" si="470"/>
        <v>1120</v>
      </c>
      <c r="NA230" s="32"/>
      <c r="NB230" s="32"/>
      <c r="NC230" s="32"/>
      <c r="ND230" s="32">
        <v>116.5</v>
      </c>
      <c r="NE230" s="36">
        <f t="shared" si="471"/>
        <v>1572.75</v>
      </c>
      <c r="NG230" s="32"/>
      <c r="NH230" s="32"/>
      <c r="NI230" s="32"/>
      <c r="NJ230" s="32">
        <v>110.125</v>
      </c>
      <c r="NK230" s="36">
        <f t="shared" si="472"/>
        <v>2334.65</v>
      </c>
      <c r="NM230" s="32"/>
      <c r="NN230" s="32"/>
      <c r="NO230" s="32"/>
      <c r="NP230" s="32">
        <v>93</v>
      </c>
      <c r="NQ230" s="36">
        <f t="shared" si="473"/>
        <v>809.09999999999991</v>
      </c>
      <c r="NS230" s="32"/>
      <c r="NT230" s="32"/>
      <c r="NU230" s="32"/>
      <c r="NV230" s="32">
        <v>46.4375</v>
      </c>
      <c r="NW230" s="36">
        <f t="shared" si="474"/>
        <v>2321.875</v>
      </c>
      <c r="NY230" s="32"/>
      <c r="NZ230" s="32"/>
      <c r="OA230" s="32"/>
      <c r="OB230" s="32">
        <v>30.125</v>
      </c>
      <c r="OC230" s="36">
        <f t="shared" si="475"/>
        <v>662.75</v>
      </c>
      <c r="OE230" s="32"/>
      <c r="OF230" s="32"/>
      <c r="OG230" s="32"/>
      <c r="OH230" s="32">
        <v>81.75</v>
      </c>
      <c r="OI230" s="36">
        <f t="shared" si="476"/>
        <v>858.375</v>
      </c>
      <c r="OK230" s="32"/>
      <c r="OL230" s="32"/>
      <c r="OM230" s="32"/>
      <c r="ON230" s="32"/>
      <c r="OQ230" s="32"/>
      <c r="OR230" s="32"/>
      <c r="OS230" s="32"/>
      <c r="OT230" s="32"/>
      <c r="OW230" s="32"/>
      <c r="OX230" s="32"/>
      <c r="OY230" s="32"/>
      <c r="OZ230" s="32"/>
      <c r="PC230" s="32"/>
      <c r="PD230" s="32"/>
      <c r="PE230" s="32"/>
      <c r="PF230" s="32"/>
      <c r="PI230" s="32"/>
      <c r="PJ230" s="32"/>
      <c r="PK230" s="32"/>
      <c r="PL230" s="32">
        <v>54.5</v>
      </c>
      <c r="PM230" s="36">
        <f t="shared" si="477"/>
        <v>964.65</v>
      </c>
      <c r="PO230" s="32"/>
      <c r="PP230" s="32"/>
      <c r="PQ230" s="32"/>
      <c r="PR230" s="32"/>
      <c r="PU230" s="32"/>
      <c r="PV230" s="32"/>
      <c r="PW230" s="32"/>
      <c r="PX230" s="31">
        <v>115</v>
      </c>
      <c r="PY230" s="36">
        <f t="shared" si="478"/>
        <v>603.75</v>
      </c>
      <c r="QD230" s="31">
        <v>130</v>
      </c>
      <c r="QE230" s="36">
        <f t="shared" si="441"/>
        <v>780</v>
      </c>
      <c r="QJ230" s="31">
        <v>16</v>
      </c>
      <c r="QK230" s="36">
        <f t="shared" si="442"/>
        <v>266.49599999999998</v>
      </c>
      <c r="QM230" s="5"/>
      <c r="QO230" s="5"/>
      <c r="QP230" s="31">
        <v>71</v>
      </c>
      <c r="QQ230" s="36">
        <f t="shared" si="479"/>
        <v>880.4</v>
      </c>
      <c r="QV230" s="31">
        <v>77</v>
      </c>
      <c r="QW230" s="36">
        <f t="shared" si="480"/>
        <v>924</v>
      </c>
      <c r="SR230" s="31">
        <v>50.5</v>
      </c>
      <c r="SS230" s="36">
        <f t="shared" si="443"/>
        <v>757.5</v>
      </c>
    </row>
    <row r="231" spans="1:515" x14ac:dyDescent="0.55000000000000004">
      <c r="B231" s="80">
        <v>184912</v>
      </c>
      <c r="C231" s="77"/>
      <c r="D231" s="78">
        <f>SUM(M231,S231,Y231,AE231,AK231,AQ231,AW231,BC231,BI231,BO231,BU231,CA231,CG231,CM231,CS231,CY231,DE231,DK231,DQ231,DW231,EC231,EI231,EO231,EU231,FA231,FG231,FM231,FS231,FY231,GE231,GK231,GQ231,GW231,HC231,HI231,HO231,HU231,IA231,IG231,IM231,IS231,IY231,JE231,JK231,JQ231,JW231,KC231,KI231,KO231,KU231,LA231,LG231,LM231,LS231,LY231,ME231,MK231,MQ231,MW231,NC231,NI231,NO231,NU231,OA231,OG231,OM231,OS231,OY231,PE231,PK231,PQ231,PW231,QC231,QI231,QO231,QU231,RA231,RG231,RM231,RS231,RY231,SE231,SK231,SQ231)</f>
        <v>1151.5097626175336</v>
      </c>
      <c r="E231" s="78">
        <f t="shared" si="366"/>
        <v>75618.475009936199</v>
      </c>
      <c r="F231" s="78">
        <f t="shared" si="481"/>
        <v>51.97107364883329</v>
      </c>
      <c r="G231" s="78">
        <f t="shared" si="444"/>
        <v>81.880163073628836</v>
      </c>
      <c r="H231" s="78"/>
      <c r="I231" s="78"/>
      <c r="J231" s="88">
        <f>SUM(P231,V231,AB231,AH231,AN231,AT231,AZ231,BF231,BL231,BR231,BX231,CD231,CJ231,CP231,CV231,DB231,DH231,DN231,DT231,DZ231,EF231,EL231,ER231,EX231,FD231,FJ231,FP231,FV231,GB231,GH231,GN231,GT231,GZ231,HF231,HL231,HR231,HX231,ID231,IJ231,IP231,IV231,JB231,JH231,JN231,JT231,JZ231,KF231,KL231,KR231,KX231,LD231,LJ231,LP231,LV231,MB231,MH231,MN231,MT231,MZ231,NF231,NL231,NR231,NX231,OD231,OJ231,OP231,OV231,PB231,PH231,PN231,PT231,PZ231,QF231,QL231,QR231,QX231,RD231,RJ231,RP231,RV231,SB231,SH231,SN231,ST231)</f>
        <v>985.20376261753358</v>
      </c>
      <c r="K231" s="31">
        <v>0</v>
      </c>
      <c r="L231" s="31">
        <v>1.0867499999999999</v>
      </c>
      <c r="M231" s="31">
        <v>78.333572984300275</v>
      </c>
      <c r="N231" s="31">
        <v>55</v>
      </c>
      <c r="O231" s="62">
        <f t="shared" si="482"/>
        <v>4308.346514136515</v>
      </c>
      <c r="P231" s="31">
        <f>M225</f>
        <v>78.333572984300275</v>
      </c>
      <c r="W231" s="31">
        <v>16</v>
      </c>
      <c r="X231" s="31">
        <v>1</v>
      </c>
      <c r="Y231" s="31">
        <v>45</v>
      </c>
      <c r="Z231" s="31">
        <v>156</v>
      </c>
      <c r="AA231" s="37">
        <f t="shared" si="439"/>
        <v>5616</v>
      </c>
      <c r="AB231" s="64">
        <f>Y219</f>
        <v>36</v>
      </c>
      <c r="AI231" s="31">
        <v>0</v>
      </c>
      <c r="AJ231" s="31">
        <v>1.2320000000000002</v>
      </c>
      <c r="AK231" s="31">
        <v>80.937580937580947</v>
      </c>
      <c r="AL231" s="31">
        <v>32</v>
      </c>
      <c r="AM231" s="30">
        <f t="shared" si="445"/>
        <v>2590.0025900025903</v>
      </c>
      <c r="AN231" s="64">
        <f>AK219</f>
        <v>80.937580937580947</v>
      </c>
      <c r="BA231" s="31">
        <v>4</v>
      </c>
      <c r="BB231" s="31">
        <v>1</v>
      </c>
      <c r="BC231" s="31">
        <v>41.5</v>
      </c>
      <c r="BD231" s="31">
        <v>102.5</v>
      </c>
      <c r="BE231" s="36">
        <f t="shared" si="446"/>
        <v>3690</v>
      </c>
      <c r="BF231" s="64">
        <f>BC219</f>
        <v>36</v>
      </c>
      <c r="BG231" s="31">
        <v>0</v>
      </c>
      <c r="BH231" s="31">
        <v>1</v>
      </c>
      <c r="BI231" s="31">
        <v>30.7</v>
      </c>
      <c r="BJ231" s="31">
        <v>64.875</v>
      </c>
      <c r="BK231" s="36">
        <f t="shared" si="447"/>
        <v>1991.6624999999999</v>
      </c>
      <c r="BL231" s="64">
        <f>BI219</f>
        <v>30.7</v>
      </c>
      <c r="BM231" s="31">
        <v>8</v>
      </c>
      <c r="BN231" s="31">
        <v>1</v>
      </c>
      <c r="BO231" s="31">
        <v>28.5</v>
      </c>
      <c r="BP231" s="31">
        <v>101.25</v>
      </c>
      <c r="BQ231" s="30">
        <f t="shared" si="448"/>
        <v>2885.625</v>
      </c>
      <c r="BR231" s="64">
        <f>BO219</f>
        <v>28.5</v>
      </c>
      <c r="DC231" s="31">
        <v>0</v>
      </c>
      <c r="DD231" s="31">
        <v>1</v>
      </c>
      <c r="DE231" s="31">
        <v>38</v>
      </c>
      <c r="DF231" s="31">
        <v>67</v>
      </c>
      <c r="DG231" s="30">
        <f t="shared" si="449"/>
        <v>2546</v>
      </c>
      <c r="DH231" s="64">
        <f>DE219</f>
        <v>38</v>
      </c>
      <c r="DI231" s="31">
        <v>2</v>
      </c>
      <c r="DJ231" s="31">
        <v>1</v>
      </c>
      <c r="DK231" s="31">
        <v>23</v>
      </c>
      <c r="DL231" s="31">
        <v>52.25</v>
      </c>
      <c r="DM231" s="30">
        <f t="shared" si="450"/>
        <v>783.75</v>
      </c>
      <c r="DN231" s="64">
        <f>DK219</f>
        <v>15</v>
      </c>
      <c r="DO231" s="31">
        <v>8</v>
      </c>
      <c r="DP231" s="31">
        <v>1</v>
      </c>
      <c r="DQ231" s="31">
        <v>34.782608695652179</v>
      </c>
      <c r="DR231" s="31">
        <v>85</v>
      </c>
      <c r="DS231" s="30">
        <f t="shared" si="451"/>
        <v>2956.5217391304354</v>
      </c>
      <c r="DT231" s="64">
        <f>DQ219</f>
        <v>34.782608695652179</v>
      </c>
      <c r="ES231" s="31">
        <v>7</v>
      </c>
      <c r="ET231" s="31">
        <v>1</v>
      </c>
      <c r="EU231" s="31">
        <v>43</v>
      </c>
      <c r="EV231" s="31">
        <v>92.75</v>
      </c>
      <c r="EW231" s="30">
        <f t="shared" si="452"/>
        <v>3246.25</v>
      </c>
      <c r="EX231" s="64">
        <f>EU219</f>
        <v>35</v>
      </c>
      <c r="EY231" s="31">
        <v>8</v>
      </c>
      <c r="EZ231" s="31">
        <v>1</v>
      </c>
      <c r="FA231" s="31">
        <v>51.5</v>
      </c>
      <c r="FB231" s="31">
        <v>102.5</v>
      </c>
      <c r="FC231" s="29">
        <f t="shared" si="440"/>
        <v>4100</v>
      </c>
      <c r="FD231" s="64">
        <f>FA219</f>
        <v>40</v>
      </c>
      <c r="HY231" s="31">
        <v>9</v>
      </c>
      <c r="HZ231" s="31">
        <v>1</v>
      </c>
      <c r="IA231" s="31">
        <v>20</v>
      </c>
      <c r="IB231" s="31">
        <v>104</v>
      </c>
      <c r="IC231" s="36">
        <f t="shared" si="453"/>
        <v>1768</v>
      </c>
      <c r="ID231" s="64">
        <f>IA219</f>
        <v>17</v>
      </c>
      <c r="IE231" s="31">
        <v>7</v>
      </c>
      <c r="IF231" s="31">
        <v>1</v>
      </c>
      <c r="IG231" s="42">
        <v>25</v>
      </c>
      <c r="IH231" s="31">
        <v>98</v>
      </c>
      <c r="II231" s="30">
        <f t="shared" si="454"/>
        <v>2450</v>
      </c>
      <c r="IJ231" s="64">
        <f>IG219</f>
        <v>25</v>
      </c>
      <c r="IK231" s="31">
        <v>3</v>
      </c>
      <c r="IL231" s="31">
        <v>1</v>
      </c>
      <c r="IM231" s="31">
        <v>10</v>
      </c>
      <c r="IN231" s="31">
        <v>65.5</v>
      </c>
      <c r="IO231" s="36">
        <f t="shared" si="455"/>
        <v>655</v>
      </c>
      <c r="IP231" s="64">
        <f>IM219</f>
        <v>10</v>
      </c>
      <c r="JC231" s="70">
        <v>7</v>
      </c>
      <c r="JD231" s="22">
        <v>1</v>
      </c>
      <c r="JE231" s="22">
        <v>10</v>
      </c>
      <c r="JF231" s="22">
        <v>91</v>
      </c>
      <c r="JG231" s="23">
        <f t="shared" si="456"/>
        <v>910</v>
      </c>
      <c r="JH231" s="72">
        <f>JE219</f>
        <v>10</v>
      </c>
      <c r="JI231" s="70">
        <v>11</v>
      </c>
      <c r="JJ231" s="22">
        <v>1</v>
      </c>
      <c r="JK231" s="22">
        <v>30</v>
      </c>
      <c r="JL231" s="22">
        <v>126</v>
      </c>
      <c r="JM231" s="23">
        <f t="shared" si="457"/>
        <v>3780</v>
      </c>
      <c r="JN231" s="72">
        <f>JK219</f>
        <v>30</v>
      </c>
      <c r="JO231" s="70">
        <v>6</v>
      </c>
      <c r="JP231" s="22">
        <v>1</v>
      </c>
      <c r="JQ231" s="22">
        <v>31.6</v>
      </c>
      <c r="JR231" s="22">
        <v>88.375</v>
      </c>
      <c r="JS231" s="23">
        <f t="shared" si="458"/>
        <v>2386.125</v>
      </c>
      <c r="JT231" s="72">
        <f>JQ219</f>
        <v>27</v>
      </c>
      <c r="JU231" s="70">
        <v>10</v>
      </c>
      <c r="JV231" s="22">
        <v>1</v>
      </c>
      <c r="JW231" s="22">
        <v>33</v>
      </c>
      <c r="JX231" s="22">
        <v>125</v>
      </c>
      <c r="JY231" s="23">
        <f t="shared" si="459"/>
        <v>3437.5</v>
      </c>
      <c r="JZ231" s="72">
        <f>JW219</f>
        <v>27.5</v>
      </c>
      <c r="KA231" s="70">
        <v>1.25</v>
      </c>
      <c r="KB231" s="22">
        <v>1</v>
      </c>
      <c r="KC231" s="22">
        <v>13</v>
      </c>
      <c r="KD231" s="22">
        <v>44</v>
      </c>
      <c r="KE231" s="23">
        <f t="shared" si="460"/>
        <v>572</v>
      </c>
      <c r="KF231" s="72">
        <f>KC219</f>
        <v>13</v>
      </c>
      <c r="KG231" s="70">
        <v>0</v>
      </c>
      <c r="KH231" s="22">
        <v>1</v>
      </c>
      <c r="KI231" s="22">
        <v>30</v>
      </c>
      <c r="KJ231" s="22">
        <v>17.25</v>
      </c>
      <c r="KK231" s="23">
        <f t="shared" si="461"/>
        <v>517.5</v>
      </c>
      <c r="KL231" s="72">
        <f>KI219</f>
        <v>30</v>
      </c>
      <c r="KM231" s="70">
        <v>8</v>
      </c>
      <c r="KN231" s="22">
        <v>1</v>
      </c>
      <c r="KO231" s="22">
        <v>18.3</v>
      </c>
      <c r="KP231" s="22">
        <v>115.25</v>
      </c>
      <c r="KQ231" s="23">
        <f t="shared" si="462"/>
        <v>2074.5</v>
      </c>
      <c r="KR231" s="72">
        <f>KO219</f>
        <v>18</v>
      </c>
      <c r="KS231" s="70">
        <v>3</v>
      </c>
      <c r="KT231" s="22">
        <v>1</v>
      </c>
      <c r="KU231" s="22">
        <v>37</v>
      </c>
      <c r="KV231" s="22">
        <v>50.166666666666664</v>
      </c>
      <c r="KW231" s="23">
        <f t="shared" si="463"/>
        <v>1856.1666666666665</v>
      </c>
      <c r="KX231" s="72">
        <f>KU219</f>
        <v>37</v>
      </c>
      <c r="KY231" s="70">
        <v>0</v>
      </c>
      <c r="KZ231" s="22">
        <v>1</v>
      </c>
      <c r="LA231" s="22">
        <v>15</v>
      </c>
      <c r="LB231" s="22">
        <v>38</v>
      </c>
      <c r="LC231" s="23">
        <f t="shared" si="464"/>
        <v>570</v>
      </c>
      <c r="LD231" s="72">
        <f>LA219</f>
        <v>15</v>
      </c>
      <c r="LE231" s="70">
        <v>6</v>
      </c>
      <c r="LF231" s="22">
        <v>1</v>
      </c>
      <c r="LG231" s="22">
        <v>48</v>
      </c>
      <c r="LH231" s="22">
        <v>58.13</v>
      </c>
      <c r="LI231" s="23">
        <f t="shared" si="465"/>
        <v>1278.8600000000001</v>
      </c>
      <c r="LJ231" s="72">
        <f>LG219</f>
        <v>22</v>
      </c>
      <c r="LK231" s="29">
        <v>0</v>
      </c>
      <c r="LL231" s="29">
        <v>1</v>
      </c>
      <c r="LM231" s="29">
        <v>15</v>
      </c>
      <c r="LQ231" s="29">
        <v>7</v>
      </c>
      <c r="LR231" s="29">
        <v>1</v>
      </c>
      <c r="LS231" s="29">
        <v>5.7</v>
      </c>
      <c r="LT231" s="29">
        <f>LT230+(LT230-LT229)</f>
        <v>101.60000000000002</v>
      </c>
      <c r="LU231" s="30">
        <f t="shared" si="466"/>
        <v>579.12000000000012</v>
      </c>
      <c r="LV231" s="73">
        <f>LS219</f>
        <v>5.7</v>
      </c>
      <c r="LW231" s="31">
        <v>8</v>
      </c>
      <c r="LX231" s="31">
        <v>1</v>
      </c>
      <c r="LY231" s="31">
        <v>20</v>
      </c>
      <c r="LZ231" s="31">
        <v>108.5</v>
      </c>
      <c r="MA231" s="36">
        <f t="shared" si="467"/>
        <v>2170</v>
      </c>
      <c r="MB231" s="64">
        <f>LY219</f>
        <v>20</v>
      </c>
      <c r="MC231" s="31">
        <v>7.5</v>
      </c>
      <c r="MD231" s="31">
        <v>1.5</v>
      </c>
      <c r="ME231" s="31">
        <v>6.2</v>
      </c>
      <c r="MF231" s="31">
        <v>80.25</v>
      </c>
      <c r="MG231" s="36">
        <f t="shared" si="468"/>
        <v>321</v>
      </c>
      <c r="MH231" s="64">
        <f>ME219</f>
        <v>4</v>
      </c>
      <c r="MJ231" s="31">
        <v>1</v>
      </c>
      <c r="MO231" s="31">
        <v>9</v>
      </c>
      <c r="MP231" s="31">
        <v>1</v>
      </c>
      <c r="MQ231" s="31">
        <v>20</v>
      </c>
      <c r="MR231" s="31">
        <v>124.5</v>
      </c>
      <c r="MS231" s="36">
        <f t="shared" si="469"/>
        <v>1556.25</v>
      </c>
      <c r="MT231" s="64">
        <f>MQ219</f>
        <v>12.5</v>
      </c>
      <c r="MU231" s="31">
        <v>9</v>
      </c>
      <c r="MV231" s="31">
        <v>1</v>
      </c>
      <c r="MW231" s="31">
        <v>22</v>
      </c>
      <c r="MX231" s="31">
        <v>85</v>
      </c>
      <c r="MY231" s="36">
        <f t="shared" si="470"/>
        <v>1190</v>
      </c>
      <c r="MZ231" s="64">
        <f>MW219</f>
        <v>14</v>
      </c>
      <c r="NA231" s="31">
        <v>10</v>
      </c>
      <c r="NB231" s="31">
        <v>1</v>
      </c>
      <c r="NC231" s="31">
        <v>13.5</v>
      </c>
      <c r="ND231" s="31">
        <v>113.5</v>
      </c>
      <c r="NE231" s="36">
        <f t="shared" si="471"/>
        <v>1532.25</v>
      </c>
      <c r="NF231" s="64">
        <f>NC219</f>
        <v>13.5</v>
      </c>
      <c r="NG231" s="31">
        <v>8</v>
      </c>
      <c r="NH231" s="31">
        <v>1</v>
      </c>
      <c r="NI231" s="31">
        <v>26.5</v>
      </c>
      <c r="NJ231" s="31">
        <v>106.5</v>
      </c>
      <c r="NK231" s="36">
        <f t="shared" si="472"/>
        <v>2257.7999999999997</v>
      </c>
      <c r="NL231" s="64">
        <f>NI219</f>
        <v>21.2</v>
      </c>
      <c r="NM231" s="31">
        <v>7</v>
      </c>
      <c r="NN231" s="31">
        <v>1</v>
      </c>
      <c r="NO231" s="31">
        <v>12.8</v>
      </c>
      <c r="NP231" s="31">
        <v>90</v>
      </c>
      <c r="NQ231" s="36">
        <f t="shared" si="473"/>
        <v>782.99999999999989</v>
      </c>
      <c r="NR231" s="64">
        <f>NO219</f>
        <v>8.6999999999999993</v>
      </c>
      <c r="NS231" s="31">
        <v>0</v>
      </c>
      <c r="NT231" s="31">
        <v>1</v>
      </c>
      <c r="NU231" s="31">
        <v>50</v>
      </c>
      <c r="NV231" s="31">
        <v>45.625</v>
      </c>
      <c r="NW231" s="36">
        <f t="shared" si="474"/>
        <v>2281.25</v>
      </c>
      <c r="NX231" s="64">
        <f>NU219</f>
        <v>50</v>
      </c>
      <c r="NY231" s="31">
        <v>0</v>
      </c>
      <c r="NZ231" s="31">
        <v>1</v>
      </c>
      <c r="OA231" s="31">
        <v>22</v>
      </c>
      <c r="OB231" s="31">
        <v>28.75</v>
      </c>
      <c r="OC231" s="36">
        <f t="shared" si="475"/>
        <v>632.5</v>
      </c>
      <c r="OD231" s="64">
        <f>OA219</f>
        <v>22</v>
      </c>
      <c r="OE231" s="31">
        <v>6.5</v>
      </c>
      <c r="OF231" s="31">
        <v>1</v>
      </c>
      <c r="OG231" s="31">
        <v>10.5</v>
      </c>
      <c r="OH231" s="31">
        <v>82</v>
      </c>
      <c r="OI231" s="36">
        <f t="shared" si="476"/>
        <v>861</v>
      </c>
      <c r="OJ231" s="64">
        <f>OG219</f>
        <v>10.5</v>
      </c>
      <c r="PI231" s="31">
        <v>0</v>
      </c>
      <c r="PJ231" s="31">
        <v>1</v>
      </c>
      <c r="PK231" s="31">
        <v>17.7</v>
      </c>
      <c r="PL231" s="31">
        <v>48.5</v>
      </c>
      <c r="PM231" s="36">
        <f t="shared" si="477"/>
        <v>858.44999999999993</v>
      </c>
      <c r="PN231" s="64">
        <f>PK219</f>
        <v>17.7</v>
      </c>
      <c r="PU231" s="31">
        <v>10</v>
      </c>
      <c r="PV231" s="31">
        <v>1</v>
      </c>
      <c r="PW231" s="31">
        <v>6</v>
      </c>
      <c r="PX231" s="31">
        <v>113.5</v>
      </c>
      <c r="PY231" s="36">
        <f t="shared" si="478"/>
        <v>595.875</v>
      </c>
      <c r="PZ231" s="64">
        <f>PW219</f>
        <v>5.25</v>
      </c>
      <c r="QA231" s="74">
        <v>13</v>
      </c>
      <c r="QB231" s="14">
        <v>1</v>
      </c>
      <c r="QC231" s="14">
        <v>6</v>
      </c>
      <c r="QD231" s="31">
        <v>131</v>
      </c>
      <c r="QE231" s="36">
        <f t="shared" si="441"/>
        <v>786</v>
      </c>
      <c r="QF231" s="64">
        <f>QC219</f>
        <v>6</v>
      </c>
      <c r="QG231" s="31">
        <v>0</v>
      </c>
      <c r="QH231" s="31">
        <v>1</v>
      </c>
      <c r="QI231" s="31">
        <v>16.655999999999999</v>
      </c>
      <c r="QJ231" s="31">
        <v>15</v>
      </c>
      <c r="QK231" s="36">
        <f t="shared" si="442"/>
        <v>249.83999999999997</v>
      </c>
      <c r="QM231" s="5"/>
      <c r="QN231" s="31">
        <v>1</v>
      </c>
      <c r="QO231" s="5">
        <v>12.4</v>
      </c>
      <c r="QP231" s="31">
        <v>69</v>
      </c>
      <c r="QQ231" s="36">
        <f t="shared" si="479"/>
        <v>855.6</v>
      </c>
      <c r="QR231" s="64">
        <f>QO219</f>
        <v>12.4</v>
      </c>
      <c r="QS231" s="31">
        <v>0</v>
      </c>
      <c r="QT231" s="31">
        <v>1</v>
      </c>
      <c r="QU231" s="31">
        <v>12</v>
      </c>
      <c r="QV231" s="31">
        <v>70</v>
      </c>
      <c r="QW231" s="36">
        <f t="shared" si="480"/>
        <v>840</v>
      </c>
      <c r="QX231" s="64">
        <f>QU219</f>
        <v>12</v>
      </c>
      <c r="QZ231" s="31">
        <v>1</v>
      </c>
      <c r="RA231" s="31">
        <v>16.5</v>
      </c>
      <c r="RF231" s="31">
        <v>1</v>
      </c>
      <c r="RK231" s="31">
        <v>0</v>
      </c>
      <c r="RL231" s="31">
        <v>1</v>
      </c>
      <c r="RM231" s="31">
        <v>8.9</v>
      </c>
      <c r="SO231" s="31">
        <v>0</v>
      </c>
      <c r="SP231" s="32">
        <v>1</v>
      </c>
      <c r="SQ231" s="32">
        <v>15</v>
      </c>
      <c r="SR231" s="31">
        <v>51.75</v>
      </c>
      <c r="SS231" s="36">
        <f t="shared" si="443"/>
        <v>776.25</v>
      </c>
      <c r="ST231" s="64">
        <f>SQ219</f>
        <v>15</v>
      </c>
    </row>
    <row r="232" spans="1:515" x14ac:dyDescent="0.55000000000000004">
      <c r="B232" s="80">
        <v>185001</v>
      </c>
      <c r="C232" s="77"/>
      <c r="D232" s="78"/>
      <c r="E232" s="78">
        <f t="shared" si="366"/>
        <v>87451.331305876723</v>
      </c>
      <c r="F232" s="78">
        <f>I232</f>
        <v>51.025110317330459</v>
      </c>
      <c r="G232" s="78">
        <f>E232/D$231</f>
        <v>75.94493259621899</v>
      </c>
      <c r="H232" s="78"/>
      <c r="I232" s="78">
        <f>F231*J232</f>
        <v>51.025110317330459</v>
      </c>
      <c r="J232" s="88">
        <f>SUM(P232,V232,AB232,AH232,AN232,AT232,AZ232,BF232,BL232,BR232,BX232,CD232,CJ232,CP232,CV232,DB232,DH232,DN232,DT232,DZ232,EF232,EL232,ER232,EX232,FD232,FJ232,FP232,FV232,GB232,GH232,GN232,GT232,GZ232,HF232,HL232,HR232,HX232,ID232,IJ232,IP232,IV232,JB232,JH232,JN232,JT232,JZ232,KF232,KL232,KR232,KX232,LD232,LJ232,LP232,LV232,MB232,MH232,MN232,MT232,MZ232,NF232,NL232,NR232,NX232,OD232,OJ232,OP232,OV232,PB232,PH232,PN232,PT232,PZ232,QF232,QL232,QR232,QX232,RD232,RJ232,RP232,RV232,SB232,SH232,SN232,ST232)/J231</f>
        <v>0.98179827228710581</v>
      </c>
      <c r="N232" s="31">
        <v>56.25</v>
      </c>
      <c r="O232" s="62">
        <f>M$231*N232</f>
        <v>4406.2634803668907</v>
      </c>
      <c r="P232" s="31">
        <f>N232/N231*P231</f>
        <v>80.113881461216195</v>
      </c>
      <c r="Z232" s="31">
        <v>154.5</v>
      </c>
      <c r="AA232" s="37">
        <f t="shared" ref="AA232:AA243" si="483">Y$231*Z232</f>
        <v>6952.5</v>
      </c>
      <c r="AB232" s="64">
        <f>Z232/Z231*AB231</f>
        <v>35.653846153846153</v>
      </c>
      <c r="AL232" s="31">
        <v>32</v>
      </c>
      <c r="AM232" s="30">
        <f>AK$231*AL232</f>
        <v>2590.0025900025903</v>
      </c>
      <c r="AN232" s="64">
        <f>AL232/AL231*AN231</f>
        <v>80.937580937580947</v>
      </c>
      <c r="BD232" s="31">
        <v>103.25</v>
      </c>
      <c r="BE232" s="36">
        <f>BC$231*BD232</f>
        <v>4284.875</v>
      </c>
      <c r="BF232" s="64">
        <f>BD232/BD231*BF231</f>
        <v>36.263414634146343</v>
      </c>
      <c r="BJ232" s="31">
        <v>64.5</v>
      </c>
      <c r="BK232" s="36">
        <f>BI$231*BJ232</f>
        <v>1980.1499999999999</v>
      </c>
      <c r="BL232" s="64">
        <f>BJ232/BJ231*BL231</f>
        <v>30.522543352601154</v>
      </c>
      <c r="BP232" s="31">
        <v>96.375</v>
      </c>
      <c r="BQ232" s="30">
        <f>BO$231*BP232</f>
        <v>2746.6875</v>
      </c>
      <c r="BR232" s="64">
        <f>BP232/BP231*BR231</f>
        <v>27.127777777777776</v>
      </c>
      <c r="DF232" s="31">
        <v>64.75</v>
      </c>
      <c r="DG232" s="30">
        <f>DE$231*DF232</f>
        <v>2460.5</v>
      </c>
      <c r="DH232" s="64">
        <f>DF232/DF231*DH231</f>
        <v>36.723880597014926</v>
      </c>
      <c r="DL232" s="31">
        <v>50.5</v>
      </c>
      <c r="DM232" s="30">
        <f>DK$231*DL232</f>
        <v>1161.5</v>
      </c>
      <c r="DN232" s="64">
        <f>DL232/DL231*DN231</f>
        <v>14.497607655502392</v>
      </c>
      <c r="DR232" s="31">
        <v>75</v>
      </c>
      <c r="DS232" s="30">
        <f>DQ$231*DR232</f>
        <v>2608.6956521739135</v>
      </c>
      <c r="DT232" s="64">
        <f>DR232/DR231*DT231</f>
        <v>30.690537084398979</v>
      </c>
      <c r="EV232" s="31">
        <v>93.625</v>
      </c>
      <c r="EW232" s="30">
        <f>EU$231*EV232</f>
        <v>4025.875</v>
      </c>
      <c r="EX232" s="64">
        <f>EV232/EV231*EX231</f>
        <v>35.330188679245289</v>
      </c>
      <c r="FB232" s="31">
        <v>100.5625</v>
      </c>
      <c r="FC232" s="29">
        <f t="shared" ref="FC232:FC243" si="484">FA$231*FB232</f>
        <v>5178.96875</v>
      </c>
      <c r="FD232" s="64">
        <f>FB232/FB231*FD231</f>
        <v>39.243902439024389</v>
      </c>
      <c r="IB232" s="31">
        <v>105</v>
      </c>
      <c r="IC232" s="36">
        <f>IA$231*IB232</f>
        <v>2100</v>
      </c>
      <c r="ID232" s="64">
        <f>IB232/IB231*ID231</f>
        <v>17.163461538461537</v>
      </c>
      <c r="IH232" s="31">
        <v>101.5</v>
      </c>
      <c r="II232" s="30">
        <f>IG$231*IH232</f>
        <v>2537.5</v>
      </c>
      <c r="IJ232" s="64">
        <f>IH232/IH231*IJ231</f>
        <v>25.892857142857146</v>
      </c>
      <c r="IN232" s="31">
        <v>65.125</v>
      </c>
      <c r="IO232" s="36">
        <f>IM$231*IN232</f>
        <v>651.25</v>
      </c>
      <c r="IP232" s="64">
        <f>IN232/IN231*IP231</f>
        <v>9.942748091603054</v>
      </c>
      <c r="JC232" s="69"/>
      <c r="JD232" s="20"/>
      <c r="JE232" s="20"/>
      <c r="JF232" s="20">
        <v>80</v>
      </c>
      <c r="JG232" s="23">
        <f>JE$231*JF232</f>
        <v>800</v>
      </c>
      <c r="JH232" s="72">
        <f>JF232/JF231*JH231</f>
        <v>8.791208791208792</v>
      </c>
      <c r="JI232" s="69"/>
      <c r="JJ232" s="20"/>
      <c r="JK232" s="20"/>
      <c r="JL232" s="20">
        <v>120</v>
      </c>
      <c r="JM232" s="23">
        <f>JK$231*JL232</f>
        <v>3600</v>
      </c>
      <c r="JN232" s="72">
        <f>JL232/JL231*JN231</f>
        <v>28.571428571428569</v>
      </c>
      <c r="JO232" s="69"/>
      <c r="JP232" s="20"/>
      <c r="JQ232" s="20"/>
      <c r="JR232" s="20">
        <v>87.5</v>
      </c>
      <c r="JS232" s="23">
        <f>JQ$231*JR232</f>
        <v>2765</v>
      </c>
      <c r="JT232" s="72">
        <f>JR232/JR231*JT231</f>
        <v>26.732673267326732</v>
      </c>
      <c r="JU232" s="69"/>
      <c r="JV232" s="20"/>
      <c r="JW232" s="20"/>
      <c r="JX232" s="20">
        <v>128</v>
      </c>
      <c r="JY232" s="23">
        <f>JW$231*JX232</f>
        <v>4224</v>
      </c>
      <c r="JZ232" s="72">
        <f>JX232/JX231*JZ231</f>
        <v>28.16</v>
      </c>
      <c r="KA232" s="69"/>
      <c r="KB232" s="20"/>
      <c r="KC232" s="20"/>
      <c r="KD232" s="20">
        <v>41</v>
      </c>
      <c r="KE232" s="23">
        <f>KC$231*KD232</f>
        <v>533</v>
      </c>
      <c r="KF232" s="72">
        <f>KD232/KD231*KF231</f>
        <v>12.113636363636363</v>
      </c>
      <c r="KG232" s="69"/>
      <c r="KH232" s="20"/>
      <c r="KI232" s="20"/>
      <c r="KJ232" s="20">
        <v>16.75</v>
      </c>
      <c r="KK232" s="23">
        <f>KI$231*KJ232</f>
        <v>502.5</v>
      </c>
      <c r="KL232" s="72">
        <f>KJ232/KJ231*KL231</f>
        <v>29.130434782608695</v>
      </c>
      <c r="KM232" s="69"/>
      <c r="KN232" s="20"/>
      <c r="KO232" s="20"/>
      <c r="KP232" s="20">
        <v>112</v>
      </c>
      <c r="KQ232" s="23">
        <f>KO$231*KP232</f>
        <v>2049.6</v>
      </c>
      <c r="KR232" s="72">
        <f>KP232/KP231*KR231</f>
        <v>17.492407809110627</v>
      </c>
      <c r="KS232" s="69"/>
      <c r="KT232" s="20"/>
      <c r="KU232" s="20"/>
      <c r="KV232" s="20">
        <v>50.833333333333336</v>
      </c>
      <c r="KW232" s="23">
        <f>KU$231*KV232</f>
        <v>1880.8333333333335</v>
      </c>
      <c r="KX232" s="72">
        <f>KV232/KV231*KX231</f>
        <v>37.49169435215947</v>
      </c>
      <c r="KY232" s="69"/>
      <c r="KZ232" s="20"/>
      <c r="LA232" s="20"/>
      <c r="LB232" s="20">
        <v>35.5</v>
      </c>
      <c r="LC232" s="23">
        <f>LA$231*LB232</f>
        <v>532.5</v>
      </c>
      <c r="LD232" s="72">
        <f>LB232/LB231*LD231</f>
        <v>14.013157894736842</v>
      </c>
      <c r="LE232" s="69"/>
      <c r="LF232" s="20"/>
      <c r="LG232" s="20"/>
      <c r="LH232" s="20">
        <v>57.043333333333329</v>
      </c>
      <c r="LI232" s="23">
        <f>LG$231*LH232</f>
        <v>2738.08</v>
      </c>
      <c r="LJ232" s="72">
        <f>LH232/LH231*LJ231</f>
        <v>21.588737886346692</v>
      </c>
      <c r="LK232" s="27"/>
      <c r="LL232" s="27"/>
      <c r="LM232" s="27"/>
      <c r="LN232" s="51">
        <v>89</v>
      </c>
      <c r="LO232" s="30">
        <f>LM$231*LN232</f>
        <v>1335</v>
      </c>
      <c r="LR232" s="27"/>
      <c r="LT232" s="17">
        <v>102</v>
      </c>
      <c r="LU232" s="30">
        <f>LS$231*LT232</f>
        <v>581.4</v>
      </c>
      <c r="LV232" s="73">
        <f>LT232/LT231*LV231</f>
        <v>5.7224409448818889</v>
      </c>
      <c r="LW232" s="32"/>
      <c r="LX232" s="32"/>
      <c r="LY232" s="32"/>
      <c r="LZ232" s="32">
        <v>110.5</v>
      </c>
      <c r="MA232" s="36">
        <f>LY$231*LZ232</f>
        <v>2210</v>
      </c>
      <c r="MB232" s="64">
        <f>LZ232/LZ231*MB231</f>
        <v>20.368663594470043</v>
      </c>
      <c r="MC232" s="32"/>
      <c r="MD232" s="32"/>
      <c r="ME232" s="32"/>
      <c r="MF232" s="32">
        <v>80</v>
      </c>
      <c r="MG232" s="36">
        <f>ME$231*MF232</f>
        <v>496</v>
      </c>
      <c r="MH232" s="64">
        <f>MF232/MF231*MH231</f>
        <v>3.9875389408099688</v>
      </c>
      <c r="MI232" s="32"/>
      <c r="MJ232" s="32"/>
      <c r="MK232" s="32"/>
      <c r="ML232" s="32"/>
      <c r="MO232" s="32"/>
      <c r="MP232" s="32"/>
      <c r="MQ232" s="32"/>
      <c r="MR232" s="32">
        <v>130</v>
      </c>
      <c r="MS232" s="36">
        <f>MQ$231*MR232</f>
        <v>2600</v>
      </c>
      <c r="MT232" s="64">
        <f>MR232/MR231*MT231</f>
        <v>13.052208835341366</v>
      </c>
      <c r="MU232" s="32"/>
      <c r="MV232" s="32"/>
      <c r="MW232" s="32"/>
      <c r="MX232" s="32">
        <v>85</v>
      </c>
      <c r="MY232" s="36">
        <f>MW$231*MX232</f>
        <v>1870</v>
      </c>
      <c r="MZ232" s="64">
        <f>MX232/MX231*MZ231</f>
        <v>14</v>
      </c>
      <c r="NA232" s="32"/>
      <c r="NB232" s="32"/>
      <c r="NC232" s="32"/>
      <c r="ND232" s="32">
        <v>110.25</v>
      </c>
      <c r="NE232" s="36">
        <f>NC$231*ND232</f>
        <v>1488.375</v>
      </c>
      <c r="NF232" s="64">
        <f>ND232/ND231*NF231</f>
        <v>13.113436123348018</v>
      </c>
      <c r="NG232" s="32"/>
      <c r="NH232" s="32"/>
      <c r="NI232" s="32"/>
      <c r="NJ232" s="32">
        <v>108.25</v>
      </c>
      <c r="NK232" s="36">
        <f>NI$231*NJ232</f>
        <v>2868.625</v>
      </c>
      <c r="NL232" s="64">
        <f>NJ232/NJ231*NL231</f>
        <v>21.548356807511734</v>
      </c>
      <c r="NM232" s="32"/>
      <c r="NN232" s="32"/>
      <c r="NO232" s="32"/>
      <c r="NP232" s="32">
        <v>93</v>
      </c>
      <c r="NQ232" s="36">
        <f>NO$231*NP232</f>
        <v>1190.4000000000001</v>
      </c>
      <c r="NR232" s="64">
        <f>NP232/NP231*NR231</f>
        <v>8.99</v>
      </c>
      <c r="NS232" s="32"/>
      <c r="NT232" s="32"/>
      <c r="NU232" s="32"/>
      <c r="NV232" s="32">
        <v>42.75</v>
      </c>
      <c r="NW232" s="36">
        <f>NU$231*NV232</f>
        <v>2137.5</v>
      </c>
      <c r="NX232" s="64">
        <f>NV232/NV231*NX231</f>
        <v>46.849315068493155</v>
      </c>
      <c r="NY232" s="32"/>
      <c r="NZ232" s="32"/>
      <c r="OA232" s="32"/>
      <c r="OB232" s="32">
        <v>27.375</v>
      </c>
      <c r="OC232" s="36">
        <f>OA$231*OB232</f>
        <v>602.25</v>
      </c>
      <c r="OD232" s="64">
        <f>OB232/OB231*OD231</f>
        <v>20.947826086956525</v>
      </c>
      <c r="OE232" s="32"/>
      <c r="OF232" s="32"/>
      <c r="OG232" s="32"/>
      <c r="OH232" s="32">
        <v>76</v>
      </c>
      <c r="OI232" s="36">
        <f>OG$231*OH232</f>
        <v>798</v>
      </c>
      <c r="OJ232" s="64">
        <f>OH232/OH231*OJ231</f>
        <v>9.7317073170731714</v>
      </c>
      <c r="OK232" s="32"/>
      <c r="OL232" s="32"/>
      <c r="OM232" s="32"/>
      <c r="ON232" s="32"/>
      <c r="OQ232" s="32"/>
      <c r="OR232" s="32"/>
      <c r="OS232" s="32"/>
      <c r="OT232" s="32"/>
      <c r="OW232" s="32"/>
      <c r="OX232" s="32"/>
      <c r="OY232" s="32"/>
      <c r="OZ232" s="32"/>
      <c r="PC232" s="32"/>
      <c r="PD232" s="32"/>
      <c r="PE232" s="32"/>
      <c r="PF232" s="32"/>
      <c r="PI232" s="32"/>
      <c r="PJ232" s="32"/>
      <c r="PK232" s="32"/>
      <c r="PL232" s="32">
        <v>46</v>
      </c>
      <c r="PM232" s="36">
        <f>PK$231*PL232</f>
        <v>814.19999999999993</v>
      </c>
      <c r="PN232" s="64">
        <f>PL232/PL231*PN231</f>
        <v>16.787628865979379</v>
      </c>
      <c r="PO232" s="32"/>
      <c r="PP232" s="32"/>
      <c r="PQ232" s="32"/>
      <c r="PR232" s="32"/>
      <c r="PU232" s="32"/>
      <c r="PV232" s="32"/>
      <c r="PW232" s="32"/>
      <c r="PX232" s="31">
        <v>111.5</v>
      </c>
      <c r="PY232" s="36">
        <f>PW$231*PX232</f>
        <v>669</v>
      </c>
      <c r="PZ232" s="64">
        <f>PX232/PX231*PZ231</f>
        <v>5.1574889867841405</v>
      </c>
      <c r="QA232" s="74"/>
      <c r="QB232" s="14"/>
      <c r="QC232" s="14"/>
      <c r="QD232" s="31">
        <v>126</v>
      </c>
      <c r="QE232" s="36">
        <f t="shared" ref="QE232:QE243" si="485">QC$231*QD232</f>
        <v>756</v>
      </c>
      <c r="QF232" s="64">
        <f>QD232/QD231*QF231</f>
        <v>5.770992366412214</v>
      </c>
      <c r="QM232" s="5"/>
      <c r="QO232" s="5"/>
      <c r="QP232" s="31">
        <v>61.75</v>
      </c>
      <c r="QQ232" s="36">
        <f>QO$231*QP232</f>
        <v>765.7</v>
      </c>
      <c r="QR232" s="64">
        <f>QP232/QP231*QR231</f>
        <v>11.097101449275362</v>
      </c>
      <c r="QV232" s="31">
        <v>66.875</v>
      </c>
      <c r="QW232" s="36">
        <f>QU$231*QV232</f>
        <v>802.5</v>
      </c>
      <c r="QX232" s="64">
        <f>QV232/QV231*QX231</f>
        <v>11.464285714285715</v>
      </c>
      <c r="RB232" s="31">
        <f>AVERAGE(RB231,RB233)</f>
        <v>90</v>
      </c>
      <c r="RC232" s="36">
        <f>RA$231*RB232</f>
        <v>1485</v>
      </c>
      <c r="RN232" s="31">
        <v>45</v>
      </c>
      <c r="RO232" s="36">
        <f>RM$231*RN232</f>
        <v>400.5</v>
      </c>
      <c r="SR232" s="31">
        <v>50</v>
      </c>
      <c r="SS232" s="36">
        <f>SQ$231*SR232</f>
        <v>750</v>
      </c>
      <c r="ST232" s="64">
        <f>SR232/SR231*ST231</f>
        <v>14.492753623188404</v>
      </c>
    </row>
    <row r="233" spans="1:515" x14ac:dyDescent="0.55000000000000004">
      <c r="B233" s="80">
        <v>185002</v>
      </c>
      <c r="C233" s="77"/>
      <c r="D233" s="78"/>
      <c r="E233" s="78">
        <f t="shared" si="366"/>
        <v>88734.174903280611</v>
      </c>
      <c r="F233" s="78">
        <f>F232*G233/G232</f>
        <v>51.773609340729728</v>
      </c>
      <c r="G233" s="78">
        <f t="shared" ref="G233:G243" si="486">E233/D$231</f>
        <v>77.058986197022008</v>
      </c>
      <c r="H233" s="78"/>
      <c r="I233" s="78"/>
      <c r="J233" s="88"/>
      <c r="N233" s="31">
        <v>53.5</v>
      </c>
      <c r="O233" s="62">
        <f t="shared" ref="O233:O243" si="487">M$231*N233</f>
        <v>4190.8461546600647</v>
      </c>
      <c r="Z233" s="31">
        <v>161.25</v>
      </c>
      <c r="AA233" s="37">
        <f t="shared" si="483"/>
        <v>7256.25</v>
      </c>
      <c r="AL233" s="31">
        <v>37.25</v>
      </c>
      <c r="AM233" s="30">
        <f t="shared" ref="AM233:AM243" si="488">AK$231*AL233</f>
        <v>3014.9248899248901</v>
      </c>
      <c r="BD233" s="31">
        <v>103.1875</v>
      </c>
      <c r="BE233" s="36">
        <f t="shared" ref="BE233:BE243" si="489">BC$231*BD233</f>
        <v>4282.28125</v>
      </c>
      <c r="BJ233" s="31">
        <v>64.75</v>
      </c>
      <c r="BK233" s="36">
        <f t="shared" ref="BK233:BK243" si="490">BI$231*BJ233</f>
        <v>1987.825</v>
      </c>
      <c r="BP233" s="31">
        <v>98.125</v>
      </c>
      <c r="BQ233" s="30">
        <f t="shared" ref="BQ233:BQ243" si="491">BO$231*BP233</f>
        <v>2796.5625</v>
      </c>
      <c r="DF233" s="31">
        <v>62</v>
      </c>
      <c r="DG233" s="30">
        <f t="shared" ref="DG233:DG243" si="492">DE$231*DF233</f>
        <v>2356</v>
      </c>
      <c r="DL233" s="31">
        <v>58.88</v>
      </c>
      <c r="DM233" s="30">
        <f t="shared" ref="DM233:DM243" si="493">DK$231*DL233</f>
        <v>1354.24</v>
      </c>
      <c r="DR233" s="31">
        <v>70</v>
      </c>
      <c r="DS233" s="30">
        <f t="shared" ref="DS233:DS243" si="494">DQ$231*DR233</f>
        <v>2434.7826086956525</v>
      </c>
      <c r="EV233" s="31">
        <v>93.8125</v>
      </c>
      <c r="EW233" s="30">
        <f t="shared" ref="EW233:EW243" si="495">EU$231*EV233</f>
        <v>4033.9375</v>
      </c>
      <c r="FB233" s="31">
        <v>102.25</v>
      </c>
      <c r="FC233" s="29">
        <f t="shared" si="484"/>
        <v>5265.875</v>
      </c>
      <c r="IB233" s="31">
        <v>113</v>
      </c>
      <c r="IC233" s="36">
        <f t="shared" ref="IC233:IC243" si="496">IA$231*IB233</f>
        <v>2260</v>
      </c>
      <c r="IH233" s="31">
        <v>97.25</v>
      </c>
      <c r="II233" s="30">
        <f t="shared" ref="II233:II243" si="497">IG$231*IH233</f>
        <v>2431.25</v>
      </c>
      <c r="IN233" s="31">
        <v>67</v>
      </c>
      <c r="IO233" s="36">
        <f t="shared" ref="IO233:IO243" si="498">IM$231*IN233</f>
        <v>670</v>
      </c>
      <c r="JC233" s="69"/>
      <c r="JD233" s="20"/>
      <c r="JE233" s="20"/>
      <c r="JF233" s="20">
        <v>83</v>
      </c>
      <c r="JG233" s="23">
        <f t="shared" ref="JG233:JG243" si="499">JE$231*JF233</f>
        <v>830</v>
      </c>
      <c r="JI233" s="69"/>
      <c r="JJ233" s="20"/>
      <c r="JK233" s="20"/>
      <c r="JL233" s="20">
        <v>122.75</v>
      </c>
      <c r="JM233" s="23">
        <f t="shared" ref="JM233:JM243" si="500">JK$231*JL233</f>
        <v>3682.5</v>
      </c>
      <c r="JO233" s="69"/>
      <c r="JP233" s="20"/>
      <c r="JQ233" s="20"/>
      <c r="JR233" s="20">
        <v>86.875</v>
      </c>
      <c r="JS233" s="23">
        <f t="shared" ref="JS233:JS243" si="501">JQ$231*JR233</f>
        <v>2745.25</v>
      </c>
      <c r="JU233" s="69"/>
      <c r="JV233" s="20"/>
      <c r="JW233" s="20"/>
      <c r="JX233" s="20">
        <v>125</v>
      </c>
      <c r="JY233" s="23">
        <f t="shared" ref="JY233:JY243" si="502">JW$231*JX233</f>
        <v>4125</v>
      </c>
      <c r="KA233" s="69"/>
      <c r="KB233" s="20"/>
      <c r="KC233" s="20"/>
      <c r="KD233" s="20">
        <v>46</v>
      </c>
      <c r="KE233" s="23">
        <f t="shared" ref="KE233:KE243" si="503">KC$231*KD233</f>
        <v>598</v>
      </c>
      <c r="KG233" s="69"/>
      <c r="KH233" s="20"/>
      <c r="KI233" s="20"/>
      <c r="KJ233" s="20">
        <v>17</v>
      </c>
      <c r="KK233" s="23">
        <f t="shared" ref="KK233:KK243" si="504">KI$231*KJ233</f>
        <v>510</v>
      </c>
      <c r="KM233" s="69"/>
      <c r="KN233" s="20"/>
      <c r="KO233" s="20"/>
      <c r="KP233" s="20">
        <v>112.5</v>
      </c>
      <c r="KQ233" s="23">
        <f t="shared" ref="KQ233:KQ243" si="505">KO$231*KP233</f>
        <v>2058.75</v>
      </c>
      <c r="KS233" s="69"/>
      <c r="KT233" s="20"/>
      <c r="KU233" s="20"/>
      <c r="KV233" s="20">
        <v>52.5</v>
      </c>
      <c r="KW233" s="23">
        <f t="shared" ref="KW233:KW243" si="506">KU$231*KV233</f>
        <v>1942.5</v>
      </c>
      <c r="KY233" s="69"/>
      <c r="KZ233" s="20"/>
      <c r="LA233" s="20"/>
      <c r="LB233" s="20">
        <v>38.25</v>
      </c>
      <c r="LC233" s="23">
        <f t="shared" ref="LC233:LC243" si="507">LA$231*LB233</f>
        <v>573.75</v>
      </c>
      <c r="LE233" s="69"/>
      <c r="LF233" s="20"/>
      <c r="LG233" s="20"/>
      <c r="LH233" s="20">
        <v>61.583333333333336</v>
      </c>
      <c r="LI233" s="23">
        <f t="shared" ref="LI233:LI243" si="508">LG$231*LH233</f>
        <v>2956</v>
      </c>
      <c r="LK233" s="27"/>
      <c r="LN233" s="27">
        <v>89</v>
      </c>
      <c r="LO233" s="30">
        <f t="shared" ref="LO233:LO243" si="509">LM$231*LN233</f>
        <v>1335</v>
      </c>
      <c r="LR233" s="27"/>
      <c r="LT233" s="17">
        <v>85</v>
      </c>
      <c r="LU233" s="30">
        <f t="shared" ref="LU233:LU243" si="510">LS$231*LT233</f>
        <v>484.5</v>
      </c>
      <c r="LW233" s="32"/>
      <c r="LX233" s="32"/>
      <c r="LY233" s="32"/>
      <c r="LZ233" s="32">
        <v>107.25</v>
      </c>
      <c r="MA233" s="36">
        <f t="shared" ref="MA233:MA243" si="511">LY$231*LZ233</f>
        <v>2145</v>
      </c>
      <c r="MC233" s="32"/>
      <c r="MD233" s="32"/>
      <c r="ME233" s="32"/>
      <c r="MF233" s="32">
        <v>80</v>
      </c>
      <c r="MG233" s="36">
        <f t="shared" ref="MG233:MG238" si="512">ME$231*MF233</f>
        <v>496</v>
      </c>
      <c r="MI233" s="32"/>
      <c r="MJ233" s="32"/>
      <c r="MK233" s="32"/>
      <c r="ML233" s="32"/>
      <c r="MO233" s="32"/>
      <c r="MP233" s="32"/>
      <c r="MQ233" s="32"/>
      <c r="MR233" s="32">
        <v>130</v>
      </c>
      <c r="MS233" s="36">
        <f t="shared" ref="MS233:MS243" si="513">MQ$231*MR233</f>
        <v>2600</v>
      </c>
      <c r="MU233" s="32"/>
      <c r="MV233" s="32"/>
      <c r="MW233" s="32"/>
      <c r="MX233" s="32">
        <v>84.5</v>
      </c>
      <c r="MY233" s="36">
        <f t="shared" ref="MY233:MY238" si="514">MW$231*MX233</f>
        <v>1859</v>
      </c>
      <c r="NA233" s="32"/>
      <c r="NB233" s="32"/>
      <c r="NC233" s="32"/>
      <c r="ND233" s="32">
        <v>112.25</v>
      </c>
      <c r="NE233" s="36">
        <f t="shared" ref="NE233:NE243" si="515">NC$231*ND233</f>
        <v>1515.375</v>
      </c>
      <c r="NG233" s="32"/>
      <c r="NH233" s="32"/>
      <c r="NI233" s="32"/>
      <c r="NJ233" s="32">
        <v>107.875</v>
      </c>
      <c r="NK233" s="36">
        <f t="shared" ref="NK233:NK243" si="516">NI$231*NJ233</f>
        <v>2858.6875</v>
      </c>
      <c r="NM233" s="32"/>
      <c r="NN233" s="32"/>
      <c r="NO233" s="32"/>
      <c r="NP233" s="32">
        <v>90</v>
      </c>
      <c r="NQ233" s="36">
        <f t="shared" ref="NQ233:NQ243" si="517">NO$231*NP233</f>
        <v>1152</v>
      </c>
      <c r="NS233" s="32"/>
      <c r="NT233" s="32"/>
      <c r="NU233" s="32"/>
      <c r="NV233" s="32">
        <v>43.4375</v>
      </c>
      <c r="NW233" s="36">
        <f t="shared" ref="NW233:NW243" si="518">NU$231*NV233</f>
        <v>2171.875</v>
      </c>
      <c r="NY233" s="32"/>
      <c r="NZ233" s="32"/>
      <c r="OA233" s="32"/>
      <c r="OB233" s="32">
        <v>27.5</v>
      </c>
      <c r="OC233" s="36">
        <f t="shared" ref="OC233:OC243" si="519">OA$231*OB233</f>
        <v>605</v>
      </c>
      <c r="OE233" s="32"/>
      <c r="OF233" s="32"/>
      <c r="OG233" s="32"/>
      <c r="OH233" s="32">
        <v>79.875</v>
      </c>
      <c r="OI233" s="36">
        <f t="shared" ref="OI233:OI243" si="520">OG$231*OH233</f>
        <v>838.6875</v>
      </c>
      <c r="OK233" s="32"/>
      <c r="OL233" s="32"/>
      <c r="OM233" s="32"/>
      <c r="ON233" s="32"/>
      <c r="OQ233" s="32"/>
      <c r="OR233" s="32"/>
      <c r="OS233" s="32"/>
      <c r="OT233" s="32"/>
      <c r="OW233" s="32"/>
      <c r="OX233" s="32"/>
      <c r="OY233" s="32"/>
      <c r="OZ233" s="32"/>
      <c r="PC233" s="32"/>
      <c r="PD233" s="32"/>
      <c r="PE233" s="32"/>
      <c r="PF233" s="32"/>
      <c r="PI233" s="32"/>
      <c r="PJ233" s="32"/>
      <c r="PK233" s="32"/>
      <c r="PL233" s="32">
        <v>50</v>
      </c>
      <c r="PM233" s="36">
        <f t="shared" ref="PM233:PM243" si="521">PK$231*PL233</f>
        <v>885</v>
      </c>
      <c r="PO233" s="32"/>
      <c r="PP233" s="32"/>
      <c r="PQ233" s="32"/>
      <c r="PR233" s="32"/>
      <c r="PU233" s="32"/>
      <c r="PV233" s="32"/>
      <c r="PW233" s="32"/>
      <c r="PX233" s="31">
        <v>110.375</v>
      </c>
      <c r="PY233" s="36">
        <f t="shared" ref="PY233:PY243" si="522">PW$231*PX233</f>
        <v>662.25</v>
      </c>
      <c r="QD233" s="31">
        <v>122</v>
      </c>
      <c r="QE233" s="36">
        <f t="shared" si="485"/>
        <v>732</v>
      </c>
      <c r="QM233" s="5"/>
      <c r="QO233" s="5"/>
      <c r="QP233" s="31">
        <v>60.25</v>
      </c>
      <c r="QQ233" s="36">
        <f t="shared" ref="QQ233:QQ243" si="523">QO$231*QP233</f>
        <v>747.1</v>
      </c>
      <c r="QV233" s="31">
        <v>70.75</v>
      </c>
      <c r="QW233" s="36">
        <f t="shared" ref="QW233:QW243" si="524">QU$231*QV233</f>
        <v>849</v>
      </c>
      <c r="RB233" s="31">
        <v>90</v>
      </c>
      <c r="RC233" s="36">
        <f t="shared" ref="RC233:RC243" si="525">RA$231*RB233</f>
        <v>1485</v>
      </c>
      <c r="RN233" s="31">
        <v>48.25</v>
      </c>
      <c r="RO233" s="36">
        <f t="shared" ref="RO233:RO243" si="526">RM$231*RN233</f>
        <v>429.42500000000001</v>
      </c>
      <c r="SR233" s="31">
        <v>61.75</v>
      </c>
      <c r="SS233" s="36">
        <f t="shared" ref="SS233:SS243" si="527">SQ$231*SR233</f>
        <v>926.25</v>
      </c>
    </row>
    <row r="234" spans="1:515" x14ac:dyDescent="0.55000000000000004">
      <c r="B234" s="80">
        <v>185003</v>
      </c>
      <c r="C234" s="77"/>
      <c r="D234" s="78"/>
      <c r="E234" s="78">
        <f t="shared" si="366"/>
        <v>88551.115688974125</v>
      </c>
      <c r="F234" s="78">
        <f t="shared" ref="F234:F243" si="528">F233*G234/G233</f>
        <v>51.666800027879795</v>
      </c>
      <c r="G234" s="78">
        <f t="shared" si="486"/>
        <v>76.900012977472073</v>
      </c>
      <c r="H234" s="78"/>
      <c r="I234" s="78"/>
      <c r="J234" s="88"/>
      <c r="N234" s="31">
        <v>54.625</v>
      </c>
      <c r="O234" s="62">
        <f t="shared" si="487"/>
        <v>4278.9714242674027</v>
      </c>
      <c r="Z234" s="31">
        <v>168</v>
      </c>
      <c r="AA234" s="37">
        <f t="shared" si="483"/>
        <v>7560</v>
      </c>
      <c r="AL234" s="31">
        <v>41.5</v>
      </c>
      <c r="AM234" s="30">
        <f t="shared" si="488"/>
        <v>3358.9096089096092</v>
      </c>
      <c r="BD234" s="31">
        <v>102.8125</v>
      </c>
      <c r="BE234" s="36">
        <f t="shared" si="489"/>
        <v>4266.71875</v>
      </c>
      <c r="BJ234" s="31">
        <v>65.375</v>
      </c>
      <c r="BK234" s="36">
        <f t="shared" si="490"/>
        <v>2007.0125</v>
      </c>
      <c r="BP234" s="31">
        <v>100.25</v>
      </c>
      <c r="BQ234" s="30">
        <f t="shared" si="491"/>
        <v>2857.125</v>
      </c>
      <c r="DF234" s="31">
        <v>59.5</v>
      </c>
      <c r="DG234" s="30">
        <f t="shared" si="492"/>
        <v>2261</v>
      </c>
      <c r="DL234" s="31">
        <v>53.88</v>
      </c>
      <c r="DM234" s="30">
        <f t="shared" si="493"/>
        <v>1239.24</v>
      </c>
      <c r="DR234" s="31">
        <v>70.625</v>
      </c>
      <c r="DS234" s="30">
        <f t="shared" si="494"/>
        <v>2456.521739130435</v>
      </c>
      <c r="EV234" s="31">
        <v>94.75</v>
      </c>
      <c r="EW234" s="30">
        <f t="shared" si="495"/>
        <v>4074.25</v>
      </c>
      <c r="FB234" s="31">
        <v>101.625</v>
      </c>
      <c r="FC234" s="29">
        <f t="shared" si="484"/>
        <v>5233.6875</v>
      </c>
      <c r="IB234" s="31">
        <v>106</v>
      </c>
      <c r="IC234" s="36">
        <f t="shared" si="496"/>
        <v>2120</v>
      </c>
      <c r="IH234" s="31">
        <v>97.88</v>
      </c>
      <c r="II234" s="30">
        <f t="shared" si="497"/>
        <v>2447</v>
      </c>
      <c r="IN234" s="31">
        <v>60.75</v>
      </c>
      <c r="IO234" s="36">
        <f t="shared" si="498"/>
        <v>607.5</v>
      </c>
      <c r="JC234" s="69"/>
      <c r="JD234" s="20"/>
      <c r="JE234" s="20"/>
      <c r="JF234" s="20">
        <v>80</v>
      </c>
      <c r="JG234" s="23">
        <f t="shared" si="499"/>
        <v>800</v>
      </c>
      <c r="JI234" s="69"/>
      <c r="JJ234" s="20"/>
      <c r="JK234" s="20"/>
      <c r="JL234" s="20">
        <v>137.5</v>
      </c>
      <c r="JM234" s="23">
        <f t="shared" si="500"/>
        <v>4125</v>
      </c>
      <c r="JO234" s="69"/>
      <c r="JP234" s="20"/>
      <c r="JQ234" s="20"/>
      <c r="JR234" s="20">
        <v>85.5</v>
      </c>
      <c r="JS234" s="23">
        <f t="shared" si="501"/>
        <v>2701.8</v>
      </c>
      <c r="JU234" s="69"/>
      <c r="JV234" s="20"/>
      <c r="JW234" s="20"/>
      <c r="JX234" s="20">
        <v>126.25</v>
      </c>
      <c r="JY234" s="23">
        <f t="shared" si="502"/>
        <v>4166.25</v>
      </c>
      <c r="KA234" s="69"/>
      <c r="KB234" s="20"/>
      <c r="KC234" s="20"/>
      <c r="KD234" s="20">
        <v>46.625</v>
      </c>
      <c r="KE234" s="23">
        <f t="shared" si="503"/>
        <v>606.125</v>
      </c>
      <c r="KG234" s="69"/>
      <c r="KH234" s="20"/>
      <c r="KI234" s="20"/>
      <c r="KJ234" s="20">
        <v>17.25</v>
      </c>
      <c r="KK234" s="23">
        <f t="shared" si="504"/>
        <v>517.5</v>
      </c>
      <c r="KM234" s="69"/>
      <c r="KN234" s="20"/>
      <c r="KO234" s="20"/>
      <c r="KP234" s="20">
        <v>113</v>
      </c>
      <c r="KQ234" s="23">
        <f t="shared" si="505"/>
        <v>2067.9</v>
      </c>
      <c r="KS234" s="69"/>
      <c r="KT234" s="20"/>
      <c r="KU234" s="20"/>
      <c r="KV234" s="20">
        <v>50.166666666666664</v>
      </c>
      <c r="KW234" s="23">
        <f t="shared" si="506"/>
        <v>1856.1666666666665</v>
      </c>
      <c r="KY234" s="69"/>
      <c r="KZ234" s="20"/>
      <c r="LA234" s="20"/>
      <c r="LB234" s="20">
        <v>44</v>
      </c>
      <c r="LC234" s="23">
        <f t="shared" si="507"/>
        <v>660</v>
      </c>
      <c r="LE234" s="69"/>
      <c r="LF234" s="20"/>
      <c r="LG234" s="20"/>
      <c r="LH234" s="20">
        <v>64.416666666666671</v>
      </c>
      <c r="LI234" s="23">
        <f t="shared" si="508"/>
        <v>3092</v>
      </c>
      <c r="LK234" s="27"/>
      <c r="LL234" s="27"/>
      <c r="LM234" s="27"/>
      <c r="LN234" s="27">
        <v>70</v>
      </c>
      <c r="LO234" s="30">
        <f t="shared" si="509"/>
        <v>1050</v>
      </c>
      <c r="LR234" s="27"/>
      <c r="LT234" s="17">
        <v>110</v>
      </c>
      <c r="LU234" s="30">
        <f t="shared" si="510"/>
        <v>627</v>
      </c>
      <c r="LW234" s="32"/>
      <c r="LX234" s="32"/>
      <c r="LY234" s="32"/>
      <c r="LZ234" s="32">
        <v>107.75</v>
      </c>
      <c r="MA234" s="36">
        <f t="shared" si="511"/>
        <v>2155</v>
      </c>
      <c r="MC234" s="32"/>
      <c r="MD234" s="32"/>
      <c r="ME234" s="32"/>
      <c r="MF234" s="32">
        <v>80</v>
      </c>
      <c r="MG234" s="36">
        <f t="shared" si="512"/>
        <v>496</v>
      </c>
      <c r="MI234" s="32"/>
      <c r="MJ234" s="32"/>
      <c r="MK234" s="32"/>
      <c r="ML234" s="32"/>
      <c r="MO234" s="32"/>
      <c r="MP234" s="32"/>
      <c r="MQ234" s="32"/>
      <c r="MR234" s="32">
        <v>123.75</v>
      </c>
      <c r="MS234" s="36">
        <f t="shared" si="513"/>
        <v>2475</v>
      </c>
      <c r="MU234" s="32"/>
      <c r="MV234" s="32"/>
      <c r="MW234" s="32"/>
      <c r="MX234" s="32">
        <v>85</v>
      </c>
      <c r="MY234" s="36">
        <f t="shared" si="514"/>
        <v>1870</v>
      </c>
      <c r="NA234" s="32"/>
      <c r="NB234" s="32"/>
      <c r="NC234" s="32"/>
      <c r="ND234" s="32">
        <v>113</v>
      </c>
      <c r="NE234" s="36">
        <f t="shared" si="515"/>
        <v>1525.5</v>
      </c>
      <c r="NG234" s="32"/>
      <c r="NH234" s="32"/>
      <c r="NI234" s="32"/>
      <c r="NJ234" s="32">
        <v>108.625</v>
      </c>
      <c r="NK234" s="36">
        <f t="shared" si="516"/>
        <v>2878.5625</v>
      </c>
      <c r="NM234" s="32"/>
      <c r="NN234" s="32"/>
      <c r="NO234" s="32"/>
      <c r="NP234" s="32">
        <v>82</v>
      </c>
      <c r="NQ234" s="36">
        <f t="shared" si="517"/>
        <v>1049.6000000000001</v>
      </c>
      <c r="NS234" s="32"/>
      <c r="NT234" s="32"/>
      <c r="NU234" s="32"/>
      <c r="NV234" s="32">
        <v>28.625</v>
      </c>
      <c r="NW234" s="36">
        <f t="shared" si="518"/>
        <v>1431.25</v>
      </c>
      <c r="NY234" s="32"/>
      <c r="NZ234" s="32"/>
      <c r="OA234" s="32"/>
      <c r="OB234" s="32">
        <v>22.75</v>
      </c>
      <c r="OC234" s="36">
        <f t="shared" si="519"/>
        <v>500.5</v>
      </c>
      <c r="OE234" s="32"/>
      <c r="OF234" s="32"/>
      <c r="OG234" s="32"/>
      <c r="OH234" s="32">
        <v>76.75</v>
      </c>
      <c r="OI234" s="36">
        <f t="shared" si="520"/>
        <v>805.875</v>
      </c>
      <c r="OK234" s="32"/>
      <c r="OL234" s="32"/>
      <c r="OM234" s="32"/>
      <c r="ON234" s="32"/>
      <c r="OQ234" s="32"/>
      <c r="OR234" s="32"/>
      <c r="OS234" s="32"/>
      <c r="OT234" s="32"/>
      <c r="OW234" s="32"/>
      <c r="OX234" s="32"/>
      <c r="OY234" s="32"/>
      <c r="OZ234" s="32"/>
      <c r="PC234" s="32"/>
      <c r="PD234" s="32"/>
      <c r="PE234" s="32"/>
      <c r="PF234" s="32"/>
      <c r="PI234" s="32"/>
      <c r="PJ234" s="32"/>
      <c r="PK234" s="32"/>
      <c r="PL234" s="32">
        <v>40</v>
      </c>
      <c r="PM234" s="36">
        <f t="shared" si="521"/>
        <v>708</v>
      </c>
      <c r="PO234" s="32"/>
      <c r="PP234" s="32"/>
      <c r="PQ234" s="32"/>
      <c r="PR234" s="32"/>
      <c r="PU234" s="32"/>
      <c r="PV234" s="32"/>
      <c r="PW234" s="32"/>
      <c r="PX234" s="31">
        <v>110.5</v>
      </c>
      <c r="PY234" s="36">
        <f t="shared" si="522"/>
        <v>663</v>
      </c>
      <c r="QD234" s="31">
        <v>136.5</v>
      </c>
      <c r="QE234" s="36">
        <f t="shared" si="485"/>
        <v>819</v>
      </c>
      <c r="QM234" s="5"/>
      <c r="QO234" s="5"/>
      <c r="QP234" s="31">
        <v>55.5</v>
      </c>
      <c r="QQ234" s="36">
        <f t="shared" si="523"/>
        <v>688.2</v>
      </c>
      <c r="QV234" s="31">
        <v>77</v>
      </c>
      <c r="QW234" s="36">
        <f t="shared" si="524"/>
        <v>924</v>
      </c>
      <c r="RB234" s="31">
        <v>100</v>
      </c>
      <c r="RC234" s="36">
        <f t="shared" si="525"/>
        <v>1650</v>
      </c>
      <c r="RN234" s="31">
        <v>48</v>
      </c>
      <c r="RO234" s="36">
        <f t="shared" si="526"/>
        <v>427.20000000000005</v>
      </c>
      <c r="SR234" s="31">
        <v>64.25</v>
      </c>
      <c r="SS234" s="36">
        <f t="shared" si="527"/>
        <v>963.75</v>
      </c>
    </row>
    <row r="235" spans="1:515" x14ac:dyDescent="0.55000000000000004">
      <c r="B235" s="80">
        <v>185004</v>
      </c>
      <c r="C235" s="77"/>
      <c r="D235" s="78"/>
      <c r="E235" s="78">
        <f t="shared" si="366"/>
        <v>89173.681212159485</v>
      </c>
      <c r="F235" s="78">
        <f t="shared" si="528"/>
        <v>52.03004749393827</v>
      </c>
      <c r="G235" s="78">
        <f t="shared" si="486"/>
        <v>77.440664514607278</v>
      </c>
      <c r="H235" s="78"/>
      <c r="I235" s="78"/>
      <c r="J235" s="88"/>
      <c r="N235" s="31">
        <v>54.875</v>
      </c>
      <c r="O235" s="62">
        <f t="shared" si="487"/>
        <v>4298.5548175134772</v>
      </c>
      <c r="Z235" s="31">
        <v>162</v>
      </c>
      <c r="AA235" s="37">
        <f t="shared" si="483"/>
        <v>7290</v>
      </c>
      <c r="AL235" s="31">
        <v>47</v>
      </c>
      <c r="AM235" s="30">
        <f t="shared" si="488"/>
        <v>3804.0663040663044</v>
      </c>
      <c r="BD235" s="31">
        <v>102.75</v>
      </c>
      <c r="BE235" s="36">
        <f t="shared" si="489"/>
        <v>4264.125</v>
      </c>
      <c r="BJ235" s="31">
        <v>65.5</v>
      </c>
      <c r="BK235" s="36">
        <f t="shared" si="490"/>
        <v>2010.85</v>
      </c>
      <c r="BP235" s="31">
        <v>99.8125</v>
      </c>
      <c r="BQ235" s="30">
        <f t="shared" si="491"/>
        <v>2844.65625</v>
      </c>
      <c r="DF235" s="31">
        <v>61.5</v>
      </c>
      <c r="DG235" s="30">
        <f t="shared" si="492"/>
        <v>2337</v>
      </c>
      <c r="DL235" s="31">
        <v>56.25</v>
      </c>
      <c r="DM235" s="30">
        <f t="shared" si="493"/>
        <v>1293.75</v>
      </c>
      <c r="DR235" s="31">
        <v>66</v>
      </c>
      <c r="DS235" s="30">
        <f t="shared" si="494"/>
        <v>2295.652173913044</v>
      </c>
      <c r="EV235" s="31">
        <v>95</v>
      </c>
      <c r="EW235" s="30">
        <f t="shared" si="495"/>
        <v>4085</v>
      </c>
      <c r="FB235" s="31">
        <v>99.625</v>
      </c>
      <c r="FC235" s="29">
        <f t="shared" si="484"/>
        <v>5130.6875</v>
      </c>
      <c r="IB235" s="31">
        <v>110</v>
      </c>
      <c r="IC235" s="36">
        <f t="shared" si="496"/>
        <v>2200</v>
      </c>
      <c r="IH235" s="31">
        <v>99.916666666666671</v>
      </c>
      <c r="II235" s="30">
        <f t="shared" si="497"/>
        <v>2497.916666666667</v>
      </c>
      <c r="IN235" s="31">
        <v>55.625</v>
      </c>
      <c r="IO235" s="36">
        <f t="shared" si="498"/>
        <v>556.25</v>
      </c>
      <c r="JC235" s="69"/>
      <c r="JD235" s="20"/>
      <c r="JE235" s="20"/>
      <c r="JF235" s="20">
        <v>78.5</v>
      </c>
      <c r="JG235" s="23">
        <f t="shared" si="499"/>
        <v>785</v>
      </c>
      <c r="JI235" s="69"/>
      <c r="JJ235" s="20"/>
      <c r="JK235" s="20"/>
      <c r="JL235" s="20">
        <v>135.6875</v>
      </c>
      <c r="JM235" s="23">
        <f t="shared" si="500"/>
        <v>4070.625</v>
      </c>
      <c r="JO235" s="69"/>
      <c r="JP235" s="20"/>
      <c r="JQ235" s="20"/>
      <c r="JR235" s="20">
        <v>82</v>
      </c>
      <c r="JS235" s="23">
        <f t="shared" si="501"/>
        <v>2591.2000000000003</v>
      </c>
      <c r="JU235" s="69"/>
      <c r="JV235" s="20"/>
      <c r="JW235" s="20"/>
      <c r="JX235" s="20">
        <v>129.25</v>
      </c>
      <c r="JY235" s="23">
        <f t="shared" si="502"/>
        <v>4265.25</v>
      </c>
      <c r="KA235" s="69"/>
      <c r="KB235" s="20"/>
      <c r="KC235" s="20"/>
      <c r="KD235" s="20">
        <v>43.25</v>
      </c>
      <c r="KE235" s="23">
        <f t="shared" si="503"/>
        <v>562.25</v>
      </c>
      <c r="KG235" s="69"/>
      <c r="KH235" s="20"/>
      <c r="KI235" s="20"/>
      <c r="KJ235" s="20">
        <v>15.5</v>
      </c>
      <c r="KK235" s="23">
        <f t="shared" si="504"/>
        <v>465</v>
      </c>
      <c r="KM235" s="69"/>
      <c r="KN235" s="20"/>
      <c r="KO235" s="20"/>
      <c r="KP235" s="20">
        <v>112.2</v>
      </c>
      <c r="KQ235" s="23">
        <f t="shared" si="505"/>
        <v>2053.2600000000002</v>
      </c>
      <c r="KS235" s="69"/>
      <c r="KT235" s="20"/>
      <c r="KU235" s="20"/>
      <c r="KV235" s="20">
        <v>48.5</v>
      </c>
      <c r="KW235" s="23">
        <f t="shared" si="506"/>
        <v>1794.5</v>
      </c>
      <c r="KY235" s="69"/>
      <c r="KZ235" s="20"/>
      <c r="LA235" s="20"/>
      <c r="LB235" s="20">
        <v>41.5</v>
      </c>
      <c r="LC235" s="23">
        <f t="shared" si="507"/>
        <v>622.5</v>
      </c>
      <c r="LE235" s="69"/>
      <c r="LF235" s="20"/>
      <c r="LG235" s="20"/>
      <c r="LH235" s="20">
        <v>74.666666666666671</v>
      </c>
      <c r="LI235" s="23">
        <f t="shared" si="508"/>
        <v>3584</v>
      </c>
      <c r="LK235" s="27"/>
      <c r="LL235" s="27"/>
      <c r="LM235" s="27"/>
      <c r="LN235" s="27">
        <v>73</v>
      </c>
      <c r="LO235" s="30">
        <f t="shared" si="509"/>
        <v>1095</v>
      </c>
      <c r="LR235" s="27"/>
      <c r="LT235" s="17">
        <f>AVERAGE(LT234,LT236)</f>
        <v>95</v>
      </c>
      <c r="LU235" s="30">
        <f t="shared" si="510"/>
        <v>541.5</v>
      </c>
      <c r="LW235" s="32"/>
      <c r="LX235" s="32"/>
      <c r="LY235" s="32"/>
      <c r="LZ235" s="32">
        <v>114.25</v>
      </c>
      <c r="MA235" s="36">
        <f t="shared" si="511"/>
        <v>2285</v>
      </c>
      <c r="MC235" s="32"/>
      <c r="MD235" s="32"/>
      <c r="ME235" s="32"/>
      <c r="MF235" s="32">
        <v>81.5</v>
      </c>
      <c r="MG235" s="36">
        <f t="shared" si="512"/>
        <v>505.3</v>
      </c>
      <c r="MI235" s="32"/>
      <c r="MJ235" s="32"/>
      <c r="MK235" s="32"/>
      <c r="ML235" s="32"/>
      <c r="MO235" s="32"/>
      <c r="MP235" s="32"/>
      <c r="MQ235" s="32"/>
      <c r="MR235" s="32">
        <v>131.625</v>
      </c>
      <c r="MS235" s="36">
        <f t="shared" si="513"/>
        <v>2632.5</v>
      </c>
      <c r="MU235" s="32"/>
      <c r="MV235" s="32"/>
      <c r="MW235" s="32"/>
      <c r="MX235" s="32">
        <v>88</v>
      </c>
      <c r="MY235" s="36">
        <f t="shared" si="514"/>
        <v>1936</v>
      </c>
      <c r="NA235" s="32"/>
      <c r="NB235" s="32"/>
      <c r="NC235" s="32"/>
      <c r="ND235" s="32">
        <v>106.5</v>
      </c>
      <c r="NE235" s="36">
        <f t="shared" si="515"/>
        <v>1437.75</v>
      </c>
      <c r="NG235" s="32"/>
      <c r="NH235" s="32"/>
      <c r="NI235" s="32"/>
      <c r="NJ235" s="32">
        <v>109.375</v>
      </c>
      <c r="NK235" s="36">
        <f t="shared" si="516"/>
        <v>2898.4375</v>
      </c>
      <c r="NM235" s="32"/>
      <c r="NN235" s="32"/>
      <c r="NO235" s="32"/>
      <c r="NP235" s="32">
        <v>84</v>
      </c>
      <c r="NQ235" s="36">
        <f t="shared" si="517"/>
        <v>1075.2</v>
      </c>
      <c r="NS235" s="32"/>
      <c r="NT235" s="32"/>
      <c r="NU235" s="32"/>
      <c r="NV235" s="32">
        <v>30</v>
      </c>
      <c r="NW235" s="36">
        <f t="shared" si="518"/>
        <v>1500</v>
      </c>
      <c r="NY235" s="32"/>
      <c r="NZ235" s="32"/>
      <c r="OA235" s="32"/>
      <c r="OB235" s="32">
        <v>26.25</v>
      </c>
      <c r="OC235" s="36">
        <f t="shared" si="519"/>
        <v>577.5</v>
      </c>
      <c r="OE235" s="32"/>
      <c r="OF235" s="32"/>
      <c r="OG235" s="32"/>
      <c r="OH235" s="32">
        <v>74</v>
      </c>
      <c r="OI235" s="36">
        <f t="shared" si="520"/>
        <v>777</v>
      </c>
      <c r="OK235" s="32"/>
      <c r="OL235" s="32"/>
      <c r="OM235" s="32"/>
      <c r="ON235" s="32"/>
      <c r="OQ235" s="32"/>
      <c r="OR235" s="32"/>
      <c r="OS235" s="32"/>
      <c r="OT235" s="32"/>
      <c r="OW235" s="32"/>
      <c r="OX235" s="32"/>
      <c r="OY235" s="32"/>
      <c r="OZ235" s="32"/>
      <c r="PC235" s="32"/>
      <c r="PD235" s="32"/>
      <c r="PE235" s="32"/>
      <c r="PF235" s="32"/>
      <c r="PI235" s="32"/>
      <c r="PJ235" s="32"/>
      <c r="PK235" s="32"/>
      <c r="PL235" s="32">
        <v>44</v>
      </c>
      <c r="PM235" s="36">
        <f t="shared" si="521"/>
        <v>778.8</v>
      </c>
      <c r="PO235" s="32"/>
      <c r="PP235" s="32"/>
      <c r="PQ235" s="32"/>
      <c r="PR235" s="32"/>
      <c r="PU235" s="32"/>
      <c r="PV235" s="32"/>
      <c r="PW235" s="32"/>
      <c r="PX235" s="31">
        <v>110.75</v>
      </c>
      <c r="PY235" s="36">
        <f t="shared" si="522"/>
        <v>664.5</v>
      </c>
      <c r="QD235" s="31">
        <v>136.5</v>
      </c>
      <c r="QE235" s="36">
        <f t="shared" si="485"/>
        <v>819</v>
      </c>
      <c r="QM235" s="5"/>
      <c r="QO235" s="5"/>
      <c r="QP235" s="31">
        <v>50.5</v>
      </c>
      <c r="QQ235" s="36">
        <f t="shared" si="523"/>
        <v>626.20000000000005</v>
      </c>
      <c r="QV235" s="31">
        <v>77</v>
      </c>
      <c r="QW235" s="36">
        <f t="shared" si="524"/>
        <v>924</v>
      </c>
      <c r="RB235" s="31">
        <v>93</v>
      </c>
      <c r="RC235" s="36">
        <f t="shared" si="525"/>
        <v>1534.5</v>
      </c>
      <c r="RN235" s="31">
        <v>41</v>
      </c>
      <c r="RO235" s="36">
        <f t="shared" si="526"/>
        <v>364.90000000000003</v>
      </c>
      <c r="SR235" s="31">
        <v>63</v>
      </c>
      <c r="SS235" s="36">
        <f t="shared" si="527"/>
        <v>945</v>
      </c>
    </row>
    <row r="236" spans="1:515" x14ac:dyDescent="0.55000000000000004">
      <c r="B236" s="80">
        <v>185005</v>
      </c>
      <c r="C236" s="77"/>
      <c r="D236" s="78"/>
      <c r="E236" s="78">
        <f t="shared" si="366"/>
        <v>92401.948028321931</v>
      </c>
      <c r="F236" s="78">
        <f t="shared" si="528"/>
        <v>53.913639978680663</v>
      </c>
      <c r="G236" s="78">
        <f t="shared" si="486"/>
        <v>80.244172501221456</v>
      </c>
      <c r="H236" s="78"/>
      <c r="I236" s="78"/>
      <c r="J236" s="88"/>
      <c r="N236" s="31">
        <v>61.0625</v>
      </c>
      <c r="O236" s="62">
        <f t="shared" si="487"/>
        <v>4783.2438003538355</v>
      </c>
      <c r="Z236" s="31">
        <v>166</v>
      </c>
      <c r="AA236" s="37">
        <f t="shared" si="483"/>
        <v>7470</v>
      </c>
      <c r="AL236" s="31">
        <v>48.88</v>
      </c>
      <c r="AM236" s="30">
        <f t="shared" si="488"/>
        <v>3956.228956228957</v>
      </c>
      <c r="BD236" s="31">
        <v>102.75</v>
      </c>
      <c r="BE236" s="36">
        <f t="shared" si="489"/>
        <v>4264.125</v>
      </c>
      <c r="BJ236" s="31">
        <v>66.125</v>
      </c>
      <c r="BK236" s="36">
        <f t="shared" si="490"/>
        <v>2030.0374999999999</v>
      </c>
      <c r="BP236" s="31">
        <v>102.75</v>
      </c>
      <c r="BQ236" s="30">
        <f t="shared" si="491"/>
        <v>2928.375</v>
      </c>
      <c r="DF236" s="31">
        <v>72</v>
      </c>
      <c r="DG236" s="30">
        <f t="shared" si="492"/>
        <v>2736</v>
      </c>
      <c r="DL236" s="31">
        <v>59.75</v>
      </c>
      <c r="DM236" s="30">
        <f t="shared" si="493"/>
        <v>1374.25</v>
      </c>
      <c r="DR236" s="31">
        <v>71.5</v>
      </c>
      <c r="DS236" s="30">
        <f t="shared" si="494"/>
        <v>2486.9565217391309</v>
      </c>
      <c r="EV236" s="31">
        <v>96.25</v>
      </c>
      <c r="EW236" s="30">
        <f t="shared" si="495"/>
        <v>4138.75</v>
      </c>
      <c r="FB236" s="31">
        <v>101.875</v>
      </c>
      <c r="FC236" s="29">
        <f t="shared" si="484"/>
        <v>5246.5625</v>
      </c>
      <c r="IB236" s="31">
        <v>114</v>
      </c>
      <c r="IC236" s="36">
        <f t="shared" si="496"/>
        <v>2280</v>
      </c>
      <c r="IH236" s="31">
        <v>104.25</v>
      </c>
      <c r="II236" s="30">
        <f t="shared" si="497"/>
        <v>2606.25</v>
      </c>
      <c r="IN236" s="31">
        <v>54.375</v>
      </c>
      <c r="IO236" s="36">
        <f t="shared" si="498"/>
        <v>543.75</v>
      </c>
      <c r="JC236" s="69"/>
      <c r="JD236" s="20"/>
      <c r="JE236" s="20"/>
      <c r="JF236" s="20">
        <v>83</v>
      </c>
      <c r="JG236" s="23">
        <f t="shared" si="499"/>
        <v>830</v>
      </c>
      <c r="JI236" s="69"/>
      <c r="JJ236" s="20"/>
      <c r="JK236" s="20"/>
      <c r="JL236" s="20">
        <v>146.75</v>
      </c>
      <c r="JM236" s="23">
        <f t="shared" si="500"/>
        <v>4402.5</v>
      </c>
      <c r="JO236" s="69"/>
      <c r="JP236" s="20"/>
      <c r="JQ236" s="20"/>
      <c r="JR236" s="20">
        <v>83.375</v>
      </c>
      <c r="JS236" s="23">
        <f t="shared" si="501"/>
        <v>2634.65</v>
      </c>
      <c r="JU236" s="69"/>
      <c r="JV236" s="20"/>
      <c r="JW236" s="20"/>
      <c r="JX236" s="20">
        <v>132.25</v>
      </c>
      <c r="JY236" s="23">
        <f t="shared" si="502"/>
        <v>4364.25</v>
      </c>
      <c r="KA236" s="69"/>
      <c r="KB236" s="20"/>
      <c r="KC236" s="20"/>
      <c r="KD236" s="20">
        <v>41.25</v>
      </c>
      <c r="KE236" s="23">
        <f t="shared" si="503"/>
        <v>536.25</v>
      </c>
      <c r="KG236" s="69"/>
      <c r="KH236" s="20"/>
      <c r="KI236" s="20"/>
      <c r="KJ236" s="20">
        <v>14.25</v>
      </c>
      <c r="KK236" s="23">
        <f t="shared" si="504"/>
        <v>427.5</v>
      </c>
      <c r="KM236" s="69"/>
      <c r="KN236" s="20"/>
      <c r="KO236" s="20"/>
      <c r="KP236" s="20">
        <v>113.875</v>
      </c>
      <c r="KQ236" s="23">
        <f t="shared" si="505"/>
        <v>2083.9124999999999</v>
      </c>
      <c r="KS236" s="69"/>
      <c r="KT236" s="20"/>
      <c r="KU236" s="20"/>
      <c r="KV236" s="20">
        <v>49</v>
      </c>
      <c r="KW236" s="23">
        <f t="shared" si="506"/>
        <v>1813</v>
      </c>
      <c r="KY236" s="69"/>
      <c r="KZ236" s="20"/>
      <c r="LA236" s="20"/>
      <c r="LB236" s="20">
        <v>43.25</v>
      </c>
      <c r="LC236" s="23">
        <f t="shared" si="507"/>
        <v>648.75</v>
      </c>
      <c r="LE236" s="69"/>
      <c r="LF236" s="20"/>
      <c r="LG236" s="20"/>
      <c r="LH236" s="20">
        <v>78.166666666666671</v>
      </c>
      <c r="LI236" s="23">
        <f t="shared" si="508"/>
        <v>3752</v>
      </c>
      <c r="LK236" s="27"/>
      <c r="LL236" s="27"/>
      <c r="LM236" s="27"/>
      <c r="LN236" s="27">
        <v>75</v>
      </c>
      <c r="LO236" s="30">
        <f t="shared" si="509"/>
        <v>1125</v>
      </c>
      <c r="LR236" s="27"/>
      <c r="LT236" s="17">
        <v>80</v>
      </c>
      <c r="LU236" s="30">
        <f t="shared" si="510"/>
        <v>456</v>
      </c>
      <c r="LW236" s="32"/>
      <c r="LX236" s="32"/>
      <c r="LY236" s="32"/>
      <c r="LZ236" s="32">
        <v>115</v>
      </c>
      <c r="MA236" s="36">
        <f t="shared" si="511"/>
        <v>2300</v>
      </c>
      <c r="MC236" s="32"/>
      <c r="MD236" s="32"/>
      <c r="ME236" s="32"/>
      <c r="MF236" s="32">
        <v>95</v>
      </c>
      <c r="MG236" s="36">
        <f t="shared" si="512"/>
        <v>589</v>
      </c>
      <c r="MI236" s="32"/>
      <c r="MJ236" s="32"/>
      <c r="MK236" s="32"/>
      <c r="ML236" s="32"/>
      <c r="MO236" s="32"/>
      <c r="MP236" s="32"/>
      <c r="MQ236" s="32"/>
      <c r="MR236" s="32">
        <v>139.5</v>
      </c>
      <c r="MS236" s="36">
        <f t="shared" si="513"/>
        <v>2790</v>
      </c>
      <c r="MU236" s="32"/>
      <c r="MV236" s="32"/>
      <c r="MW236" s="32"/>
      <c r="MX236" s="32">
        <v>105</v>
      </c>
      <c r="MY236" s="36">
        <f t="shared" si="514"/>
        <v>2310</v>
      </c>
      <c r="NA236" s="32"/>
      <c r="NB236" s="32"/>
      <c r="NC236" s="32"/>
      <c r="ND236" s="32">
        <v>105.5</v>
      </c>
      <c r="NE236" s="36">
        <f t="shared" si="515"/>
        <v>1424.25</v>
      </c>
      <c r="NG236" s="32"/>
      <c r="NH236" s="32"/>
      <c r="NI236" s="32"/>
      <c r="NJ236" s="32">
        <v>109.8125</v>
      </c>
      <c r="NK236" s="36">
        <f t="shared" si="516"/>
        <v>2910.03125</v>
      </c>
      <c r="NM236" s="32"/>
      <c r="NN236" s="32"/>
      <c r="NO236" s="32"/>
      <c r="NP236" s="32">
        <v>83.5</v>
      </c>
      <c r="NQ236" s="36">
        <f t="shared" si="517"/>
        <v>1068.8</v>
      </c>
      <c r="NS236" s="32"/>
      <c r="NT236" s="32"/>
      <c r="NU236" s="32"/>
      <c r="NV236" s="32">
        <v>29</v>
      </c>
      <c r="NW236" s="36">
        <f t="shared" si="518"/>
        <v>1450</v>
      </c>
      <c r="NY236" s="32"/>
      <c r="NZ236" s="32"/>
      <c r="OA236" s="32"/>
      <c r="OB236" s="32">
        <v>26.375</v>
      </c>
      <c r="OC236" s="36">
        <f t="shared" si="519"/>
        <v>580.25</v>
      </c>
      <c r="OE236" s="32"/>
      <c r="OF236" s="32"/>
      <c r="OG236" s="32"/>
      <c r="OH236" s="32">
        <v>74</v>
      </c>
      <c r="OI236" s="36">
        <f t="shared" si="520"/>
        <v>777</v>
      </c>
      <c r="OK236" s="32"/>
      <c r="OL236" s="32"/>
      <c r="OM236" s="32"/>
      <c r="ON236" s="32"/>
      <c r="OQ236" s="32"/>
      <c r="OR236" s="32"/>
      <c r="OS236" s="32"/>
      <c r="OT236" s="32"/>
      <c r="OW236" s="32"/>
      <c r="OX236" s="32"/>
      <c r="OY236" s="32"/>
      <c r="OZ236" s="32"/>
      <c r="PC236" s="32"/>
      <c r="PD236" s="32"/>
      <c r="PE236" s="32"/>
      <c r="PF236" s="32"/>
      <c r="PI236" s="32"/>
      <c r="PJ236" s="32"/>
      <c r="PK236" s="32"/>
      <c r="PL236" s="32">
        <v>45</v>
      </c>
      <c r="PM236" s="36">
        <f t="shared" si="521"/>
        <v>796.5</v>
      </c>
      <c r="PO236" s="32"/>
      <c r="PP236" s="32"/>
      <c r="PQ236" s="32"/>
      <c r="PR236" s="32"/>
      <c r="PU236" s="32"/>
      <c r="PV236" s="32"/>
      <c r="PW236" s="32"/>
      <c r="PX236" s="31">
        <v>110</v>
      </c>
      <c r="PY236" s="36">
        <f t="shared" si="522"/>
        <v>660</v>
      </c>
      <c r="QD236" s="31">
        <v>135</v>
      </c>
      <c r="QE236" s="36">
        <f t="shared" si="485"/>
        <v>810</v>
      </c>
      <c r="QM236" s="5"/>
      <c r="QO236" s="5"/>
      <c r="QP236" s="31">
        <v>54</v>
      </c>
      <c r="QQ236" s="36">
        <f t="shared" si="523"/>
        <v>669.6</v>
      </c>
      <c r="QV236" s="31">
        <v>77</v>
      </c>
      <c r="QW236" s="36">
        <f t="shared" si="524"/>
        <v>924</v>
      </c>
      <c r="RB236" s="31">
        <v>90</v>
      </c>
      <c r="RC236" s="36">
        <f t="shared" si="525"/>
        <v>1485</v>
      </c>
      <c r="RN236" s="31">
        <v>40.75</v>
      </c>
      <c r="RO236" s="36">
        <f t="shared" si="526"/>
        <v>362.67500000000001</v>
      </c>
      <c r="SR236" s="31">
        <v>63.5</v>
      </c>
      <c r="SS236" s="36">
        <f t="shared" si="527"/>
        <v>952.5</v>
      </c>
    </row>
    <row r="237" spans="1:515" x14ac:dyDescent="0.55000000000000004">
      <c r="B237" s="80">
        <v>185006</v>
      </c>
      <c r="C237" s="77"/>
      <c r="D237" s="78"/>
      <c r="E237" s="78">
        <f t="shared" si="366"/>
        <v>92034.050443030239</v>
      </c>
      <c r="F237" s="78">
        <f t="shared" si="528"/>
        <v>53.698983270833303</v>
      </c>
      <c r="G237" s="78">
        <f t="shared" si="486"/>
        <v>79.924680997775212</v>
      </c>
      <c r="H237" s="78"/>
      <c r="I237" s="78"/>
      <c r="J237" s="88"/>
      <c r="N237" s="31">
        <v>63</v>
      </c>
      <c r="O237" s="62">
        <f t="shared" si="487"/>
        <v>4935.0150980109174</v>
      </c>
      <c r="Z237" s="31">
        <v>156</v>
      </c>
      <c r="AA237" s="37">
        <f t="shared" si="483"/>
        <v>7020</v>
      </c>
      <c r="AL237" s="31">
        <v>43.88</v>
      </c>
      <c r="AM237" s="30">
        <f t="shared" si="488"/>
        <v>3551.5410515410522</v>
      </c>
      <c r="BD237" s="31">
        <v>103.3125</v>
      </c>
      <c r="BE237" s="36">
        <f t="shared" si="489"/>
        <v>4287.46875</v>
      </c>
      <c r="BJ237" s="31">
        <v>65.875</v>
      </c>
      <c r="BK237" s="36">
        <f t="shared" si="490"/>
        <v>2022.3625</v>
      </c>
      <c r="BP237" s="31">
        <v>103.625</v>
      </c>
      <c r="BQ237" s="30">
        <f t="shared" si="491"/>
        <v>2953.3125</v>
      </c>
      <c r="DF237" s="31">
        <v>70</v>
      </c>
      <c r="DG237" s="30">
        <f t="shared" si="492"/>
        <v>2660</v>
      </c>
      <c r="DL237" s="31">
        <v>59.25</v>
      </c>
      <c r="DM237" s="30">
        <f t="shared" si="493"/>
        <v>1362.75</v>
      </c>
      <c r="DR237" s="31">
        <v>74</v>
      </c>
      <c r="DS237" s="30">
        <f t="shared" si="494"/>
        <v>2573.9130434782614</v>
      </c>
      <c r="EV237" s="31">
        <v>96.75</v>
      </c>
      <c r="EW237" s="30">
        <f t="shared" si="495"/>
        <v>4160.25</v>
      </c>
      <c r="EZ237" s="50"/>
      <c r="FA237" s="50"/>
      <c r="FB237" s="50">
        <v>102</v>
      </c>
      <c r="FC237" s="29">
        <f t="shared" si="484"/>
        <v>5253</v>
      </c>
      <c r="FD237" s="67"/>
      <c r="IB237" s="31">
        <v>115</v>
      </c>
      <c r="IC237" s="36">
        <f t="shared" si="496"/>
        <v>2300</v>
      </c>
      <c r="IH237" s="31">
        <v>107.5</v>
      </c>
      <c r="II237" s="30">
        <f t="shared" si="497"/>
        <v>2687.5</v>
      </c>
      <c r="IN237" s="31">
        <v>55.625</v>
      </c>
      <c r="IO237" s="36">
        <f t="shared" si="498"/>
        <v>556.25</v>
      </c>
      <c r="JC237" s="69"/>
      <c r="JD237" s="20"/>
      <c r="JE237" s="20"/>
      <c r="JF237" s="20">
        <v>83.25</v>
      </c>
      <c r="JG237" s="23">
        <f t="shared" si="499"/>
        <v>832.5</v>
      </c>
      <c r="JI237" s="69"/>
      <c r="JJ237" s="20"/>
      <c r="JK237" s="20"/>
      <c r="JL237" s="20">
        <v>154</v>
      </c>
      <c r="JM237" s="23">
        <f t="shared" si="500"/>
        <v>4620</v>
      </c>
      <c r="JO237" s="69"/>
      <c r="JP237" s="20"/>
      <c r="JQ237" s="20"/>
      <c r="JR237" s="20">
        <v>83.75</v>
      </c>
      <c r="JS237" s="23">
        <f t="shared" si="501"/>
        <v>2646.5</v>
      </c>
      <c r="JU237" s="69"/>
      <c r="JV237" s="20"/>
      <c r="JW237" s="20"/>
      <c r="JX237" s="20">
        <v>136</v>
      </c>
      <c r="JY237" s="23">
        <f t="shared" si="502"/>
        <v>4488</v>
      </c>
      <c r="KA237" s="69"/>
      <c r="KB237" s="20"/>
      <c r="KC237" s="20"/>
      <c r="KD237" s="20">
        <v>42</v>
      </c>
      <c r="KE237" s="23">
        <f t="shared" si="503"/>
        <v>546</v>
      </c>
      <c r="KG237" s="69"/>
      <c r="KH237" s="20"/>
      <c r="KI237" s="20"/>
      <c r="KJ237" s="20">
        <v>13.75</v>
      </c>
      <c r="KK237" s="23">
        <f t="shared" si="504"/>
        <v>412.5</v>
      </c>
      <c r="KM237" s="69"/>
      <c r="KN237" s="20"/>
      <c r="KO237" s="20"/>
      <c r="KP237" s="20">
        <v>111.25</v>
      </c>
      <c r="KQ237" s="23">
        <f t="shared" si="505"/>
        <v>2035.875</v>
      </c>
      <c r="KS237" s="69"/>
      <c r="KT237" s="20"/>
      <c r="KU237" s="20"/>
      <c r="KV237" s="20">
        <v>48</v>
      </c>
      <c r="KW237" s="23">
        <f t="shared" si="506"/>
        <v>1776</v>
      </c>
      <c r="KY237" s="69"/>
      <c r="KZ237" s="20"/>
      <c r="LA237" s="20"/>
      <c r="LB237" s="20">
        <v>42.25</v>
      </c>
      <c r="LC237" s="23">
        <f t="shared" si="507"/>
        <v>633.75</v>
      </c>
      <c r="LE237" s="69"/>
      <c r="LF237" s="20"/>
      <c r="LG237" s="20"/>
      <c r="LH237" s="20">
        <v>74.5</v>
      </c>
      <c r="LI237" s="23">
        <f t="shared" si="508"/>
        <v>3576</v>
      </c>
      <c r="LK237" s="27"/>
      <c r="LL237" s="27"/>
      <c r="LM237" s="27"/>
      <c r="LN237" s="27">
        <v>60</v>
      </c>
      <c r="LO237" s="30">
        <f t="shared" si="509"/>
        <v>900</v>
      </c>
      <c r="LR237" s="27"/>
      <c r="LT237" s="29">
        <f>((LT240-LT236)/4)+LT236</f>
        <v>85</v>
      </c>
      <c r="LU237" s="30">
        <f t="shared" si="510"/>
        <v>484.5</v>
      </c>
      <c r="LW237" s="32"/>
      <c r="LX237" s="32"/>
      <c r="LY237" s="32"/>
      <c r="LZ237" s="32">
        <v>115</v>
      </c>
      <c r="MA237" s="36">
        <f t="shared" si="511"/>
        <v>2300</v>
      </c>
      <c r="MC237" s="32"/>
      <c r="MD237" s="32"/>
      <c r="ME237" s="32"/>
      <c r="MF237" s="32">
        <v>97.25</v>
      </c>
      <c r="MG237" s="36">
        <f t="shared" si="512"/>
        <v>602.95000000000005</v>
      </c>
      <c r="MI237" s="32"/>
      <c r="MJ237" s="32"/>
      <c r="MK237" s="32"/>
      <c r="ML237" s="32"/>
      <c r="MO237" s="32"/>
      <c r="MP237" s="32"/>
      <c r="MQ237" s="32"/>
      <c r="MR237" s="32">
        <v>140</v>
      </c>
      <c r="MS237" s="36">
        <f t="shared" si="513"/>
        <v>2800</v>
      </c>
      <c r="MU237" s="32"/>
      <c r="MV237" s="32"/>
      <c r="MW237" s="32"/>
      <c r="MX237" s="32">
        <v>102</v>
      </c>
      <c r="MY237" s="36">
        <f t="shared" si="514"/>
        <v>2244</v>
      </c>
      <c r="NA237" s="32"/>
      <c r="NB237" s="32"/>
      <c r="NC237" s="32"/>
      <c r="ND237" s="32">
        <v>113</v>
      </c>
      <c r="NE237" s="36">
        <f t="shared" si="515"/>
        <v>1525.5</v>
      </c>
      <c r="NG237" s="32"/>
      <c r="NH237" s="32"/>
      <c r="NI237" s="32"/>
      <c r="NJ237" s="32">
        <v>107.625</v>
      </c>
      <c r="NK237" s="36">
        <f t="shared" si="516"/>
        <v>2852.0625</v>
      </c>
      <c r="NM237" s="32"/>
      <c r="NN237" s="32"/>
      <c r="NO237" s="32"/>
      <c r="NP237" s="32">
        <v>84.5</v>
      </c>
      <c r="NQ237" s="36">
        <f t="shared" si="517"/>
        <v>1081.6000000000001</v>
      </c>
      <c r="NS237" s="32"/>
      <c r="NT237" s="32"/>
      <c r="NU237" s="32"/>
      <c r="NV237" s="32">
        <v>28.875</v>
      </c>
      <c r="NW237" s="36">
        <f t="shared" si="518"/>
        <v>1443.75</v>
      </c>
      <c r="NY237" s="32"/>
      <c r="NZ237" s="32"/>
      <c r="OA237" s="32"/>
      <c r="OB237" s="32">
        <v>27.5</v>
      </c>
      <c r="OC237" s="36">
        <f t="shared" si="519"/>
        <v>605</v>
      </c>
      <c r="OE237" s="32"/>
      <c r="OF237" s="32"/>
      <c r="OG237" s="32"/>
      <c r="OH237" s="32">
        <v>75.5</v>
      </c>
      <c r="OI237" s="36">
        <f t="shared" si="520"/>
        <v>792.75</v>
      </c>
      <c r="OK237" s="32"/>
      <c r="OL237" s="32"/>
      <c r="OM237" s="32"/>
      <c r="ON237" s="32"/>
      <c r="OQ237" s="32"/>
      <c r="OR237" s="32"/>
      <c r="OS237" s="32"/>
      <c r="OT237" s="32"/>
      <c r="OW237" s="32"/>
      <c r="OX237" s="32"/>
      <c r="OY237" s="32"/>
      <c r="OZ237" s="32"/>
      <c r="PC237" s="32"/>
      <c r="PD237" s="32"/>
      <c r="PE237" s="32"/>
      <c r="PF237" s="32"/>
      <c r="PI237" s="32"/>
      <c r="PJ237" s="32"/>
      <c r="PK237" s="32"/>
      <c r="PL237" s="32">
        <v>50.5</v>
      </c>
      <c r="PM237" s="36">
        <f t="shared" si="521"/>
        <v>893.84999999999991</v>
      </c>
      <c r="PO237" s="32"/>
      <c r="PP237" s="32"/>
      <c r="PQ237" s="32"/>
      <c r="PR237" s="32"/>
      <c r="PU237" s="32"/>
      <c r="PV237" s="32"/>
      <c r="PW237" s="32"/>
      <c r="PX237" s="31">
        <v>110</v>
      </c>
      <c r="PY237" s="36">
        <f t="shared" si="522"/>
        <v>660</v>
      </c>
      <c r="QD237" s="31">
        <v>133.75</v>
      </c>
      <c r="QE237" s="36">
        <f t="shared" si="485"/>
        <v>802.5</v>
      </c>
      <c r="QM237" s="5"/>
      <c r="QO237" s="5"/>
      <c r="QP237" s="31">
        <v>55</v>
      </c>
      <c r="QQ237" s="36">
        <f t="shared" si="523"/>
        <v>682</v>
      </c>
      <c r="QV237" s="31">
        <v>75.25</v>
      </c>
      <c r="QW237" s="36">
        <f t="shared" si="524"/>
        <v>903</v>
      </c>
      <c r="RB237" s="31">
        <v>99</v>
      </c>
      <c r="RC237" s="36">
        <f t="shared" si="525"/>
        <v>1633.5</v>
      </c>
      <c r="RN237" s="31">
        <v>49</v>
      </c>
      <c r="RO237" s="36">
        <f t="shared" si="526"/>
        <v>436.1</v>
      </c>
      <c r="SR237" s="31">
        <v>60</v>
      </c>
      <c r="SS237" s="36">
        <f t="shared" si="527"/>
        <v>900</v>
      </c>
    </row>
    <row r="238" spans="1:515" x14ac:dyDescent="0.55000000000000004">
      <c r="B238" s="80">
        <v>185007</v>
      </c>
      <c r="C238" s="77"/>
      <c r="D238" s="78"/>
      <c r="E238" s="78">
        <f t="shared" si="366"/>
        <v>91348.476549980172</v>
      </c>
      <c r="F238" s="78">
        <f t="shared" si="528"/>
        <v>53.298972396199424</v>
      </c>
      <c r="G238" s="78">
        <f t="shared" si="486"/>
        <v>79.329311409686213</v>
      </c>
      <c r="H238" s="78"/>
      <c r="I238" s="78"/>
      <c r="J238" s="88"/>
      <c r="N238" s="31">
        <v>64</v>
      </c>
      <c r="O238" s="62">
        <f t="shared" si="487"/>
        <v>5013.3486709952176</v>
      </c>
      <c r="Z238" s="31">
        <v>115.5</v>
      </c>
      <c r="AA238" s="37">
        <f t="shared" si="483"/>
        <v>5197.5</v>
      </c>
      <c r="AL238" s="31">
        <v>49</v>
      </c>
      <c r="AM238" s="30">
        <f t="shared" si="488"/>
        <v>3965.9414659414665</v>
      </c>
      <c r="BD238" s="31">
        <v>103.5</v>
      </c>
      <c r="BE238" s="36">
        <f t="shared" si="489"/>
        <v>4295.25</v>
      </c>
      <c r="BJ238" s="31">
        <v>64.75</v>
      </c>
      <c r="BK238" s="36">
        <f t="shared" si="490"/>
        <v>1987.825</v>
      </c>
      <c r="BP238" s="31">
        <v>100.875</v>
      </c>
      <c r="BQ238" s="30">
        <f t="shared" si="491"/>
        <v>2874.9375</v>
      </c>
      <c r="DF238" s="31">
        <v>72.25</v>
      </c>
      <c r="DG238" s="30">
        <f t="shared" si="492"/>
        <v>2745.5</v>
      </c>
      <c r="DL238" s="31">
        <v>59</v>
      </c>
      <c r="DM238" s="30">
        <f t="shared" si="493"/>
        <v>1357</v>
      </c>
      <c r="DR238" s="31">
        <v>82</v>
      </c>
      <c r="DS238" s="30">
        <f t="shared" si="494"/>
        <v>2852.1739130434785</v>
      </c>
      <c r="EV238" s="31">
        <v>98.875</v>
      </c>
      <c r="EW238" s="30">
        <f t="shared" si="495"/>
        <v>4251.625</v>
      </c>
      <c r="FB238" s="31">
        <v>102</v>
      </c>
      <c r="FC238" s="29">
        <f t="shared" si="484"/>
        <v>5253</v>
      </c>
      <c r="IB238" s="31">
        <v>120</v>
      </c>
      <c r="IC238" s="36">
        <f t="shared" si="496"/>
        <v>2400</v>
      </c>
      <c r="IH238" s="31">
        <v>109.75</v>
      </c>
      <c r="II238" s="30">
        <f t="shared" si="497"/>
        <v>2743.75</v>
      </c>
      <c r="IN238" s="31">
        <v>55</v>
      </c>
      <c r="IO238" s="36">
        <f t="shared" si="498"/>
        <v>550</v>
      </c>
      <c r="JC238" s="69"/>
      <c r="JD238" s="20"/>
      <c r="JE238" s="20"/>
      <c r="JF238" s="20">
        <v>85</v>
      </c>
      <c r="JG238" s="23">
        <f t="shared" si="499"/>
        <v>850</v>
      </c>
      <c r="JI238" s="69"/>
      <c r="JJ238" s="20"/>
      <c r="JK238" s="20"/>
      <c r="JL238" s="20">
        <v>160</v>
      </c>
      <c r="JM238" s="23">
        <f t="shared" si="500"/>
        <v>4800</v>
      </c>
      <c r="JO238" s="69"/>
      <c r="JP238" s="20"/>
      <c r="JQ238" s="20"/>
      <c r="JR238" s="20">
        <v>80.125</v>
      </c>
      <c r="JS238" s="23">
        <f t="shared" si="501"/>
        <v>2531.9500000000003</v>
      </c>
      <c r="JU238" s="69"/>
      <c r="JV238" s="20"/>
      <c r="JW238" s="20"/>
      <c r="JX238" s="20">
        <v>133.5</v>
      </c>
      <c r="JY238" s="23">
        <f t="shared" si="502"/>
        <v>4405.5</v>
      </c>
      <c r="KA238" s="69"/>
      <c r="KB238" s="20"/>
      <c r="KC238" s="20"/>
      <c r="KD238" s="20">
        <v>42</v>
      </c>
      <c r="KE238" s="23">
        <f t="shared" si="503"/>
        <v>546</v>
      </c>
      <c r="KG238" s="69"/>
      <c r="KH238" s="20"/>
      <c r="KI238" s="20"/>
      <c r="KJ238" s="20">
        <v>11.5</v>
      </c>
      <c r="KK238" s="23">
        <f t="shared" si="504"/>
        <v>345</v>
      </c>
      <c r="KM238" s="69"/>
      <c r="KN238" s="20"/>
      <c r="KO238" s="20"/>
      <c r="KP238" s="20">
        <v>113</v>
      </c>
      <c r="KQ238" s="23">
        <f t="shared" si="505"/>
        <v>2067.9</v>
      </c>
      <c r="KS238" s="69"/>
      <c r="KT238" s="20"/>
      <c r="KU238" s="20"/>
      <c r="KV238" s="20">
        <v>48.375</v>
      </c>
      <c r="KW238" s="23">
        <f t="shared" si="506"/>
        <v>1789.875</v>
      </c>
      <c r="KY238" s="69"/>
      <c r="KZ238" s="20"/>
      <c r="LA238" s="20"/>
      <c r="LB238" s="20">
        <v>41.25</v>
      </c>
      <c r="LC238" s="23">
        <f t="shared" si="507"/>
        <v>618.75</v>
      </c>
      <c r="LE238" s="69"/>
      <c r="LF238" s="20"/>
      <c r="LG238" s="20"/>
      <c r="LH238" s="20">
        <v>76.78125</v>
      </c>
      <c r="LI238" s="23">
        <f t="shared" si="508"/>
        <v>3685.5</v>
      </c>
      <c r="LK238" s="27"/>
      <c r="LL238" s="27"/>
      <c r="LM238" s="27"/>
      <c r="LN238" s="27">
        <v>83</v>
      </c>
      <c r="LO238" s="30">
        <f t="shared" si="509"/>
        <v>1245</v>
      </c>
      <c r="LR238" s="27"/>
      <c r="LT238" s="29">
        <f>LT236+((LT240-LT236)/2)</f>
        <v>90</v>
      </c>
      <c r="LU238" s="30">
        <f t="shared" si="510"/>
        <v>513</v>
      </c>
      <c r="LW238" s="32"/>
      <c r="LX238" s="32"/>
      <c r="LY238" s="32"/>
      <c r="LZ238" s="32">
        <v>117</v>
      </c>
      <c r="MA238" s="36">
        <f t="shared" si="511"/>
        <v>2340</v>
      </c>
      <c r="MC238" s="32"/>
      <c r="MD238" s="32"/>
      <c r="ME238" s="32"/>
      <c r="MF238" s="32">
        <v>100</v>
      </c>
      <c r="MG238" s="36">
        <f t="shared" si="512"/>
        <v>620</v>
      </c>
      <c r="MI238" s="32"/>
      <c r="MJ238" s="32"/>
      <c r="MK238" s="32"/>
      <c r="ML238" s="32"/>
      <c r="MO238" s="32"/>
      <c r="MP238" s="32"/>
      <c r="MQ238" s="32"/>
      <c r="MR238" s="32">
        <v>140</v>
      </c>
      <c r="MS238" s="36">
        <f t="shared" si="513"/>
        <v>2800</v>
      </c>
      <c r="MU238" s="32"/>
      <c r="MV238" s="32"/>
      <c r="MW238" s="32"/>
      <c r="MX238" s="32">
        <v>93</v>
      </c>
      <c r="MY238" s="36">
        <f t="shared" si="514"/>
        <v>2046</v>
      </c>
      <c r="NA238" s="32"/>
      <c r="NB238" s="32"/>
      <c r="NC238" s="32"/>
      <c r="ND238" s="32">
        <v>110.5</v>
      </c>
      <c r="NE238" s="36">
        <f t="shared" si="515"/>
        <v>1491.75</v>
      </c>
      <c r="NG238" s="32"/>
      <c r="NH238" s="32"/>
      <c r="NI238" s="32"/>
      <c r="NJ238" s="32">
        <v>110.375</v>
      </c>
      <c r="NK238" s="36">
        <f t="shared" si="516"/>
        <v>2924.9375</v>
      </c>
      <c r="NM238" s="32"/>
      <c r="NN238" s="32"/>
      <c r="NO238" s="32"/>
      <c r="NP238" s="32">
        <v>90.75</v>
      </c>
      <c r="NQ238" s="36">
        <f t="shared" si="517"/>
        <v>1161.6000000000001</v>
      </c>
      <c r="NS238" s="32"/>
      <c r="NT238" s="32"/>
      <c r="NU238" s="32"/>
      <c r="NV238" s="32">
        <v>28.125</v>
      </c>
      <c r="NW238" s="36">
        <f t="shared" si="518"/>
        <v>1406.25</v>
      </c>
      <c r="NY238" s="32"/>
      <c r="NZ238" s="32"/>
      <c r="OA238" s="32"/>
      <c r="OB238" s="32">
        <v>26.75</v>
      </c>
      <c r="OC238" s="36">
        <f t="shared" si="519"/>
        <v>588.5</v>
      </c>
      <c r="OE238" s="32"/>
      <c r="OF238" s="32"/>
      <c r="OG238" s="32"/>
      <c r="OH238" s="32">
        <v>79</v>
      </c>
      <c r="OI238" s="36">
        <f t="shared" si="520"/>
        <v>829.5</v>
      </c>
      <c r="OK238" s="32"/>
      <c r="OL238" s="32"/>
      <c r="OM238" s="32"/>
      <c r="ON238" s="32"/>
      <c r="OQ238" s="32"/>
      <c r="OR238" s="32"/>
      <c r="OS238" s="32"/>
      <c r="OT238" s="32"/>
      <c r="OW238" s="32"/>
      <c r="OX238" s="32"/>
      <c r="OY238" s="32"/>
      <c r="OZ238" s="32"/>
      <c r="PC238" s="32"/>
      <c r="PD238" s="32"/>
      <c r="PE238" s="32"/>
      <c r="PF238" s="32"/>
      <c r="PI238" s="32"/>
      <c r="PJ238" s="32"/>
      <c r="PK238" s="32"/>
      <c r="PL238" s="32">
        <v>49</v>
      </c>
      <c r="PM238" s="36">
        <f t="shared" si="521"/>
        <v>867.3</v>
      </c>
      <c r="PO238" s="32"/>
      <c r="PP238" s="32"/>
      <c r="PQ238" s="32"/>
      <c r="PR238" s="32"/>
      <c r="PU238" s="32"/>
      <c r="PV238" s="32"/>
      <c r="PW238" s="32"/>
      <c r="PX238" s="31">
        <v>108.5</v>
      </c>
      <c r="PY238" s="36">
        <f t="shared" si="522"/>
        <v>651</v>
      </c>
      <c r="QD238" s="31">
        <v>134.25</v>
      </c>
      <c r="QE238" s="36">
        <f t="shared" si="485"/>
        <v>805.5</v>
      </c>
      <c r="QM238" s="5"/>
      <c r="QO238" s="5"/>
      <c r="QP238" s="31">
        <v>43.5</v>
      </c>
      <c r="QQ238" s="36">
        <f t="shared" si="523"/>
        <v>539.4</v>
      </c>
      <c r="QV238" s="31">
        <v>76</v>
      </c>
      <c r="QW238" s="36">
        <f t="shared" si="524"/>
        <v>912</v>
      </c>
      <c r="RB238" s="31">
        <v>97</v>
      </c>
      <c r="RC238" s="36">
        <f t="shared" si="525"/>
        <v>1600.5</v>
      </c>
      <c r="RN238" s="31">
        <v>44.625</v>
      </c>
      <c r="RO238" s="36">
        <f t="shared" si="526"/>
        <v>397.16250000000002</v>
      </c>
      <c r="SR238" s="31">
        <v>60.25</v>
      </c>
      <c r="SS238" s="36">
        <f t="shared" si="527"/>
        <v>903.75</v>
      </c>
    </row>
    <row r="239" spans="1:515" x14ac:dyDescent="0.55000000000000004">
      <c r="A239" s="31"/>
      <c r="B239" s="80">
        <v>185008</v>
      </c>
      <c r="C239" s="77"/>
      <c r="D239" s="78"/>
      <c r="E239" s="78">
        <f t="shared" si="366"/>
        <v>92605.188773990609</v>
      </c>
      <c r="F239" s="78">
        <f t="shared" si="528"/>
        <v>54.032224582412404</v>
      </c>
      <c r="G239" s="78">
        <f t="shared" si="486"/>
        <v>80.420671869500083</v>
      </c>
      <c r="H239" s="78"/>
      <c r="I239" s="78"/>
      <c r="J239" s="88"/>
      <c r="N239" s="31">
        <v>72</v>
      </c>
      <c r="O239" s="62">
        <f t="shared" si="487"/>
        <v>5640.01725486962</v>
      </c>
      <c r="Z239" s="31">
        <v>153.5</v>
      </c>
      <c r="AA239" s="37">
        <f t="shared" si="483"/>
        <v>6907.5</v>
      </c>
      <c r="AL239" s="31">
        <v>51</v>
      </c>
      <c r="AM239" s="30">
        <f t="shared" si="488"/>
        <v>4127.8166278166282</v>
      </c>
      <c r="BD239" s="31">
        <v>102.875</v>
      </c>
      <c r="BE239" s="36">
        <f t="shared" si="489"/>
        <v>4269.3125</v>
      </c>
      <c r="BJ239" s="31">
        <v>64.5</v>
      </c>
      <c r="BK239" s="36">
        <f t="shared" si="490"/>
        <v>1980.1499999999999</v>
      </c>
      <c r="BP239" s="31">
        <v>100.25</v>
      </c>
      <c r="BQ239" s="30">
        <f t="shared" si="491"/>
        <v>2857.125</v>
      </c>
      <c r="DF239" s="31">
        <v>73.5</v>
      </c>
      <c r="DG239" s="30">
        <f t="shared" si="492"/>
        <v>2793</v>
      </c>
      <c r="DL239" s="31">
        <v>58.75</v>
      </c>
      <c r="DM239" s="30">
        <f t="shared" si="493"/>
        <v>1351.25</v>
      </c>
      <c r="DR239" s="31">
        <v>85.25</v>
      </c>
      <c r="DS239" s="30">
        <f t="shared" si="494"/>
        <v>2965.2173913043484</v>
      </c>
      <c r="EV239" s="31">
        <v>96.875</v>
      </c>
      <c r="EW239" s="30">
        <f t="shared" si="495"/>
        <v>4165.625</v>
      </c>
      <c r="FB239" s="31">
        <v>99</v>
      </c>
      <c r="FC239" s="29">
        <f t="shared" si="484"/>
        <v>5098.5</v>
      </c>
      <c r="IB239" s="31">
        <v>120</v>
      </c>
      <c r="IC239" s="36">
        <f t="shared" si="496"/>
        <v>2400</v>
      </c>
      <c r="IH239" s="31">
        <v>107</v>
      </c>
      <c r="II239" s="30">
        <f t="shared" si="497"/>
        <v>2675</v>
      </c>
      <c r="IN239" s="31">
        <v>53.875</v>
      </c>
      <c r="IO239" s="36">
        <f t="shared" si="498"/>
        <v>538.75</v>
      </c>
      <c r="JC239" s="69"/>
      <c r="JD239" s="20"/>
      <c r="JE239" s="20"/>
      <c r="JF239" s="20">
        <v>82.25</v>
      </c>
      <c r="JG239" s="23">
        <f t="shared" si="499"/>
        <v>822.5</v>
      </c>
      <c r="JI239" s="69"/>
      <c r="JJ239" s="20"/>
      <c r="JK239" s="20"/>
      <c r="JL239" s="20">
        <v>134.5</v>
      </c>
      <c r="JM239" s="23">
        <f t="shared" si="500"/>
        <v>4035</v>
      </c>
      <c r="JO239" s="69"/>
      <c r="JP239" s="20"/>
      <c r="JQ239" s="20"/>
      <c r="JR239" s="20">
        <v>79.25</v>
      </c>
      <c r="JS239" s="23">
        <f t="shared" si="501"/>
        <v>2504.3000000000002</v>
      </c>
      <c r="JU239" s="69"/>
      <c r="JV239" s="20"/>
      <c r="JW239" s="20"/>
      <c r="JX239" s="20">
        <v>136</v>
      </c>
      <c r="JY239" s="23">
        <f t="shared" si="502"/>
        <v>4488</v>
      </c>
      <c r="KA239" s="69"/>
      <c r="KB239" s="20"/>
      <c r="KC239" s="20"/>
      <c r="KD239" s="20">
        <v>41</v>
      </c>
      <c r="KE239" s="23">
        <f t="shared" si="503"/>
        <v>533</v>
      </c>
      <c r="KG239" s="69"/>
      <c r="KH239" s="20"/>
      <c r="KI239" s="20"/>
      <c r="KJ239" s="20">
        <v>12.5</v>
      </c>
      <c r="KK239" s="23">
        <f t="shared" si="504"/>
        <v>375</v>
      </c>
      <c r="KM239" s="69"/>
      <c r="KN239" s="20"/>
      <c r="KO239" s="20"/>
      <c r="KP239" s="20">
        <v>113.25</v>
      </c>
      <c r="KQ239" s="23">
        <f t="shared" si="505"/>
        <v>2072.4749999999999</v>
      </c>
      <c r="KS239" s="69"/>
      <c r="KT239" s="20"/>
      <c r="KU239" s="20"/>
      <c r="KV239" s="20">
        <v>49.4375</v>
      </c>
      <c r="KW239" s="23">
        <f t="shared" si="506"/>
        <v>1829.1875</v>
      </c>
      <c r="KY239" s="69"/>
      <c r="KZ239" s="20"/>
      <c r="LA239" s="20"/>
      <c r="LB239" s="20">
        <v>48.875</v>
      </c>
      <c r="LC239" s="23">
        <f t="shared" si="507"/>
        <v>733.125</v>
      </c>
      <c r="LE239" s="69"/>
      <c r="LF239" s="20"/>
      <c r="LG239" s="20"/>
      <c r="LH239" s="20">
        <v>75</v>
      </c>
      <c r="LI239" s="23">
        <f t="shared" si="508"/>
        <v>3600</v>
      </c>
      <c r="LK239" s="27"/>
      <c r="LL239" s="27"/>
      <c r="LM239" s="27"/>
      <c r="LN239" s="27">
        <v>88</v>
      </c>
      <c r="LO239" s="30">
        <f t="shared" si="509"/>
        <v>1320</v>
      </c>
      <c r="LR239" s="27"/>
      <c r="LT239" s="29">
        <f>LT238+(LT238-LT237)</f>
        <v>95</v>
      </c>
      <c r="LU239" s="30">
        <f t="shared" si="510"/>
        <v>541.5</v>
      </c>
      <c r="LW239" s="32"/>
      <c r="LX239" s="32"/>
      <c r="LY239" s="32"/>
      <c r="LZ239" s="32">
        <v>112.5</v>
      </c>
      <c r="MA239" s="36">
        <f t="shared" si="511"/>
        <v>2250</v>
      </c>
      <c r="MC239" s="32"/>
      <c r="MD239" s="32"/>
      <c r="ME239" s="32"/>
      <c r="MF239" s="32"/>
      <c r="MI239" s="32"/>
      <c r="MJ239" s="32"/>
      <c r="MK239" s="31">
        <v>28.2</v>
      </c>
      <c r="ML239" s="32">
        <v>98</v>
      </c>
      <c r="MM239" s="36">
        <f t="shared" ref="MM239:MM243" si="529">MK$243*ML239</f>
        <v>2763.6</v>
      </c>
      <c r="MO239" s="32"/>
      <c r="MP239" s="32"/>
      <c r="MQ239" s="32"/>
      <c r="MR239" s="32">
        <v>123</v>
      </c>
      <c r="MS239" s="36">
        <f t="shared" si="513"/>
        <v>2460</v>
      </c>
      <c r="MU239" s="32"/>
      <c r="MV239" s="32"/>
      <c r="MW239" s="32"/>
      <c r="MX239" s="32"/>
      <c r="NA239" s="32"/>
      <c r="NB239" s="32"/>
      <c r="NC239" s="32"/>
      <c r="ND239" s="32">
        <v>111.5</v>
      </c>
      <c r="NE239" s="36">
        <f t="shared" si="515"/>
        <v>1505.25</v>
      </c>
      <c r="NG239" s="32"/>
      <c r="NH239" s="32"/>
      <c r="NI239" s="32"/>
      <c r="NJ239" s="32">
        <v>109.375</v>
      </c>
      <c r="NK239" s="36">
        <f t="shared" si="516"/>
        <v>2898.4375</v>
      </c>
      <c r="NM239" s="32"/>
      <c r="NN239" s="32"/>
      <c r="NO239" s="32"/>
      <c r="NP239" s="32">
        <v>82</v>
      </c>
      <c r="NQ239" s="36">
        <f t="shared" si="517"/>
        <v>1049.6000000000001</v>
      </c>
      <c r="NS239" s="32"/>
      <c r="NT239" s="32"/>
      <c r="NU239" s="32"/>
      <c r="NV239" s="32">
        <v>27.625</v>
      </c>
      <c r="NW239" s="36">
        <f t="shared" si="518"/>
        <v>1381.25</v>
      </c>
      <c r="NY239" s="32"/>
      <c r="NZ239" s="32"/>
      <c r="OA239" s="32"/>
      <c r="OB239" s="32">
        <v>24.625</v>
      </c>
      <c r="OC239" s="36">
        <f t="shared" si="519"/>
        <v>541.75</v>
      </c>
      <c r="OE239" s="32"/>
      <c r="OF239" s="32"/>
      <c r="OG239" s="32"/>
      <c r="OH239" s="32">
        <v>83.5</v>
      </c>
      <c r="OI239" s="36">
        <f t="shared" si="520"/>
        <v>876.75</v>
      </c>
      <c r="OK239" s="32"/>
      <c r="OL239" s="32"/>
      <c r="OM239" s="32"/>
      <c r="ON239" s="32"/>
      <c r="OQ239" s="32"/>
      <c r="OR239" s="32"/>
      <c r="OS239" s="32"/>
      <c r="OT239" s="32"/>
      <c r="OW239" s="32"/>
      <c r="OX239" s="32"/>
      <c r="OY239" s="32"/>
      <c r="OZ239" s="32"/>
      <c r="PC239" s="32"/>
      <c r="PD239" s="32"/>
      <c r="PE239" s="32"/>
      <c r="PF239" s="32"/>
      <c r="PI239" s="32"/>
      <c r="PJ239" s="32"/>
      <c r="PK239" s="32"/>
      <c r="PL239" s="32">
        <v>48.75</v>
      </c>
      <c r="PM239" s="36">
        <f t="shared" si="521"/>
        <v>862.875</v>
      </c>
      <c r="PO239" s="32"/>
      <c r="PP239" s="32"/>
      <c r="PQ239" s="32"/>
      <c r="PR239" s="32"/>
      <c r="PU239" s="32"/>
      <c r="PV239" s="32"/>
      <c r="PW239" s="32"/>
      <c r="PX239" s="31">
        <v>108.75</v>
      </c>
      <c r="PY239" s="36">
        <f t="shared" si="522"/>
        <v>652.5</v>
      </c>
      <c r="QD239" s="31">
        <v>129.25</v>
      </c>
      <c r="QE239" s="36">
        <f t="shared" si="485"/>
        <v>775.5</v>
      </c>
      <c r="QM239" s="5"/>
      <c r="QO239" s="5"/>
      <c r="QP239" s="31">
        <v>41.125</v>
      </c>
      <c r="QQ239" s="36">
        <f t="shared" si="523"/>
        <v>509.95</v>
      </c>
      <c r="QV239" s="31">
        <v>75.25</v>
      </c>
      <c r="QW239" s="36">
        <f t="shared" si="524"/>
        <v>903</v>
      </c>
      <c r="RB239" s="31">
        <v>99</v>
      </c>
      <c r="RC239" s="36">
        <f t="shared" si="525"/>
        <v>1633.5</v>
      </c>
      <c r="RN239" s="31">
        <v>43.75</v>
      </c>
      <c r="RO239" s="36">
        <f t="shared" si="526"/>
        <v>389.375</v>
      </c>
      <c r="SR239" s="31">
        <v>65</v>
      </c>
      <c r="SS239" s="36">
        <f t="shared" si="527"/>
        <v>975</v>
      </c>
    </row>
    <row r="240" spans="1:515" x14ac:dyDescent="0.55000000000000004">
      <c r="A240" s="31"/>
      <c r="B240" s="80">
        <v>185009</v>
      </c>
      <c r="C240" s="77"/>
      <c r="D240" s="78"/>
      <c r="E240" s="78">
        <f t="shared" si="366"/>
        <v>95564.866014865125</v>
      </c>
      <c r="F240" s="78">
        <f t="shared" si="528"/>
        <v>55.759103469951604</v>
      </c>
      <c r="G240" s="78">
        <f t="shared" si="486"/>
        <v>82.990929922846306</v>
      </c>
      <c r="H240" s="78"/>
      <c r="I240" s="78"/>
      <c r="J240" s="88"/>
      <c r="N240" s="31">
        <v>74.25</v>
      </c>
      <c r="O240" s="62">
        <f t="shared" si="487"/>
        <v>5816.267794084295</v>
      </c>
      <c r="Z240" s="31">
        <v>153.25</v>
      </c>
      <c r="AA240" s="37">
        <f t="shared" si="483"/>
        <v>6896.25</v>
      </c>
      <c r="AL240" s="31">
        <v>64.75</v>
      </c>
      <c r="AM240" s="30">
        <f t="shared" si="488"/>
        <v>5240.7083657083667</v>
      </c>
      <c r="BD240" s="31">
        <v>106.25</v>
      </c>
      <c r="BE240" s="36">
        <f t="shared" si="489"/>
        <v>4409.375</v>
      </c>
      <c r="BJ240" s="31">
        <v>70.5</v>
      </c>
      <c r="BK240" s="36">
        <f t="shared" si="490"/>
        <v>2164.35</v>
      </c>
      <c r="BP240" s="31">
        <v>101.875</v>
      </c>
      <c r="BQ240" s="30">
        <f t="shared" si="491"/>
        <v>2903.4375</v>
      </c>
      <c r="DF240" s="31">
        <v>74.25</v>
      </c>
      <c r="DG240" s="30">
        <f t="shared" si="492"/>
        <v>2821.5</v>
      </c>
      <c r="DL240" s="31">
        <v>58.25</v>
      </c>
      <c r="DM240" s="30">
        <f t="shared" si="493"/>
        <v>1339.75</v>
      </c>
      <c r="DR240" s="31">
        <v>83</v>
      </c>
      <c r="DS240" s="30">
        <f t="shared" si="494"/>
        <v>2886.9565217391309</v>
      </c>
      <c r="EV240" s="31">
        <v>100.5</v>
      </c>
      <c r="EW240" s="30">
        <f t="shared" si="495"/>
        <v>4321.5</v>
      </c>
      <c r="FB240" s="31">
        <v>103</v>
      </c>
      <c r="FC240" s="29">
        <f t="shared" si="484"/>
        <v>5304.5</v>
      </c>
      <c r="IB240" s="31">
        <v>118</v>
      </c>
      <c r="IC240" s="36">
        <f t="shared" si="496"/>
        <v>2360</v>
      </c>
      <c r="IH240" s="31">
        <v>107</v>
      </c>
      <c r="II240" s="30">
        <f t="shared" si="497"/>
        <v>2675</v>
      </c>
      <c r="IN240" s="31">
        <v>59.125</v>
      </c>
      <c r="IO240" s="36">
        <f t="shared" si="498"/>
        <v>591.25</v>
      </c>
      <c r="JC240" s="69"/>
      <c r="JD240" s="20"/>
      <c r="JE240" s="20"/>
      <c r="JF240" s="20">
        <v>84</v>
      </c>
      <c r="JG240" s="23">
        <f t="shared" si="499"/>
        <v>840</v>
      </c>
      <c r="JI240" s="69"/>
      <c r="JJ240" s="20"/>
      <c r="JK240" s="20"/>
      <c r="JL240" s="20">
        <v>134</v>
      </c>
      <c r="JM240" s="23">
        <f t="shared" si="500"/>
        <v>4020</v>
      </c>
      <c r="JO240" s="69"/>
      <c r="JP240" s="20"/>
      <c r="JQ240" s="20"/>
      <c r="JR240" s="20">
        <v>81</v>
      </c>
      <c r="JS240" s="23">
        <f t="shared" si="501"/>
        <v>2559.6</v>
      </c>
      <c r="JU240" s="69"/>
      <c r="JV240" s="20"/>
      <c r="JW240" s="20"/>
      <c r="JX240" s="20">
        <v>140.5</v>
      </c>
      <c r="JY240" s="23">
        <f t="shared" si="502"/>
        <v>4636.5</v>
      </c>
      <c r="KA240" s="69"/>
      <c r="KB240" s="20"/>
      <c r="KC240" s="20"/>
      <c r="KD240" s="20">
        <v>39.5</v>
      </c>
      <c r="KE240" s="23">
        <f t="shared" si="503"/>
        <v>513.5</v>
      </c>
      <c r="KG240" s="69"/>
      <c r="KH240" s="20"/>
      <c r="KI240" s="20"/>
      <c r="KJ240" s="20">
        <v>13.25</v>
      </c>
      <c r="KK240" s="23">
        <f t="shared" si="504"/>
        <v>397.5</v>
      </c>
      <c r="KM240" s="69"/>
      <c r="KN240" s="20"/>
      <c r="KO240" s="20"/>
      <c r="KP240" s="20">
        <v>113</v>
      </c>
      <c r="KQ240" s="23">
        <f t="shared" si="505"/>
        <v>2067.9</v>
      </c>
      <c r="KS240" s="69"/>
      <c r="KT240" s="20"/>
      <c r="KU240" s="20"/>
      <c r="KV240" s="20">
        <v>48.333333333333336</v>
      </c>
      <c r="KW240" s="23">
        <f t="shared" si="506"/>
        <v>1788.3333333333335</v>
      </c>
      <c r="KY240" s="69"/>
      <c r="KZ240" s="20"/>
      <c r="LA240" s="20"/>
      <c r="LB240" s="20">
        <v>54.25</v>
      </c>
      <c r="LC240" s="23">
        <f t="shared" si="507"/>
        <v>813.75</v>
      </c>
      <c r="LE240" s="69"/>
      <c r="LF240" s="20"/>
      <c r="LG240" s="20"/>
      <c r="LH240" s="20">
        <v>76</v>
      </c>
      <c r="LI240" s="23">
        <f t="shared" si="508"/>
        <v>3648</v>
      </c>
      <c r="LK240" s="27"/>
      <c r="LL240" s="27"/>
      <c r="LM240" s="27"/>
      <c r="LN240" s="27">
        <v>83</v>
      </c>
      <c r="LO240" s="30">
        <f t="shared" si="509"/>
        <v>1245</v>
      </c>
      <c r="LR240" s="27"/>
      <c r="LT240" s="17">
        <v>100</v>
      </c>
      <c r="LU240" s="30">
        <f t="shared" si="510"/>
        <v>570</v>
      </c>
      <c r="LW240" s="32"/>
      <c r="LX240" s="32"/>
      <c r="LY240" s="32"/>
      <c r="LZ240" s="32">
        <v>115</v>
      </c>
      <c r="MA240" s="36">
        <f t="shared" si="511"/>
        <v>2300</v>
      </c>
      <c r="MC240" s="32"/>
      <c r="MD240" s="32"/>
      <c r="ME240" s="32"/>
      <c r="MF240" s="32"/>
      <c r="MI240" s="32"/>
      <c r="MJ240" s="32"/>
      <c r="MK240" s="32"/>
      <c r="ML240" s="32">
        <v>101.5</v>
      </c>
      <c r="MM240" s="36">
        <f t="shared" si="529"/>
        <v>2862.2999999999997</v>
      </c>
      <c r="MO240" s="32"/>
      <c r="MP240" s="32"/>
      <c r="MQ240" s="32"/>
      <c r="MR240" s="32">
        <v>123</v>
      </c>
      <c r="MS240" s="36">
        <f t="shared" si="513"/>
        <v>2460</v>
      </c>
      <c r="MU240" s="32"/>
      <c r="MV240" s="32"/>
      <c r="MW240" s="32"/>
      <c r="MX240" s="32"/>
      <c r="NA240" s="32"/>
      <c r="NB240" s="32"/>
      <c r="NC240" s="32"/>
      <c r="ND240" s="32">
        <v>111.25</v>
      </c>
      <c r="NE240" s="36">
        <f t="shared" si="515"/>
        <v>1501.875</v>
      </c>
      <c r="NG240" s="32"/>
      <c r="NH240" s="32"/>
      <c r="NI240" s="32"/>
      <c r="NJ240" s="32">
        <v>110.625</v>
      </c>
      <c r="NK240" s="36">
        <f t="shared" si="516"/>
        <v>2931.5625</v>
      </c>
      <c r="NM240" s="32"/>
      <c r="NN240" s="32"/>
      <c r="NO240" s="32"/>
      <c r="NP240" s="32">
        <v>80</v>
      </c>
      <c r="NQ240" s="36">
        <f t="shared" si="517"/>
        <v>1024</v>
      </c>
      <c r="NS240" s="32"/>
      <c r="NT240" s="32"/>
      <c r="NU240" s="32"/>
      <c r="NV240" s="32">
        <v>29.375</v>
      </c>
      <c r="NW240" s="36">
        <f t="shared" si="518"/>
        <v>1468.75</v>
      </c>
      <c r="NY240" s="32"/>
      <c r="NZ240" s="32"/>
      <c r="OA240" s="32"/>
      <c r="OB240" s="32">
        <v>28.875</v>
      </c>
      <c r="OC240" s="36">
        <f t="shared" si="519"/>
        <v>635.25</v>
      </c>
      <c r="OE240" s="32"/>
      <c r="OF240" s="32"/>
      <c r="OG240" s="32"/>
      <c r="OH240" s="32">
        <v>86</v>
      </c>
      <c r="OI240" s="36">
        <f t="shared" si="520"/>
        <v>903</v>
      </c>
      <c r="OK240" s="32"/>
      <c r="OL240" s="32"/>
      <c r="OM240" s="32"/>
      <c r="ON240" s="32"/>
      <c r="OQ240" s="32"/>
      <c r="OR240" s="32"/>
      <c r="OS240" s="32"/>
      <c r="OT240" s="32"/>
      <c r="OW240" s="32"/>
      <c r="OX240" s="32"/>
      <c r="OY240" s="32"/>
      <c r="OZ240" s="32"/>
      <c r="PC240" s="32"/>
      <c r="PD240" s="32"/>
      <c r="PE240" s="32"/>
      <c r="PF240" s="32"/>
      <c r="PI240" s="32"/>
      <c r="PJ240" s="32"/>
      <c r="PK240" s="32"/>
      <c r="PL240" s="32">
        <v>67.5</v>
      </c>
      <c r="PM240" s="36">
        <f t="shared" si="521"/>
        <v>1194.75</v>
      </c>
      <c r="PO240" s="32"/>
      <c r="PP240" s="32"/>
      <c r="PQ240" s="32"/>
      <c r="PR240" s="32"/>
      <c r="PU240" s="32"/>
      <c r="PV240" s="32"/>
      <c r="PW240" s="32"/>
      <c r="PX240" s="31">
        <v>108.375</v>
      </c>
      <c r="PY240" s="36">
        <f t="shared" si="522"/>
        <v>650.25</v>
      </c>
      <c r="QD240" s="31">
        <v>129.25</v>
      </c>
      <c r="QE240" s="36">
        <f t="shared" si="485"/>
        <v>775.5</v>
      </c>
      <c r="QM240" s="5"/>
      <c r="QO240" s="5"/>
      <c r="QP240" s="31">
        <v>52.5</v>
      </c>
      <c r="QQ240" s="36">
        <f t="shared" si="523"/>
        <v>651</v>
      </c>
      <c r="QV240" s="31">
        <v>75</v>
      </c>
      <c r="QW240" s="36">
        <f t="shared" si="524"/>
        <v>900</v>
      </c>
      <c r="RB240" s="31">
        <v>99</v>
      </c>
      <c r="RC240" s="36">
        <f t="shared" si="525"/>
        <v>1633.5</v>
      </c>
      <c r="RN240" s="31">
        <v>48</v>
      </c>
      <c r="RO240" s="36">
        <f t="shared" si="526"/>
        <v>427.20000000000005</v>
      </c>
      <c r="SR240" s="31">
        <v>59</v>
      </c>
      <c r="SS240" s="36">
        <f t="shared" si="527"/>
        <v>885</v>
      </c>
    </row>
    <row r="241" spans="1:513" x14ac:dyDescent="0.55000000000000004">
      <c r="A241" s="31"/>
      <c r="B241" s="80">
        <v>185010</v>
      </c>
      <c r="C241" s="77"/>
      <c r="D241" s="78"/>
      <c r="E241" s="78">
        <f t="shared" si="366"/>
        <v>99469.298992925455</v>
      </c>
      <c r="F241" s="78">
        <f t="shared" si="528"/>
        <v>58.037217713122239</v>
      </c>
      <c r="G241" s="78">
        <f t="shared" si="486"/>
        <v>86.381637587525631</v>
      </c>
      <c r="H241" s="78"/>
      <c r="I241" s="78"/>
      <c r="J241" s="88"/>
      <c r="N241" s="31">
        <v>79</v>
      </c>
      <c r="O241" s="62">
        <f t="shared" si="487"/>
        <v>6188.3522657597214</v>
      </c>
      <c r="Z241" s="31">
        <v>153</v>
      </c>
      <c r="AA241" s="37">
        <f t="shared" si="483"/>
        <v>6885</v>
      </c>
      <c r="AL241" s="31">
        <v>67</v>
      </c>
      <c r="AM241" s="30">
        <f t="shared" si="488"/>
        <v>5422.8179228179233</v>
      </c>
      <c r="BD241" s="31">
        <v>108.5</v>
      </c>
      <c r="BE241" s="36">
        <f t="shared" si="489"/>
        <v>4502.75</v>
      </c>
      <c r="BJ241" s="31">
        <v>70.25</v>
      </c>
      <c r="BK241" s="36">
        <f t="shared" si="490"/>
        <v>2156.6749999999997</v>
      </c>
      <c r="BP241" s="31">
        <v>103.125</v>
      </c>
      <c r="BQ241" s="30">
        <f t="shared" si="491"/>
        <v>2939.0625</v>
      </c>
      <c r="DF241" s="31">
        <v>75</v>
      </c>
      <c r="DG241" s="30">
        <f t="shared" si="492"/>
        <v>2850</v>
      </c>
      <c r="DL241" s="31">
        <v>62.5</v>
      </c>
      <c r="DM241" s="30">
        <f t="shared" si="493"/>
        <v>1437.5</v>
      </c>
      <c r="DR241" s="31">
        <v>98.25</v>
      </c>
      <c r="DS241" s="30">
        <f t="shared" si="494"/>
        <v>3417.3913043478265</v>
      </c>
      <c r="EV241" s="31">
        <v>102.75</v>
      </c>
      <c r="EW241" s="30">
        <f t="shared" si="495"/>
        <v>4418.25</v>
      </c>
      <c r="FB241" s="31">
        <v>104.25</v>
      </c>
      <c r="FC241" s="29">
        <f t="shared" si="484"/>
        <v>5368.875</v>
      </c>
      <c r="IB241" s="31">
        <v>119</v>
      </c>
      <c r="IC241" s="36">
        <f t="shared" si="496"/>
        <v>2380</v>
      </c>
      <c r="IH241" s="31">
        <v>110.25</v>
      </c>
      <c r="II241" s="30">
        <f t="shared" si="497"/>
        <v>2756.25</v>
      </c>
      <c r="IN241" s="31">
        <v>62.75</v>
      </c>
      <c r="IO241" s="36">
        <f t="shared" si="498"/>
        <v>627.5</v>
      </c>
      <c r="JC241" s="69"/>
      <c r="JD241" s="20"/>
      <c r="JE241" s="20"/>
      <c r="JF241" s="20">
        <v>85</v>
      </c>
      <c r="JG241" s="23">
        <f t="shared" si="499"/>
        <v>850</v>
      </c>
      <c r="JI241" s="69"/>
      <c r="JJ241" s="20"/>
      <c r="JK241" s="20"/>
      <c r="JL241" s="20">
        <v>137</v>
      </c>
      <c r="JM241" s="23">
        <f t="shared" si="500"/>
        <v>4110</v>
      </c>
      <c r="JO241" s="69"/>
      <c r="JP241" s="20"/>
      <c r="JQ241" s="20"/>
      <c r="JR241" s="20">
        <v>83.875</v>
      </c>
      <c r="JS241" s="23">
        <f t="shared" si="501"/>
        <v>2650.4500000000003</v>
      </c>
      <c r="JU241" s="69"/>
      <c r="JV241" s="20"/>
      <c r="JW241" s="20"/>
      <c r="JX241" s="20">
        <v>152</v>
      </c>
      <c r="JY241" s="23">
        <f t="shared" si="502"/>
        <v>5016</v>
      </c>
      <c r="KA241" s="69"/>
      <c r="KB241" s="20"/>
      <c r="KC241" s="20"/>
      <c r="KD241" s="20">
        <v>39.25</v>
      </c>
      <c r="KE241" s="23">
        <f t="shared" si="503"/>
        <v>510.25</v>
      </c>
      <c r="KG241" s="69"/>
      <c r="KH241" s="20"/>
      <c r="KI241" s="20"/>
      <c r="KJ241" s="20">
        <v>13</v>
      </c>
      <c r="KK241" s="23">
        <f t="shared" si="504"/>
        <v>390</v>
      </c>
      <c r="KM241" s="69"/>
      <c r="KN241" s="20"/>
      <c r="KO241" s="20"/>
      <c r="KP241" s="20">
        <v>113.75</v>
      </c>
      <c r="KQ241" s="23">
        <f t="shared" si="505"/>
        <v>2081.625</v>
      </c>
      <c r="KS241" s="69"/>
      <c r="KT241" s="20"/>
      <c r="KU241" s="20"/>
      <c r="KV241" s="20">
        <v>62.0625</v>
      </c>
      <c r="KW241" s="23">
        <f t="shared" si="506"/>
        <v>2296.3125</v>
      </c>
      <c r="KY241" s="69"/>
      <c r="KZ241" s="20"/>
      <c r="LA241" s="20"/>
      <c r="LB241" s="20">
        <v>59</v>
      </c>
      <c r="LC241" s="23">
        <f t="shared" si="507"/>
        <v>885</v>
      </c>
      <c r="LE241" s="69"/>
      <c r="LF241" s="20"/>
      <c r="LG241" s="20"/>
      <c r="LH241" s="20">
        <v>76</v>
      </c>
      <c r="LI241" s="23">
        <f t="shared" si="508"/>
        <v>3648</v>
      </c>
      <c r="LK241" s="27"/>
      <c r="LL241" s="27"/>
      <c r="LM241" s="27"/>
      <c r="LN241" s="27">
        <v>82.25</v>
      </c>
      <c r="LO241" s="30">
        <f t="shared" si="509"/>
        <v>1233.75</v>
      </c>
      <c r="LR241" s="27"/>
      <c r="LT241" s="17">
        <v>105</v>
      </c>
      <c r="LU241" s="30">
        <f t="shared" si="510"/>
        <v>598.5</v>
      </c>
      <c r="LW241" s="32"/>
      <c r="LX241" s="32"/>
      <c r="LY241" s="32"/>
      <c r="LZ241" s="32">
        <v>115</v>
      </c>
      <c r="MA241" s="36">
        <f t="shared" si="511"/>
        <v>2300</v>
      </c>
      <c r="MC241" s="32"/>
      <c r="MD241" s="32"/>
      <c r="ME241" s="32"/>
      <c r="MF241" s="32"/>
      <c r="MI241" s="32"/>
      <c r="MJ241" s="32"/>
      <c r="MK241" s="32"/>
      <c r="ML241" s="32">
        <v>110</v>
      </c>
      <c r="MM241" s="36">
        <f t="shared" si="529"/>
        <v>3102</v>
      </c>
      <c r="MO241" s="32"/>
      <c r="MP241" s="32"/>
      <c r="MQ241" s="32"/>
      <c r="MR241" s="32">
        <v>128</v>
      </c>
      <c r="MS241" s="36">
        <f t="shared" si="513"/>
        <v>2560</v>
      </c>
      <c r="MU241" s="32"/>
      <c r="MV241" s="32"/>
      <c r="MW241" s="32"/>
      <c r="MX241" s="32"/>
      <c r="NA241" s="32"/>
      <c r="NB241" s="32"/>
      <c r="NC241" s="32"/>
      <c r="ND241" s="32">
        <v>111.75</v>
      </c>
      <c r="NE241" s="36">
        <f t="shared" si="515"/>
        <v>1508.625</v>
      </c>
      <c r="NG241" s="32"/>
      <c r="NH241" s="32"/>
      <c r="NI241" s="32"/>
      <c r="NJ241" s="32">
        <v>112.5</v>
      </c>
      <c r="NK241" s="36">
        <f t="shared" si="516"/>
        <v>2981.25</v>
      </c>
      <c r="NM241" s="32"/>
      <c r="NN241" s="32"/>
      <c r="NO241" s="32"/>
      <c r="NP241" s="32">
        <v>81.5</v>
      </c>
      <c r="NQ241" s="36">
        <f t="shared" si="517"/>
        <v>1043.2</v>
      </c>
      <c r="NS241" s="32"/>
      <c r="NT241" s="32"/>
      <c r="NU241" s="32"/>
      <c r="NV241" s="32">
        <v>34.5</v>
      </c>
      <c r="NW241" s="36">
        <f t="shared" si="518"/>
        <v>1725</v>
      </c>
      <c r="NY241" s="32"/>
      <c r="NZ241" s="32"/>
      <c r="OA241" s="32"/>
      <c r="OB241" s="32">
        <v>34.5</v>
      </c>
      <c r="OC241" s="36">
        <f t="shared" si="519"/>
        <v>759</v>
      </c>
      <c r="OE241" s="32"/>
      <c r="OF241" s="32"/>
      <c r="OG241" s="32"/>
      <c r="OH241" s="32">
        <v>84.875</v>
      </c>
      <c r="OI241" s="36">
        <f t="shared" si="520"/>
        <v>891.1875</v>
      </c>
      <c r="OK241" s="32"/>
      <c r="OL241" s="32"/>
      <c r="OM241" s="32"/>
      <c r="ON241" s="32"/>
      <c r="OQ241" s="32"/>
      <c r="OR241" s="32"/>
      <c r="OS241" s="32"/>
      <c r="OT241" s="32"/>
      <c r="OW241" s="32"/>
      <c r="OX241" s="32"/>
      <c r="OY241" s="32"/>
      <c r="OZ241" s="32"/>
      <c r="PC241" s="32"/>
      <c r="PD241" s="32"/>
      <c r="PE241" s="32"/>
      <c r="PF241" s="32"/>
      <c r="PI241" s="32"/>
      <c r="PJ241" s="32"/>
      <c r="PK241" s="32"/>
      <c r="PL241" s="32">
        <v>72</v>
      </c>
      <c r="PM241" s="36">
        <f t="shared" si="521"/>
        <v>1274.3999999999999</v>
      </c>
      <c r="PO241" s="32"/>
      <c r="PP241" s="32"/>
      <c r="PQ241" s="32"/>
      <c r="PR241" s="32"/>
      <c r="PU241" s="32"/>
      <c r="PV241" s="32"/>
      <c r="PW241" s="32"/>
      <c r="PX241" s="31">
        <v>109.125</v>
      </c>
      <c r="PY241" s="36">
        <f t="shared" si="522"/>
        <v>654.75</v>
      </c>
      <c r="QD241" s="31">
        <v>129.25</v>
      </c>
      <c r="QE241" s="36">
        <f t="shared" si="485"/>
        <v>775.5</v>
      </c>
      <c r="QM241" s="5"/>
      <c r="QO241" s="5"/>
      <c r="QP241" s="31">
        <v>60</v>
      </c>
      <c r="QQ241" s="36">
        <f t="shared" si="523"/>
        <v>744</v>
      </c>
      <c r="QV241" s="31">
        <v>81.5</v>
      </c>
      <c r="QW241" s="36">
        <f t="shared" si="524"/>
        <v>978</v>
      </c>
      <c r="RB241" s="31">
        <v>98.5</v>
      </c>
      <c r="RC241" s="36">
        <f t="shared" si="525"/>
        <v>1625.25</v>
      </c>
      <c r="RN241" s="31">
        <v>54.25</v>
      </c>
      <c r="RO241" s="36">
        <f t="shared" si="526"/>
        <v>482.82500000000005</v>
      </c>
      <c r="SR241" s="31">
        <v>62.5</v>
      </c>
      <c r="SS241" s="36">
        <f t="shared" si="527"/>
        <v>937.5</v>
      </c>
    </row>
    <row r="242" spans="1:513" x14ac:dyDescent="0.55000000000000004">
      <c r="A242" s="31"/>
      <c r="B242" s="80">
        <v>185011</v>
      </c>
      <c r="C242" s="79">
        <f>COUNT(N242:SS242)/2</f>
        <v>43</v>
      </c>
      <c r="D242" s="78"/>
      <c r="E242" s="78">
        <f t="shared" si="366"/>
        <v>100405.88208320283</v>
      </c>
      <c r="F242" s="78">
        <f t="shared" si="528"/>
        <v>58.583684585485763</v>
      </c>
      <c r="G242" s="78">
        <f t="shared" si="486"/>
        <v>87.194989867013376</v>
      </c>
      <c r="H242" s="78"/>
      <c r="I242" s="78"/>
      <c r="J242" s="88"/>
      <c r="N242" s="31">
        <v>73</v>
      </c>
      <c r="O242" s="62">
        <f t="shared" si="487"/>
        <v>5718.3508278539202</v>
      </c>
      <c r="Z242" s="31">
        <v>156.75</v>
      </c>
      <c r="AA242" s="37">
        <f t="shared" si="483"/>
        <v>7053.75</v>
      </c>
      <c r="AL242" s="31">
        <v>72.25</v>
      </c>
      <c r="AM242" s="30">
        <f t="shared" si="488"/>
        <v>5847.7402227402235</v>
      </c>
      <c r="BD242" s="31">
        <v>104.9375</v>
      </c>
      <c r="BE242" s="36">
        <f t="shared" si="489"/>
        <v>4354.90625</v>
      </c>
      <c r="BJ242" s="31">
        <v>68.125</v>
      </c>
      <c r="BK242" s="36">
        <f t="shared" si="490"/>
        <v>2091.4375</v>
      </c>
      <c r="BP242" s="31">
        <v>103.625</v>
      </c>
      <c r="BQ242" s="30">
        <f t="shared" si="491"/>
        <v>2953.3125</v>
      </c>
      <c r="DF242" s="31">
        <v>74.5</v>
      </c>
      <c r="DG242" s="30">
        <f t="shared" si="492"/>
        <v>2831</v>
      </c>
      <c r="DL242" s="31">
        <v>62</v>
      </c>
      <c r="DM242" s="30">
        <f t="shared" si="493"/>
        <v>1426</v>
      </c>
      <c r="DR242" s="31">
        <v>101.5</v>
      </c>
      <c r="DS242" s="30">
        <f t="shared" si="494"/>
        <v>3530.434782608696</v>
      </c>
      <c r="EV242" s="31">
        <v>102.625</v>
      </c>
      <c r="EW242" s="30">
        <f t="shared" si="495"/>
        <v>4412.875</v>
      </c>
      <c r="FB242" s="31">
        <v>104</v>
      </c>
      <c r="FC242" s="29">
        <f t="shared" si="484"/>
        <v>5356</v>
      </c>
      <c r="IB242" s="31">
        <v>128</v>
      </c>
      <c r="IC242" s="36">
        <f t="shared" si="496"/>
        <v>2560</v>
      </c>
      <c r="IH242" s="31">
        <v>114.75</v>
      </c>
      <c r="II242" s="30">
        <f t="shared" si="497"/>
        <v>2868.75</v>
      </c>
      <c r="IN242" s="31">
        <v>60</v>
      </c>
      <c r="IO242" s="36">
        <f t="shared" si="498"/>
        <v>600</v>
      </c>
      <c r="JC242" s="69"/>
      <c r="JD242" s="20"/>
      <c r="JE242" s="20"/>
      <c r="JF242" s="20">
        <v>90.25</v>
      </c>
      <c r="JG242" s="23">
        <f t="shared" si="499"/>
        <v>902.5</v>
      </c>
      <c r="JI242" s="69"/>
      <c r="JJ242" s="20"/>
      <c r="JK242" s="20"/>
      <c r="JL242" s="20">
        <v>138</v>
      </c>
      <c r="JM242" s="23">
        <f t="shared" si="500"/>
        <v>4140</v>
      </c>
      <c r="JO242" s="69"/>
      <c r="JP242" s="20"/>
      <c r="JQ242" s="20"/>
      <c r="JR242" s="20">
        <v>86.375</v>
      </c>
      <c r="JS242" s="23">
        <f t="shared" si="501"/>
        <v>2729.4500000000003</v>
      </c>
      <c r="JU242" s="69"/>
      <c r="JV242" s="20"/>
      <c r="JW242" s="20"/>
      <c r="JX242" s="20">
        <v>157.5</v>
      </c>
      <c r="JY242" s="23">
        <f t="shared" si="502"/>
        <v>5197.5</v>
      </c>
      <c r="KA242" s="69"/>
      <c r="KB242" s="20"/>
      <c r="KC242" s="20"/>
      <c r="KD242" s="20">
        <v>44.625</v>
      </c>
      <c r="KE242" s="23">
        <f t="shared" si="503"/>
        <v>580.125</v>
      </c>
      <c r="KG242" s="69"/>
      <c r="KH242" s="20"/>
      <c r="KI242" s="20"/>
      <c r="KJ242" s="20">
        <v>13</v>
      </c>
      <c r="KK242" s="23">
        <f t="shared" si="504"/>
        <v>390</v>
      </c>
      <c r="KM242" s="69"/>
      <c r="KN242" s="20"/>
      <c r="KO242" s="20"/>
      <c r="KP242" s="20">
        <v>116.25</v>
      </c>
      <c r="KQ242" s="23">
        <f t="shared" si="505"/>
        <v>2127.375</v>
      </c>
      <c r="KS242" s="69"/>
      <c r="KT242" s="20"/>
      <c r="KU242" s="20"/>
      <c r="KV242" s="20">
        <v>59.5</v>
      </c>
      <c r="KW242" s="23">
        <f t="shared" si="506"/>
        <v>2201.5</v>
      </c>
      <c r="KY242" s="69"/>
      <c r="KZ242" s="20"/>
      <c r="LA242" s="20"/>
      <c r="LB242" s="20">
        <v>58.75</v>
      </c>
      <c r="LC242" s="23">
        <f t="shared" si="507"/>
        <v>881.25</v>
      </c>
      <c r="LE242" s="69"/>
      <c r="LF242" s="20"/>
      <c r="LG242" s="20"/>
      <c r="LH242" s="20">
        <v>78</v>
      </c>
      <c r="LI242" s="23">
        <f t="shared" si="508"/>
        <v>3744</v>
      </c>
      <c r="LK242" s="27"/>
      <c r="LL242" s="27"/>
      <c r="LM242" s="27"/>
      <c r="LN242" s="27">
        <v>81.5</v>
      </c>
      <c r="LO242" s="30">
        <f t="shared" si="509"/>
        <v>1222.5</v>
      </c>
      <c r="LR242" s="27"/>
      <c r="LT242" s="17">
        <v>106</v>
      </c>
      <c r="LU242" s="30">
        <f t="shared" si="510"/>
        <v>604.20000000000005</v>
      </c>
      <c r="LW242" s="32"/>
      <c r="LX242" s="32"/>
      <c r="LY242" s="32"/>
      <c r="LZ242" s="32">
        <v>119.25</v>
      </c>
      <c r="MA242" s="36">
        <f t="shared" si="511"/>
        <v>2385</v>
      </c>
      <c r="MC242" s="32"/>
      <c r="MD242" s="32"/>
      <c r="ME242" s="32"/>
      <c r="MF242" s="32"/>
      <c r="MI242" s="32"/>
      <c r="MJ242" s="32"/>
      <c r="MK242" s="32"/>
      <c r="ML242" s="32">
        <v>112.5</v>
      </c>
      <c r="MM242" s="36">
        <f t="shared" si="529"/>
        <v>3172.5</v>
      </c>
      <c r="MO242" s="32"/>
      <c r="MP242" s="32"/>
      <c r="MQ242" s="32"/>
      <c r="MR242" s="32">
        <v>130.125</v>
      </c>
      <c r="MS242" s="36">
        <f t="shared" si="513"/>
        <v>2602.5</v>
      </c>
      <c r="MU242" s="32"/>
      <c r="MV242" s="32"/>
      <c r="MW242" s="32"/>
      <c r="MX242" s="32"/>
      <c r="NA242" s="32"/>
      <c r="NB242" s="32"/>
      <c r="NC242" s="32"/>
      <c r="ND242" s="32">
        <v>108.75</v>
      </c>
      <c r="NE242" s="36">
        <f t="shared" si="515"/>
        <v>1468.125</v>
      </c>
      <c r="NG242" s="32"/>
      <c r="NH242" s="32"/>
      <c r="NI242" s="32"/>
      <c r="NJ242" s="32">
        <v>113.25</v>
      </c>
      <c r="NK242" s="36">
        <f t="shared" si="516"/>
        <v>3001.125</v>
      </c>
      <c r="NM242" s="32"/>
      <c r="NN242" s="32"/>
      <c r="NO242" s="32"/>
      <c r="NP242" s="32">
        <v>83</v>
      </c>
      <c r="NQ242" s="36">
        <f t="shared" si="517"/>
        <v>1062.4000000000001</v>
      </c>
      <c r="NS242" s="32"/>
      <c r="NT242" s="32"/>
      <c r="NU242" s="32"/>
      <c r="NV242" s="32">
        <v>33.125</v>
      </c>
      <c r="NW242" s="36">
        <f t="shared" si="518"/>
        <v>1656.25</v>
      </c>
      <c r="NY242" s="32"/>
      <c r="NZ242" s="32"/>
      <c r="OA242" s="32"/>
      <c r="OB242" s="32">
        <v>31.125</v>
      </c>
      <c r="OC242" s="36">
        <f t="shared" si="519"/>
        <v>684.75</v>
      </c>
      <c r="OE242" s="32"/>
      <c r="OF242" s="32"/>
      <c r="OG242" s="32"/>
      <c r="OH242" s="32">
        <v>85.25</v>
      </c>
      <c r="OI242" s="36">
        <f t="shared" si="520"/>
        <v>895.125</v>
      </c>
      <c r="OK242" s="32"/>
      <c r="OL242" s="32"/>
      <c r="OM242" s="32"/>
      <c r="ON242" s="32"/>
      <c r="OQ242" s="32"/>
      <c r="OR242" s="32"/>
      <c r="OS242" s="32"/>
      <c r="OT242" s="32"/>
      <c r="OW242" s="32"/>
      <c r="OX242" s="32"/>
      <c r="OY242" s="32"/>
      <c r="OZ242" s="32"/>
      <c r="PC242" s="32"/>
      <c r="PD242" s="32"/>
      <c r="PE242" s="32"/>
      <c r="PF242" s="32"/>
      <c r="PI242" s="32"/>
      <c r="PJ242" s="32"/>
      <c r="PK242" s="32"/>
      <c r="PL242" s="32">
        <v>78</v>
      </c>
      <c r="PM242" s="36">
        <f t="shared" si="521"/>
        <v>1380.6</v>
      </c>
      <c r="PO242" s="32"/>
      <c r="PP242" s="32"/>
      <c r="PQ242" s="32"/>
      <c r="PR242" s="32"/>
      <c r="PU242" s="32"/>
      <c r="PV242" s="32"/>
      <c r="PW242" s="32"/>
      <c r="PX242" s="31">
        <v>108.75</v>
      </c>
      <c r="PY242" s="36">
        <f t="shared" si="522"/>
        <v>652.5</v>
      </c>
      <c r="QD242" s="31">
        <v>132</v>
      </c>
      <c r="QE242" s="36">
        <f t="shared" si="485"/>
        <v>792</v>
      </c>
      <c r="QM242" s="5"/>
      <c r="QO242" s="5"/>
      <c r="QP242" s="31">
        <v>58</v>
      </c>
      <c r="QQ242" s="36">
        <f t="shared" si="523"/>
        <v>719.2</v>
      </c>
      <c r="QV242" s="31">
        <v>83</v>
      </c>
      <c r="QW242" s="36">
        <f t="shared" si="524"/>
        <v>996</v>
      </c>
      <c r="RB242" s="31">
        <v>103</v>
      </c>
      <c r="RC242" s="36">
        <f t="shared" si="525"/>
        <v>1699.5</v>
      </c>
      <c r="RN242" s="31">
        <v>52</v>
      </c>
      <c r="RO242" s="36">
        <f t="shared" si="526"/>
        <v>462.8</v>
      </c>
      <c r="SR242" s="31">
        <v>63.25</v>
      </c>
      <c r="SS242" s="36">
        <f t="shared" si="527"/>
        <v>948.75</v>
      </c>
    </row>
    <row r="243" spans="1:513" x14ac:dyDescent="0.55000000000000004">
      <c r="A243" s="31"/>
      <c r="B243" s="80">
        <v>185012</v>
      </c>
      <c r="C243" s="77"/>
      <c r="D243" s="78">
        <f>SUM(M243,S243,Y243,AE243,AK243,AQ243,AW243,BC243,BI243,BO243,BU243,CA243,CG243,CM243,CS243,CY243,DE243,DK243,DQ243,DW243,EC243,EI243,EO243,EU243,FA243,FG243,FM243,FS243,FY243,GE243,GK243,GQ243,GW243,HC243,HI243,HO243,HU243,IA243,IG243,IM243,IS243,IY243,JE243,JK243,JQ243,JW243,KC243,KI243,KO243,KU243,LA243,LG243,LM243,LS243,LY243,ME243,MK243,MQ243,MW243,NC243,NI243,NO243,NU243,OA243,OG243,OM243,OS243,OY243,PE243,PK243,PQ243,PW243,QC243,QI243,QO243,QU243,RA243,RG243,RM243,RS243,RY243,SE243,SK243,SQ243)</f>
        <v>1218.4662751992093</v>
      </c>
      <c r="E243" s="78">
        <f t="shared" si="366"/>
        <v>101778.28184787519</v>
      </c>
      <c r="F243" s="78">
        <f t="shared" si="528"/>
        <v>59.384436825002325</v>
      </c>
      <c r="G243" s="78">
        <f t="shared" si="486"/>
        <v>88.386816292829096</v>
      </c>
      <c r="H243" s="78"/>
      <c r="I243" s="78"/>
      <c r="J243" s="88">
        <f>SUM(P243,V243,AB243,AH243,AN243,AT243,AZ243,BF243,BL243,BR243,BX243,CD243,CJ243,CP243,CV243,DB243,DH243,DN243,DT243,DZ243,EF243,EL243,ER243,EX243,FD243,FJ243,FP243,FV243,GB243,GH243,GN243,GT243,GZ243,HF243,HL243,HR243,HX243,ID243,IJ243,IP243,IV243,JB243,JH243,JN243,JT243,JZ243,KF243,KL243,KR243,KX243,LD243,LJ243,LP243,LV243,MB243,MH243,MN243,MT243,MZ243,NF243,NL243,NR243,NX243,OD243,OJ243,OP243,OV243,PB243,PH243,PN243,PT243,PZ243,QF243,QL243,QR243,QX243,RD243,RJ243,RP243,RV243,SB243,SH243,SN243,ST243)</f>
        <v>1085.6537626175336</v>
      </c>
      <c r="K243" s="31">
        <v>0</v>
      </c>
      <c r="L243" s="31">
        <v>1.1628224999999999</v>
      </c>
      <c r="M243" s="31">
        <v>82.446085565976048</v>
      </c>
      <c r="N243" s="31">
        <v>75</v>
      </c>
      <c r="O243" s="62">
        <f t="shared" si="487"/>
        <v>5875.0179738225206</v>
      </c>
      <c r="P243" s="31">
        <f>M231</f>
        <v>78.333572984300275</v>
      </c>
      <c r="W243" s="31">
        <v>14</v>
      </c>
      <c r="X243" s="31">
        <v>1</v>
      </c>
      <c r="Y243" s="31">
        <v>58</v>
      </c>
      <c r="Z243" s="31">
        <v>141</v>
      </c>
      <c r="AA243" s="37">
        <f t="shared" si="483"/>
        <v>6345</v>
      </c>
      <c r="AB243" s="64">
        <f>Y231</f>
        <v>45</v>
      </c>
      <c r="AI243" s="31">
        <v>0</v>
      </c>
      <c r="AJ243" s="31">
        <v>1.2320000000000002</v>
      </c>
      <c r="AK243" s="31">
        <v>80.937580937580947</v>
      </c>
      <c r="AL243" s="31">
        <v>74.5</v>
      </c>
      <c r="AM243" s="30">
        <f t="shared" si="488"/>
        <v>6029.8497798497801</v>
      </c>
      <c r="AN243" s="64">
        <f>AK231</f>
        <v>80.937580937580947</v>
      </c>
      <c r="BA243" s="31">
        <v>8.5</v>
      </c>
      <c r="BB243" s="31">
        <v>1</v>
      </c>
      <c r="BC243" s="31">
        <v>41.5</v>
      </c>
      <c r="BD243" s="31">
        <v>103.75</v>
      </c>
      <c r="BE243" s="36">
        <f t="shared" si="489"/>
        <v>4305.625</v>
      </c>
      <c r="BF243" s="64">
        <f>BC231</f>
        <v>41.5</v>
      </c>
      <c r="BG243" s="31">
        <v>4</v>
      </c>
      <c r="BH243" s="31">
        <v>1</v>
      </c>
      <c r="BI243" s="31">
        <v>30.7</v>
      </c>
      <c r="BJ243" s="31">
        <v>75.125</v>
      </c>
      <c r="BK243" s="36">
        <f t="shared" si="490"/>
        <v>2306.3375000000001</v>
      </c>
      <c r="BL243" s="64">
        <f>BI231</f>
        <v>30.7</v>
      </c>
      <c r="BM243" s="31">
        <v>8</v>
      </c>
      <c r="BN243" s="31">
        <v>1</v>
      </c>
      <c r="BO243" s="31">
        <v>28.5</v>
      </c>
      <c r="BP243" s="31">
        <v>104.5</v>
      </c>
      <c r="BQ243" s="30">
        <f t="shared" si="491"/>
        <v>2978.25</v>
      </c>
      <c r="BR243" s="64">
        <f>BO231</f>
        <v>28.5</v>
      </c>
      <c r="DC243" s="31">
        <v>3.5</v>
      </c>
      <c r="DD243" s="31">
        <v>1</v>
      </c>
      <c r="DE243" s="31">
        <v>38</v>
      </c>
      <c r="DF243" s="31">
        <v>80.5</v>
      </c>
      <c r="DG243" s="30">
        <f t="shared" si="492"/>
        <v>3059</v>
      </c>
      <c r="DH243" s="64">
        <f>DE231</f>
        <v>38</v>
      </c>
      <c r="DI243" s="31">
        <v>4</v>
      </c>
      <c r="DJ243" s="31">
        <v>1</v>
      </c>
      <c r="DK243" s="31">
        <v>23</v>
      </c>
      <c r="DL243" s="31">
        <v>67.88</v>
      </c>
      <c r="DM243" s="30">
        <f t="shared" si="493"/>
        <v>1561.2399999999998</v>
      </c>
      <c r="DN243" s="64">
        <f>DK231</f>
        <v>23</v>
      </c>
      <c r="DO243" s="31">
        <v>0</v>
      </c>
      <c r="DP243" s="31">
        <v>1.08</v>
      </c>
      <c r="DQ243" s="31">
        <v>34.782608695652179</v>
      </c>
      <c r="DR243" s="31">
        <v>104.75</v>
      </c>
      <c r="DS243" s="30">
        <f t="shared" si="494"/>
        <v>3643.4782608695659</v>
      </c>
      <c r="DT243" s="64">
        <f>DQ231</f>
        <v>34.782608695652179</v>
      </c>
      <c r="DV243" s="31">
        <v>1</v>
      </c>
      <c r="ES243" s="31">
        <v>6</v>
      </c>
      <c r="ET243" s="31">
        <v>1</v>
      </c>
      <c r="EU243" s="31">
        <v>45</v>
      </c>
      <c r="EV243" s="31">
        <v>101.25</v>
      </c>
      <c r="EW243" s="30">
        <f t="shared" si="495"/>
        <v>4353.75</v>
      </c>
      <c r="EX243" s="64">
        <f>EU231</f>
        <v>43</v>
      </c>
      <c r="EY243" s="31">
        <v>8</v>
      </c>
      <c r="EZ243" s="31">
        <v>1</v>
      </c>
      <c r="FA243" s="31">
        <v>51.5</v>
      </c>
      <c r="FB243" s="31">
        <v>104.25</v>
      </c>
      <c r="FC243" s="29">
        <f t="shared" si="484"/>
        <v>5368.875</v>
      </c>
      <c r="FD243" s="64">
        <f>FA231</f>
        <v>51.5</v>
      </c>
      <c r="FR243" s="31">
        <v>1</v>
      </c>
      <c r="HY243" s="31">
        <v>10</v>
      </c>
      <c r="HZ243" s="31">
        <v>1</v>
      </c>
      <c r="IA243" s="31">
        <v>23</v>
      </c>
      <c r="IB243" s="31">
        <v>126</v>
      </c>
      <c r="IC243" s="36">
        <f t="shared" si="496"/>
        <v>2520</v>
      </c>
      <c r="ID243" s="64">
        <f>IA231</f>
        <v>20</v>
      </c>
      <c r="IE243" s="31">
        <v>7</v>
      </c>
      <c r="IF243" s="31">
        <v>1</v>
      </c>
      <c r="IG243" s="31">
        <v>25</v>
      </c>
      <c r="IH243" s="31">
        <v>118.5</v>
      </c>
      <c r="II243" s="30">
        <f t="shared" si="497"/>
        <v>2962.5</v>
      </c>
      <c r="IJ243" s="64">
        <f>IG231</f>
        <v>25</v>
      </c>
      <c r="IK243" s="31">
        <v>0</v>
      </c>
      <c r="IL243" s="31">
        <v>1</v>
      </c>
      <c r="IM243" s="31">
        <v>10</v>
      </c>
      <c r="IN243" s="31">
        <v>66.5</v>
      </c>
      <c r="IO243" s="36">
        <f t="shared" si="498"/>
        <v>665</v>
      </c>
      <c r="IP243" s="64">
        <f>IM231</f>
        <v>10</v>
      </c>
      <c r="JC243" s="70">
        <v>7</v>
      </c>
      <c r="JD243" s="22">
        <v>1</v>
      </c>
      <c r="JE243" s="22">
        <v>10</v>
      </c>
      <c r="JF243" s="22">
        <v>94.75</v>
      </c>
      <c r="JG243" s="23">
        <f t="shared" si="499"/>
        <v>947.5</v>
      </c>
      <c r="JH243" s="72">
        <f>JE231</f>
        <v>10</v>
      </c>
      <c r="JI243" s="70">
        <v>10</v>
      </c>
      <c r="JJ243" s="22">
        <v>1</v>
      </c>
      <c r="JK243" s="22">
        <v>30</v>
      </c>
      <c r="JL243" s="22">
        <v>138</v>
      </c>
      <c r="JM243" s="23">
        <f t="shared" si="500"/>
        <v>4140</v>
      </c>
      <c r="JN243" s="72">
        <f>JK231</f>
        <v>30</v>
      </c>
      <c r="JO243" s="70">
        <v>5.5</v>
      </c>
      <c r="JP243" s="22">
        <v>1</v>
      </c>
      <c r="JQ243" s="22">
        <v>31.6</v>
      </c>
      <c r="JR243" s="22">
        <v>84</v>
      </c>
      <c r="JS243" s="23">
        <f t="shared" si="501"/>
        <v>2654.4</v>
      </c>
      <c r="JT243" s="72">
        <f>JQ231</f>
        <v>31.6</v>
      </c>
      <c r="JU243" s="70">
        <v>10</v>
      </c>
      <c r="JV243" s="22">
        <v>1</v>
      </c>
      <c r="JW243" s="22">
        <v>35.6</v>
      </c>
      <c r="JX243" s="22">
        <v>143</v>
      </c>
      <c r="JY243" s="23">
        <f t="shared" si="502"/>
        <v>4719</v>
      </c>
      <c r="JZ243" s="72">
        <f>JW231</f>
        <v>33</v>
      </c>
      <c r="KA243" s="70">
        <v>0</v>
      </c>
      <c r="KB243" s="22">
        <v>1</v>
      </c>
      <c r="KC243" s="22">
        <v>13</v>
      </c>
      <c r="KD243" s="22">
        <v>54</v>
      </c>
      <c r="KE243" s="23">
        <f t="shared" si="503"/>
        <v>702</v>
      </c>
      <c r="KF243" s="72">
        <f>KC231</f>
        <v>13</v>
      </c>
      <c r="KG243" s="70">
        <v>0</v>
      </c>
      <c r="KH243" s="22">
        <v>1</v>
      </c>
      <c r="KI243" s="22">
        <v>30</v>
      </c>
      <c r="KJ243" s="22">
        <v>13.25</v>
      </c>
      <c r="KK243" s="23">
        <f t="shared" si="504"/>
        <v>397.5</v>
      </c>
      <c r="KL243" s="72">
        <f>KI231</f>
        <v>30</v>
      </c>
      <c r="KM243" s="70">
        <v>8</v>
      </c>
      <c r="KN243" s="22">
        <v>1</v>
      </c>
      <c r="KO243" s="22">
        <v>18.3</v>
      </c>
      <c r="KP243" s="22">
        <v>116.75</v>
      </c>
      <c r="KQ243" s="23">
        <f t="shared" si="505"/>
        <v>2136.5250000000001</v>
      </c>
      <c r="KR243" s="72">
        <f>KO231</f>
        <v>18.3</v>
      </c>
      <c r="KS243" s="70">
        <v>3.5</v>
      </c>
      <c r="KT243" s="22">
        <v>1</v>
      </c>
      <c r="KU243" s="22">
        <v>37</v>
      </c>
      <c r="KV243" s="22">
        <v>61.333333333333336</v>
      </c>
      <c r="KW243" s="23">
        <f t="shared" si="506"/>
        <v>2269.3333333333335</v>
      </c>
      <c r="KX243" s="72">
        <f>KU231</f>
        <v>37</v>
      </c>
      <c r="KY243" s="70">
        <v>2.25</v>
      </c>
      <c r="KZ243" s="22">
        <v>1</v>
      </c>
      <c r="LA243" s="22">
        <v>15</v>
      </c>
      <c r="LB243" s="22">
        <v>69</v>
      </c>
      <c r="LC243" s="23">
        <f t="shared" si="507"/>
        <v>1035</v>
      </c>
      <c r="LD243" s="72">
        <f>LA231</f>
        <v>15</v>
      </c>
      <c r="LE243" s="70">
        <v>6</v>
      </c>
      <c r="LF243" s="22">
        <v>1</v>
      </c>
      <c r="LG243" s="22">
        <v>58</v>
      </c>
      <c r="LH243" s="22">
        <v>88.25</v>
      </c>
      <c r="LI243" s="23">
        <f t="shared" si="508"/>
        <v>4236</v>
      </c>
      <c r="LJ243" s="72">
        <f>LG231</f>
        <v>48</v>
      </c>
      <c r="LK243" s="29">
        <v>0</v>
      </c>
      <c r="LL243" s="29">
        <v>1</v>
      </c>
      <c r="LM243" s="29">
        <v>15</v>
      </c>
      <c r="LN243" s="29">
        <v>80.75</v>
      </c>
      <c r="LO243" s="30">
        <f t="shared" si="509"/>
        <v>1211.25</v>
      </c>
      <c r="LP243" s="73">
        <f>LM231</f>
        <v>15</v>
      </c>
      <c r="LQ243" s="29">
        <v>6</v>
      </c>
      <c r="LR243" s="29">
        <v>1</v>
      </c>
      <c r="LS243" s="29">
        <v>6.3</v>
      </c>
      <c r="LT243" s="17">
        <v>106</v>
      </c>
      <c r="LU243" s="30">
        <f t="shared" si="510"/>
        <v>604.20000000000005</v>
      </c>
      <c r="LV243" s="73">
        <f>LS231</f>
        <v>5.7</v>
      </c>
      <c r="LW243" s="31">
        <v>9</v>
      </c>
      <c r="LX243" s="31">
        <v>1</v>
      </c>
      <c r="LY243" s="31">
        <v>20</v>
      </c>
      <c r="LZ243" s="31">
        <v>119.25</v>
      </c>
      <c r="MA243" s="36">
        <f t="shared" si="511"/>
        <v>2385</v>
      </c>
      <c r="MB243" s="64">
        <f>LY231</f>
        <v>20</v>
      </c>
      <c r="MC243" s="31">
        <v>8</v>
      </c>
      <c r="MD243" s="31">
        <v>1.5</v>
      </c>
      <c r="ME243" s="31">
        <v>6.2</v>
      </c>
      <c r="MJ243" s="31">
        <v>1</v>
      </c>
      <c r="MK243" s="31">
        <v>28.2</v>
      </c>
      <c r="ML243" s="31">
        <v>115</v>
      </c>
      <c r="MM243" s="36">
        <f t="shared" si="529"/>
        <v>3243</v>
      </c>
      <c r="MN243" s="64">
        <f>MK231</f>
        <v>0</v>
      </c>
      <c r="MO243" s="31">
        <v>8</v>
      </c>
      <c r="MP243" s="31">
        <v>1</v>
      </c>
      <c r="MQ243" s="31">
        <v>23.8</v>
      </c>
      <c r="MR243" s="31">
        <v>134.5</v>
      </c>
      <c r="MS243" s="36">
        <f t="shared" si="513"/>
        <v>2690</v>
      </c>
      <c r="MT243" s="64">
        <f>MQ231</f>
        <v>20</v>
      </c>
      <c r="MU243" s="31">
        <v>12</v>
      </c>
      <c r="MV243" s="31">
        <v>1</v>
      </c>
      <c r="MW243" s="31">
        <v>22</v>
      </c>
      <c r="NA243" s="31">
        <v>8</v>
      </c>
      <c r="NB243" s="31">
        <v>1</v>
      </c>
      <c r="NC243" s="31">
        <v>13.9</v>
      </c>
      <c r="ND243" s="31">
        <v>108.75</v>
      </c>
      <c r="NE243" s="36">
        <f t="shared" si="515"/>
        <v>1468.125</v>
      </c>
      <c r="NF243" s="64">
        <f>NC231</f>
        <v>13.5</v>
      </c>
      <c r="NG243" s="31">
        <v>8</v>
      </c>
      <c r="NH243" s="31">
        <v>1</v>
      </c>
      <c r="NI243" s="31">
        <v>35.4</v>
      </c>
      <c r="NJ243" s="31">
        <v>113</v>
      </c>
      <c r="NK243" s="36">
        <f t="shared" si="516"/>
        <v>2994.5</v>
      </c>
      <c r="NL243" s="64">
        <f>NI231</f>
        <v>26.5</v>
      </c>
      <c r="NM243" s="31">
        <v>5.5</v>
      </c>
      <c r="NN243" s="31">
        <v>1</v>
      </c>
      <c r="NO243" s="31">
        <v>12.8</v>
      </c>
      <c r="NP243" s="31">
        <v>82.5</v>
      </c>
      <c r="NQ243" s="36">
        <f t="shared" si="517"/>
        <v>1056</v>
      </c>
      <c r="NR243" s="64">
        <f>NO231</f>
        <v>12.8</v>
      </c>
      <c r="NS243" s="31">
        <v>0</v>
      </c>
      <c r="NT243" s="31">
        <v>1</v>
      </c>
      <c r="NU243" s="31">
        <v>50</v>
      </c>
      <c r="NV243" s="31">
        <v>36.875</v>
      </c>
      <c r="NW243" s="36">
        <f t="shared" si="518"/>
        <v>1843.75</v>
      </c>
      <c r="NX243" s="64">
        <f>NU231</f>
        <v>50</v>
      </c>
      <c r="NY243" s="31">
        <v>0</v>
      </c>
      <c r="NZ243" s="31">
        <v>1</v>
      </c>
      <c r="OA243" s="31">
        <v>22</v>
      </c>
      <c r="OB243" s="31">
        <v>31.375</v>
      </c>
      <c r="OC243" s="36">
        <f t="shared" si="519"/>
        <v>690.25</v>
      </c>
      <c r="OD243" s="64">
        <f>OA231</f>
        <v>22</v>
      </c>
      <c r="OE243" s="31">
        <v>0</v>
      </c>
      <c r="OF243" s="31">
        <v>1</v>
      </c>
      <c r="OG243" s="31">
        <v>10.5</v>
      </c>
      <c r="OH243" s="31">
        <v>93.5</v>
      </c>
      <c r="OI243" s="36">
        <f t="shared" si="520"/>
        <v>981.75</v>
      </c>
      <c r="OJ243" s="64">
        <f>OG231</f>
        <v>10.5</v>
      </c>
      <c r="PI243" s="31">
        <v>0</v>
      </c>
      <c r="PJ243" s="31">
        <v>1</v>
      </c>
      <c r="PK243" s="31">
        <v>17.7</v>
      </c>
      <c r="PL243" s="31">
        <v>79.5</v>
      </c>
      <c r="PM243" s="36">
        <f t="shared" si="521"/>
        <v>1407.1499999999999</v>
      </c>
      <c r="PN243" s="64">
        <f>PK231</f>
        <v>17.7</v>
      </c>
      <c r="PU243" s="31">
        <v>8</v>
      </c>
      <c r="PV243" s="31">
        <v>1</v>
      </c>
      <c r="PW243" s="31">
        <v>6</v>
      </c>
      <c r="PX243" s="31">
        <v>107.5</v>
      </c>
      <c r="PY243" s="36">
        <f t="shared" si="522"/>
        <v>645</v>
      </c>
      <c r="PZ243" s="64">
        <f>PW231</f>
        <v>6</v>
      </c>
      <c r="QA243" s="31">
        <v>12</v>
      </c>
      <c r="QB243" s="31">
        <v>1</v>
      </c>
      <c r="QC243" s="31">
        <v>8</v>
      </c>
      <c r="QD243" s="31">
        <v>132</v>
      </c>
      <c r="QE243" s="36">
        <f t="shared" si="485"/>
        <v>792</v>
      </c>
      <c r="QM243" s="5"/>
      <c r="QN243" s="31">
        <v>1</v>
      </c>
      <c r="QO243" s="5">
        <v>12.4</v>
      </c>
      <c r="QP243" s="31">
        <v>60.625</v>
      </c>
      <c r="QQ243" s="36">
        <f t="shared" si="523"/>
        <v>751.75</v>
      </c>
      <c r="QR243" s="64">
        <f>QO231</f>
        <v>12.4</v>
      </c>
      <c r="QS243" s="31">
        <v>3</v>
      </c>
      <c r="QT243" s="31">
        <v>1.0900000000000001</v>
      </c>
      <c r="QU243" s="31">
        <v>12</v>
      </c>
      <c r="QV243" s="31">
        <v>82.5</v>
      </c>
      <c r="QW243" s="36">
        <f t="shared" si="524"/>
        <v>990</v>
      </c>
      <c r="QX243" s="64">
        <f>QU231</f>
        <v>12</v>
      </c>
      <c r="QY243" s="31">
        <v>8.5</v>
      </c>
      <c r="QZ243" s="31">
        <v>1</v>
      </c>
      <c r="RA243" s="31">
        <v>16.5</v>
      </c>
      <c r="RB243" s="31">
        <v>105.75</v>
      </c>
      <c r="RC243" s="36">
        <f t="shared" si="525"/>
        <v>1744.875</v>
      </c>
      <c r="RD243" s="64">
        <f>RA231</f>
        <v>16.5</v>
      </c>
      <c r="RE243" s="31">
        <v>0</v>
      </c>
      <c r="RF243" s="31">
        <v>1</v>
      </c>
      <c r="RG243" s="31">
        <v>5</v>
      </c>
      <c r="RK243" s="31">
        <v>2.25</v>
      </c>
      <c r="RL243" s="31">
        <v>1</v>
      </c>
      <c r="RM243" s="31">
        <v>8.9</v>
      </c>
      <c r="RN243" s="31">
        <v>53</v>
      </c>
      <c r="RO243" s="36">
        <f t="shared" si="526"/>
        <v>471.70000000000005</v>
      </c>
      <c r="RP243" s="64">
        <f>RM231</f>
        <v>8.9</v>
      </c>
      <c r="SO243" s="31">
        <v>0</v>
      </c>
      <c r="SP243" s="32">
        <v>1</v>
      </c>
      <c r="SQ243" s="32">
        <v>15</v>
      </c>
      <c r="SR243" s="31">
        <v>73</v>
      </c>
      <c r="SS243" s="36">
        <f t="shared" si="527"/>
        <v>1095</v>
      </c>
    </row>
    <row r="244" spans="1:513" x14ac:dyDescent="0.55000000000000004">
      <c r="A244" s="31"/>
      <c r="B244" s="80">
        <v>185101</v>
      </c>
      <c r="C244" s="79"/>
      <c r="D244" s="78"/>
      <c r="E244" s="78">
        <f t="shared" si="366"/>
        <v>104208.70324483579</v>
      </c>
      <c r="F244" s="78">
        <f>I244</f>
        <v>59.973579621571098</v>
      </c>
      <c r="G244" s="78">
        <f>E244/D$243</f>
        <v>85.524487108023166</v>
      </c>
      <c r="H244" s="78"/>
      <c r="I244" s="78">
        <f>F243*J244</f>
        <v>59.973579621571098</v>
      </c>
      <c r="J244" s="88">
        <f>SUM(P244,V244,AB244,AH244,AN244,AT244,AZ244,BF244,BL244,BR244,BX244,CD244,CJ244,CP244,CV244,DB244,DH244,DN244,DT244,DZ244,EF244,EL244,ER244,EX244,FD244,FJ244,FP244,FV244,GB244,GH244,GN244,GT244,GZ244,HF244,HL244,HR244,HX244,ID244,IJ244,IP244,IV244,JB244,JH244,JN244,JT244,JZ244,KF244,KL244,KR244,KX244,LD244,LJ244,LP244,LV244,MB244,MH244,MN244,MT244,MZ244,NF244,NL244,NR244,NX244,OD244,OJ244,OP244,OV244,PB244,PH244,PN244,PT244,PZ244,QF244,QL244,QR244,QX244,RD244,RJ244,RP244,RV244,SB244,SH244,SN244,ST244)/J243</f>
        <v>1.0099208282180885</v>
      </c>
      <c r="N244" s="31">
        <v>75</v>
      </c>
      <c r="O244" s="62">
        <f>M$243*N244</f>
        <v>6183.4564174482039</v>
      </c>
      <c r="P244" s="31">
        <f>N244/N243*P243</f>
        <v>78.333572984300275</v>
      </c>
      <c r="Z244" s="31">
        <v>135</v>
      </c>
      <c r="AA244" s="37">
        <f t="shared" ref="AA244:AA255" si="530">Y$243*Z244</f>
        <v>7830</v>
      </c>
      <c r="AB244" s="64">
        <f>Z244/Z243*AB243</f>
        <v>43.085106382978722</v>
      </c>
      <c r="AL244" s="31">
        <v>66</v>
      </c>
      <c r="AM244" s="30">
        <f>AK$243*AL244</f>
        <v>5341.8803418803427</v>
      </c>
      <c r="AN244" s="64">
        <f>AL244/AL243*AN243</f>
        <v>71.703091837320031</v>
      </c>
      <c r="BD244" s="31">
        <v>106.75</v>
      </c>
      <c r="BE244" s="36">
        <f>BC$243*BD244</f>
        <v>4430.125</v>
      </c>
      <c r="BF244" s="64">
        <f>BD244/BD243*BF243</f>
        <v>42.7</v>
      </c>
      <c r="BJ244" s="31">
        <v>73</v>
      </c>
      <c r="BK244" s="36">
        <f>BI$243*BJ244</f>
        <v>2241.1</v>
      </c>
      <c r="BL244" s="64">
        <f>BJ244/BJ243*BL243</f>
        <v>29.831613976705491</v>
      </c>
      <c r="BP244" s="31">
        <v>104.5</v>
      </c>
      <c r="BQ244" s="30">
        <f>BO$243*BP244</f>
        <v>2978.25</v>
      </c>
      <c r="BR244" s="64">
        <f>BP244/BP243*BR243</f>
        <v>28.5</v>
      </c>
      <c r="DF244" s="31">
        <v>85</v>
      </c>
      <c r="DG244" s="30">
        <f>DE$243*DF244</f>
        <v>3230</v>
      </c>
      <c r="DH244" s="64">
        <f>DF244/DF243*DH243</f>
        <v>40.12422360248447</v>
      </c>
      <c r="DL244" s="31">
        <v>66.25</v>
      </c>
      <c r="DM244" s="30">
        <f>DK$243*DL244</f>
        <v>1523.75</v>
      </c>
      <c r="DN244" s="64">
        <f>DL244/DL243*DN243</f>
        <v>22.447701826753097</v>
      </c>
      <c r="DR244" s="31">
        <v>98</v>
      </c>
      <c r="DS244" s="30">
        <f>DQ$243*DR244</f>
        <v>3408.6956521739135</v>
      </c>
      <c r="DT244" s="64">
        <f>DR244/DR243*DT243</f>
        <v>32.541247276123279</v>
      </c>
      <c r="EV244" s="31">
        <v>104.375</v>
      </c>
      <c r="EW244" s="30">
        <f>EU$243*EV244</f>
        <v>4696.875</v>
      </c>
      <c r="EX244" s="64">
        <f>EV244/EV243*EX243</f>
        <v>44.327160493827158</v>
      </c>
      <c r="FB244" s="31">
        <v>104</v>
      </c>
      <c r="FC244" s="29">
        <f t="shared" ref="FC244:FC255" si="531">FA$243*FB244</f>
        <v>5356</v>
      </c>
      <c r="FD244" s="64">
        <f>FB244/FB243*FD243</f>
        <v>51.376498800959233</v>
      </c>
      <c r="IB244" s="31">
        <v>131</v>
      </c>
      <c r="IC244" s="36">
        <f>IA$243*IB244</f>
        <v>3013</v>
      </c>
      <c r="ID244" s="64">
        <f>IB244/IB243*ID243</f>
        <v>20.793650793650794</v>
      </c>
      <c r="IH244" s="31">
        <v>117</v>
      </c>
      <c r="II244" s="30">
        <f>IG$243*IH244</f>
        <v>2925</v>
      </c>
      <c r="IJ244" s="64">
        <f>IH244/IH243*IJ243</f>
        <v>24.683544303797468</v>
      </c>
      <c r="IN244" s="31">
        <v>68</v>
      </c>
      <c r="IO244" s="36">
        <f>IM$243*IN244</f>
        <v>680</v>
      </c>
      <c r="IP244" s="64">
        <f>IN244/IN243*IP243</f>
        <v>10.225563909774436</v>
      </c>
      <c r="JC244" s="69"/>
      <c r="JD244" s="20"/>
      <c r="JE244" s="20"/>
      <c r="JF244" s="20">
        <v>95</v>
      </c>
      <c r="JG244" s="23">
        <f>JE$243*JF244</f>
        <v>950</v>
      </c>
      <c r="JH244" s="72">
        <f>JF244/JF243*JH243</f>
        <v>10.026385224274406</v>
      </c>
      <c r="JI244" s="69"/>
      <c r="JJ244" s="20"/>
      <c r="JK244" s="20"/>
      <c r="JL244" s="20">
        <v>138.33333333333334</v>
      </c>
      <c r="JM244" s="23">
        <f>JK$243*JL244</f>
        <v>4150</v>
      </c>
      <c r="JN244" s="72">
        <f>JL244/JL243*JN243</f>
        <v>30.072463768115941</v>
      </c>
      <c r="JO244" s="69"/>
      <c r="JP244" s="20"/>
      <c r="JQ244" s="20"/>
      <c r="JR244" s="20">
        <v>84.5</v>
      </c>
      <c r="JS244" s="23">
        <f>JQ$243*JR244</f>
        <v>2670.2000000000003</v>
      </c>
      <c r="JT244" s="72">
        <f>JR244/JR243*JT243</f>
        <v>31.788095238095238</v>
      </c>
      <c r="JU244" s="69"/>
      <c r="JV244" s="20"/>
      <c r="JW244" s="20"/>
      <c r="JX244" s="20">
        <v>125</v>
      </c>
      <c r="JY244" s="23">
        <f>JW$243*JX244</f>
        <v>4450</v>
      </c>
      <c r="JZ244" s="72">
        <f>JX244/JX243*JZ243</f>
        <v>28.846153846153847</v>
      </c>
      <c r="KA244" s="69"/>
      <c r="KB244" s="20"/>
      <c r="KC244" s="20"/>
      <c r="KD244" s="20">
        <v>47.75</v>
      </c>
      <c r="KE244" s="23">
        <f>KC$243*KD244</f>
        <v>620.75</v>
      </c>
      <c r="KF244" s="72">
        <f>KD244/KD243*KF243</f>
        <v>11.49537037037037</v>
      </c>
      <c r="KG244" s="69"/>
      <c r="KH244" s="20"/>
      <c r="KI244" s="20"/>
      <c r="KJ244" s="20">
        <v>25.75</v>
      </c>
      <c r="KK244" s="23">
        <f>KI$243*KJ244</f>
        <v>772.5</v>
      </c>
      <c r="KL244" s="72">
        <f>KJ244/KJ243*KL243</f>
        <v>58.301886792452834</v>
      </c>
      <c r="KM244" s="69"/>
      <c r="KN244" s="20"/>
      <c r="KO244" s="20"/>
      <c r="KP244" s="20">
        <v>113.5</v>
      </c>
      <c r="KQ244" s="23">
        <f>KO$243*KP244</f>
        <v>2077.0500000000002</v>
      </c>
      <c r="KR244" s="72">
        <f>KP244/KP243*KR243</f>
        <v>17.790578158458246</v>
      </c>
      <c r="KS244" s="69"/>
      <c r="KT244" s="20"/>
      <c r="KU244" s="20"/>
      <c r="KV244" s="20">
        <v>61.5</v>
      </c>
      <c r="KW244" s="23">
        <f>KU$243*KV244</f>
        <v>2275.5</v>
      </c>
      <c r="KX244" s="72">
        <f>KV244/KV243*KX243</f>
        <v>37.100543478260875</v>
      </c>
      <c r="KY244" s="69"/>
      <c r="KZ244" s="20"/>
      <c r="LA244" s="20"/>
      <c r="LB244" s="20">
        <v>65.5</v>
      </c>
      <c r="LC244" s="23">
        <f>LA$243*LB244</f>
        <v>982.5</v>
      </c>
      <c r="LD244" s="72">
        <f>LB244/LB243*LD243</f>
        <v>14.239130434782609</v>
      </c>
      <c r="LE244" s="69"/>
      <c r="LF244" s="20"/>
      <c r="LG244" s="20"/>
      <c r="LH244" s="20">
        <v>92</v>
      </c>
      <c r="LI244" s="23">
        <f>LG$243*LH244</f>
        <v>5336</v>
      </c>
      <c r="LJ244" s="72">
        <f>LH244/LH243*LJ243</f>
        <v>50.039660056657226</v>
      </c>
      <c r="LK244" s="27"/>
      <c r="LL244" s="27"/>
      <c r="LM244" s="27"/>
      <c r="LN244" s="27">
        <v>80</v>
      </c>
      <c r="LO244" s="30">
        <f>LM$243*LN244</f>
        <v>1200</v>
      </c>
      <c r="LP244" s="73">
        <f>LN244/LN243*LP243</f>
        <v>14.860681114551083</v>
      </c>
      <c r="LR244" s="27"/>
      <c r="LT244" s="17">
        <v>115</v>
      </c>
      <c r="LU244" s="30">
        <f>LS$243*LT244</f>
        <v>724.5</v>
      </c>
      <c r="LV244" s="73">
        <f>LT244/LT243*LV243</f>
        <v>6.183962264150944</v>
      </c>
      <c r="LW244" s="32"/>
      <c r="LX244" s="32"/>
      <c r="LY244" s="32"/>
      <c r="LZ244" s="32">
        <v>121.16666666666667</v>
      </c>
      <c r="MA244" s="36">
        <f>LY$243*LZ244</f>
        <v>2423.3333333333335</v>
      </c>
      <c r="MB244" s="64">
        <f>LZ244/LZ243*MB243</f>
        <v>20.321453529000699</v>
      </c>
      <c r="MC244" s="32"/>
      <c r="MD244" s="32"/>
      <c r="ME244" s="32"/>
      <c r="MF244" s="32"/>
      <c r="MI244" s="32"/>
      <c r="MJ244" s="32"/>
      <c r="MK244" s="32"/>
      <c r="ML244" s="32">
        <v>114.75</v>
      </c>
      <c r="MM244" s="36">
        <f>MK$243*ML244</f>
        <v>3235.95</v>
      </c>
      <c r="MN244" s="64">
        <f>ML244/ML243*MN243</f>
        <v>0</v>
      </c>
      <c r="MO244" s="32"/>
      <c r="MP244" s="32"/>
      <c r="MQ244" s="32"/>
      <c r="MR244" s="32">
        <v>132</v>
      </c>
      <c r="MS244" s="36">
        <f>MQ$243*MR244</f>
        <v>3141.6</v>
      </c>
      <c r="MT244" s="64">
        <f>MR244/MR243*MT243</f>
        <v>19.628252788104092</v>
      </c>
      <c r="MU244" s="32"/>
      <c r="MV244" s="32"/>
      <c r="MW244" s="32"/>
      <c r="MX244" s="32"/>
      <c r="NA244" s="32"/>
      <c r="NB244" s="32"/>
      <c r="NC244" s="32"/>
      <c r="ND244" s="32">
        <v>112</v>
      </c>
      <c r="NE244" s="36">
        <f>NC$243*ND244</f>
        <v>1556.8</v>
      </c>
      <c r="NF244" s="64">
        <f>ND244/ND243*NF243</f>
        <v>13.903448275862068</v>
      </c>
      <c r="NG244" s="32"/>
      <c r="NH244" s="32"/>
      <c r="NI244" s="32"/>
      <c r="NJ244" s="32">
        <v>111.75</v>
      </c>
      <c r="NK244" s="36">
        <f>NI$243*NJ244</f>
        <v>3955.95</v>
      </c>
      <c r="NL244" s="64">
        <f>NJ244/NJ243*NL243</f>
        <v>26.206858407079647</v>
      </c>
      <c r="NM244" s="32"/>
      <c r="NN244" s="32"/>
      <c r="NO244" s="32"/>
      <c r="NP244" s="32">
        <v>76.5</v>
      </c>
      <c r="NQ244" s="36">
        <f>NO$243*NP244</f>
        <v>979.2</v>
      </c>
      <c r="NR244" s="64">
        <f>NP244/NP243*NR243</f>
        <v>11.869090909090909</v>
      </c>
      <c r="NS244" s="32"/>
      <c r="NT244" s="32"/>
      <c r="NU244" s="32"/>
      <c r="NV244" s="32">
        <v>36.5</v>
      </c>
      <c r="NW244" s="36">
        <f>NU$243*NV244</f>
        <v>1825</v>
      </c>
      <c r="NX244" s="64">
        <f>NV244/NV243*NX243</f>
        <v>49.491525423728817</v>
      </c>
      <c r="NY244" s="32"/>
      <c r="NZ244" s="32"/>
      <c r="OA244" s="32"/>
      <c r="OB244" s="32">
        <v>30.875</v>
      </c>
      <c r="OC244" s="36">
        <f>OA$243*OB244</f>
        <v>679.25</v>
      </c>
      <c r="OD244" s="64">
        <f>OB244/OB243*OD243</f>
        <v>21.649402390438247</v>
      </c>
      <c r="OE244" s="32"/>
      <c r="OF244" s="32"/>
      <c r="OG244" s="32"/>
      <c r="OH244" s="32">
        <v>93.5</v>
      </c>
      <c r="OI244" s="36">
        <f>OG$243*OH244</f>
        <v>981.75</v>
      </c>
      <c r="OJ244" s="64">
        <f>OH244/OH243*OJ243</f>
        <v>10.5</v>
      </c>
      <c r="OK244" s="32"/>
      <c r="OL244" s="32"/>
      <c r="OM244" s="32"/>
      <c r="ON244" s="32"/>
      <c r="OQ244" s="32"/>
      <c r="OR244" s="32"/>
      <c r="OS244" s="32"/>
      <c r="OT244" s="32"/>
      <c r="OW244" s="32"/>
      <c r="OX244" s="32"/>
      <c r="OY244" s="32"/>
      <c r="OZ244" s="32"/>
      <c r="PC244" s="32"/>
      <c r="PD244" s="32"/>
      <c r="PE244" s="32"/>
      <c r="PF244" s="32"/>
      <c r="PI244" s="32"/>
      <c r="PJ244" s="32"/>
      <c r="PK244" s="32"/>
      <c r="PL244" s="32">
        <v>79.75</v>
      </c>
      <c r="PM244" s="36">
        <f>PK$243*PL244</f>
        <v>1411.575</v>
      </c>
      <c r="PN244" s="64">
        <f>PL244/PL243*PN243</f>
        <v>17.755660377358492</v>
      </c>
      <c r="PO244" s="32"/>
      <c r="PP244" s="32"/>
      <c r="PQ244" s="32"/>
      <c r="PR244" s="32"/>
      <c r="PU244" s="32"/>
      <c r="PV244" s="32"/>
      <c r="PW244" s="32"/>
      <c r="PX244" s="31">
        <v>108.25</v>
      </c>
      <c r="PY244" s="36">
        <f>PW$243*PX244</f>
        <v>649.5</v>
      </c>
      <c r="PZ244" s="64">
        <f>PX244/PX243*PZ243</f>
        <v>6.0418604651162786</v>
      </c>
      <c r="QM244" s="5"/>
      <c r="QO244" s="5"/>
      <c r="QP244" s="31">
        <v>57.125</v>
      </c>
      <c r="QQ244" s="36">
        <f>QO$243*QP244</f>
        <v>708.35</v>
      </c>
      <c r="QR244" s="64">
        <f>QP244/QP243*QR243</f>
        <v>11.684123711340206</v>
      </c>
      <c r="QV244" s="31">
        <v>83.875</v>
      </c>
      <c r="QW244" s="36">
        <f>QU$243*QV244</f>
        <v>1006.5</v>
      </c>
      <c r="QX244" s="64">
        <f>QV244/QV243*QX243</f>
        <v>12.2</v>
      </c>
      <c r="RB244" s="31">
        <v>101.125</v>
      </c>
      <c r="RC244" s="36">
        <f>RA$243*RB244</f>
        <v>1668.5625</v>
      </c>
      <c r="RD244" s="64">
        <f>RB244/RB243*RD243</f>
        <v>15.778368794326241</v>
      </c>
      <c r="RH244" s="31">
        <v>25</v>
      </c>
      <c r="RI244" s="36">
        <f>RG$243*RH244</f>
        <v>125</v>
      </c>
      <c r="RN244" s="31">
        <v>47.5</v>
      </c>
      <c r="RO244" s="36">
        <f>RM$243*RN244</f>
        <v>422.75</v>
      </c>
      <c r="RP244" s="64">
        <f>RN244/RN243*RP243</f>
        <v>7.9764150943396235</v>
      </c>
    </row>
    <row r="245" spans="1:513" x14ac:dyDescent="0.55000000000000004">
      <c r="A245" s="31"/>
      <c r="B245" s="80">
        <v>185102</v>
      </c>
      <c r="C245" s="79"/>
      <c r="D245" s="78"/>
      <c r="E245" s="78">
        <f t="shared" si="366"/>
        <v>102283.9728430243</v>
      </c>
      <c r="F245" s="78">
        <f>F244*G245/G244</f>
        <v>58.865870107789959</v>
      </c>
      <c r="G245" s="78">
        <f t="shared" ref="G245:G255" si="532">E245/D$243</f>
        <v>83.944853398836742</v>
      </c>
      <c r="H245" s="78"/>
      <c r="I245" s="78"/>
      <c r="J245" s="88"/>
      <c r="N245" s="31">
        <v>74.875</v>
      </c>
      <c r="O245" s="62">
        <f t="shared" ref="O245:O255" si="533">M$243*N245</f>
        <v>6173.1506567524566</v>
      </c>
      <c r="Z245" s="31">
        <v>133</v>
      </c>
      <c r="AA245" s="37">
        <f t="shared" si="530"/>
        <v>7714</v>
      </c>
      <c r="AL245" s="31">
        <v>60.25</v>
      </c>
      <c r="AM245" s="30">
        <f t="shared" ref="AM245:AM255" si="534">AK$243*AL245</f>
        <v>4876.4892514892517</v>
      </c>
      <c r="BD245" s="31">
        <v>105.875</v>
      </c>
      <c r="BE245" s="36">
        <f t="shared" ref="BE245:BE255" si="535">BC$243*BD245</f>
        <v>4393.8125</v>
      </c>
      <c r="BJ245" s="31">
        <v>72.125</v>
      </c>
      <c r="BK245" s="36">
        <f t="shared" ref="BK245:BK255" si="536">BI$243*BJ245</f>
        <v>2214.2374999999997</v>
      </c>
      <c r="BP245" s="31">
        <v>103.75</v>
      </c>
      <c r="BQ245" s="30">
        <f t="shared" ref="BQ245:BQ255" si="537">BO$243*BP245</f>
        <v>2956.875</v>
      </c>
      <c r="DF245" s="31">
        <v>81</v>
      </c>
      <c r="DG245" s="30">
        <f t="shared" ref="DG245:DG255" si="538">DE$243*DF245</f>
        <v>3078</v>
      </c>
      <c r="DL245" s="31">
        <v>69</v>
      </c>
      <c r="DM245" s="30">
        <f t="shared" ref="DM245:DM255" si="539">DK$243*DL245</f>
        <v>1587</v>
      </c>
      <c r="DR245" s="31">
        <v>93.125</v>
      </c>
      <c r="DS245" s="30">
        <f t="shared" ref="DS245:DS255" si="540">DQ$243*DR245</f>
        <v>3239.130434782609</v>
      </c>
      <c r="EV245" s="31">
        <v>105.375</v>
      </c>
      <c r="EW245" s="30">
        <f t="shared" ref="EW245:EW255" si="541">EU$243*EV245</f>
        <v>4741.875</v>
      </c>
      <c r="FB245" s="31">
        <v>106.875</v>
      </c>
      <c r="FC245" s="29">
        <f t="shared" si="531"/>
        <v>5504.0625</v>
      </c>
      <c r="IB245" s="31">
        <v>133</v>
      </c>
      <c r="IC245" s="36">
        <f t="shared" ref="IC245:IC255" si="542">IA$243*IB245</f>
        <v>3059</v>
      </c>
      <c r="IH245" s="31">
        <v>115</v>
      </c>
      <c r="II245" s="30">
        <f t="shared" ref="II245:II255" si="543">IG$243*IH245</f>
        <v>2875</v>
      </c>
      <c r="IN245" s="31">
        <v>68.25</v>
      </c>
      <c r="IO245" s="36">
        <f t="shared" ref="IO245:IO255" si="544">IM$243*IN245</f>
        <v>682.5</v>
      </c>
      <c r="JC245" s="69"/>
      <c r="JD245" s="20"/>
      <c r="JE245" s="20"/>
      <c r="JF245" s="20">
        <v>89.25</v>
      </c>
      <c r="JG245" s="23">
        <f t="shared" ref="JG245:JG255" si="545">JE$243*JF245</f>
        <v>892.5</v>
      </c>
      <c r="JI245" s="69"/>
      <c r="JJ245" s="20"/>
      <c r="JK245" s="20"/>
      <c r="JL245" s="20">
        <v>138.66666666666669</v>
      </c>
      <c r="JM245" s="23">
        <f t="shared" ref="JM245:JM255" si="546">JK$243*JL245</f>
        <v>4160.0000000000009</v>
      </c>
      <c r="JO245" s="69"/>
      <c r="JP245" s="20"/>
      <c r="JQ245" s="20"/>
      <c r="JR245" s="20">
        <v>85</v>
      </c>
      <c r="JS245" s="23">
        <f t="shared" ref="JS245:JS255" si="547">JQ$243*JR245</f>
        <v>2686</v>
      </c>
      <c r="JU245" s="69"/>
      <c r="JV245" s="20"/>
      <c r="JW245" s="20"/>
      <c r="JX245" s="20">
        <v>120.75</v>
      </c>
      <c r="JY245" s="23">
        <f t="shared" ref="JY245:JY255" si="548">JW$243*JX245</f>
        <v>4298.7</v>
      </c>
      <c r="KA245" s="69"/>
      <c r="KB245" s="20"/>
      <c r="KC245" s="20"/>
      <c r="KD245" s="20">
        <v>42.75</v>
      </c>
      <c r="KE245" s="23">
        <f t="shared" ref="KE245:KE255" si="549">KC$243*KD245</f>
        <v>555.75</v>
      </c>
      <c r="KG245" s="69"/>
      <c r="KH245" s="20"/>
      <c r="KI245" s="20"/>
      <c r="KJ245" s="20">
        <v>24</v>
      </c>
      <c r="KK245" s="23">
        <f t="shared" ref="KK245:KK255" si="550">KI$243*KJ245</f>
        <v>720</v>
      </c>
      <c r="KM245" s="69"/>
      <c r="KN245" s="20"/>
      <c r="KO245" s="20"/>
      <c r="KP245" s="20">
        <v>114.7</v>
      </c>
      <c r="KQ245" s="23">
        <f t="shared" ref="KQ245:KQ255" si="551">KO$243*KP245</f>
        <v>2099.0100000000002</v>
      </c>
      <c r="KS245" s="69"/>
      <c r="KT245" s="20"/>
      <c r="KU245" s="20"/>
      <c r="KV245" s="20">
        <v>61</v>
      </c>
      <c r="KW245" s="23">
        <f t="shared" ref="KW245:KW255" si="552">KU$243*KV245</f>
        <v>2257</v>
      </c>
      <c r="KY245" s="69"/>
      <c r="KZ245" s="20"/>
      <c r="LA245" s="20"/>
      <c r="LB245" s="20">
        <v>64.5</v>
      </c>
      <c r="LC245" s="23">
        <f t="shared" ref="LC245:LC255" si="553">LA$243*LB245</f>
        <v>967.5</v>
      </c>
      <c r="LE245" s="69"/>
      <c r="LF245" s="20"/>
      <c r="LG245" s="20"/>
      <c r="LH245" s="20">
        <v>83.043333333333337</v>
      </c>
      <c r="LI245" s="23">
        <f t="shared" ref="LI245:LI255" si="554">LG$243*LH245</f>
        <v>4816.5133333333333</v>
      </c>
      <c r="LK245" s="27"/>
      <c r="LL245" s="27"/>
      <c r="LM245" s="27"/>
      <c r="LN245" s="27">
        <v>80</v>
      </c>
      <c r="LO245" s="30">
        <f t="shared" ref="LO245:LO255" si="555">LM$243*LN245</f>
        <v>1200</v>
      </c>
      <c r="LR245" s="27"/>
      <c r="LT245" s="17">
        <v>110</v>
      </c>
      <c r="LU245" s="30">
        <f t="shared" ref="LU245:LU255" si="556">LS$243*LT245</f>
        <v>693</v>
      </c>
      <c r="LW245" s="32"/>
      <c r="LX245" s="32"/>
      <c r="LY245" s="32"/>
      <c r="LZ245" s="32">
        <v>123.08333333333334</v>
      </c>
      <c r="MA245" s="36">
        <f t="shared" ref="MA245:MA255" si="557">LY$243*LZ245</f>
        <v>2461.666666666667</v>
      </c>
      <c r="MC245" s="32"/>
      <c r="MD245" s="32"/>
      <c r="ME245" s="32"/>
      <c r="MF245" s="32"/>
      <c r="MI245" s="32"/>
      <c r="MJ245" s="32"/>
      <c r="MK245" s="32"/>
      <c r="ML245" s="32">
        <v>112.25</v>
      </c>
      <c r="MM245" s="36">
        <f t="shared" ref="MM245:MM255" si="558">MK$243*ML245</f>
        <v>3165.45</v>
      </c>
      <c r="MO245" s="32"/>
      <c r="MP245" s="32"/>
      <c r="MQ245" s="32"/>
      <c r="MR245" s="32">
        <v>123</v>
      </c>
      <c r="MS245" s="36">
        <f t="shared" ref="MS245:MS255" si="559">MQ$243*MR245</f>
        <v>2927.4</v>
      </c>
      <c r="MU245" s="32"/>
      <c r="MV245" s="32"/>
      <c r="MW245" s="32"/>
      <c r="MX245" s="32"/>
      <c r="NA245" s="32"/>
      <c r="NB245" s="32"/>
      <c r="NC245" s="32"/>
      <c r="ND245" s="32">
        <v>111.25</v>
      </c>
      <c r="NE245" s="36">
        <f t="shared" ref="NE245:NE255" si="560">NC$243*ND245</f>
        <v>1546.375</v>
      </c>
      <c r="NG245" s="32"/>
      <c r="NH245" s="32"/>
      <c r="NI245" s="32"/>
      <c r="NJ245" s="32">
        <v>111.875</v>
      </c>
      <c r="NK245" s="36">
        <f t="shared" ref="NK245:NK255" si="561">NI$243*NJ245</f>
        <v>3960.375</v>
      </c>
      <c r="NM245" s="32"/>
      <c r="NN245" s="32"/>
      <c r="NO245" s="32"/>
      <c r="NP245" s="32">
        <v>77.75</v>
      </c>
      <c r="NQ245" s="36">
        <f t="shared" ref="NQ245:NQ255" si="562">NO$243*NP245</f>
        <v>995.2</v>
      </c>
      <c r="NS245" s="32"/>
      <c r="NT245" s="32"/>
      <c r="NU245" s="32"/>
      <c r="NV245" s="32">
        <v>35</v>
      </c>
      <c r="NW245" s="36">
        <f t="shared" ref="NW245:NW255" si="563">NU$243*NV245</f>
        <v>1750</v>
      </c>
      <c r="NY245" s="32"/>
      <c r="NZ245" s="32"/>
      <c r="OA245" s="32"/>
      <c r="OB245" s="32">
        <v>30.125</v>
      </c>
      <c r="OC245" s="36">
        <f t="shared" ref="OC245:OC255" si="564">OA$243*OB245</f>
        <v>662.75</v>
      </c>
      <c r="OE245" s="32"/>
      <c r="OF245" s="32"/>
      <c r="OG245" s="32"/>
      <c r="OH245" s="32">
        <v>94</v>
      </c>
      <c r="OI245" s="36">
        <f t="shared" ref="OI245:OI255" si="565">OG$243*OH245</f>
        <v>987</v>
      </c>
      <c r="OK245" s="32"/>
      <c r="OL245" s="32"/>
      <c r="OM245" s="32"/>
      <c r="ON245" s="32"/>
      <c r="OQ245" s="32"/>
      <c r="OR245" s="32"/>
      <c r="OS245" s="32"/>
      <c r="OT245" s="32"/>
      <c r="OW245" s="32"/>
      <c r="OX245" s="32"/>
      <c r="OY245" s="32"/>
      <c r="OZ245" s="32"/>
      <c r="PC245" s="32"/>
      <c r="PD245" s="32"/>
      <c r="PE245" s="32"/>
      <c r="PF245" s="32"/>
      <c r="PI245" s="32"/>
      <c r="PJ245" s="32"/>
      <c r="PK245" s="32"/>
      <c r="PL245" s="32">
        <v>78.5</v>
      </c>
      <c r="PM245" s="36">
        <f t="shared" ref="PM245:PM255" si="566">PK$243*PL245</f>
        <v>1389.45</v>
      </c>
      <c r="PO245" s="32"/>
      <c r="PP245" s="32"/>
      <c r="PQ245" s="32"/>
      <c r="PR245" s="32"/>
      <c r="PU245" s="32"/>
      <c r="PV245" s="32"/>
      <c r="PW245" s="32"/>
      <c r="PX245" s="31">
        <v>109.25</v>
      </c>
      <c r="PY245" s="36">
        <f t="shared" ref="PY245:PY255" si="567">PW$243*PX245</f>
        <v>655.5</v>
      </c>
      <c r="QM245" s="5"/>
      <c r="QO245" s="5"/>
      <c r="QP245" s="31">
        <v>58.25</v>
      </c>
      <c r="QQ245" s="36">
        <f t="shared" ref="QQ245:QQ255" si="568">QO$243*QP245</f>
        <v>722.30000000000007</v>
      </c>
      <c r="QV245" s="31">
        <v>82.5</v>
      </c>
      <c r="QW245" s="36">
        <f t="shared" ref="QW245:QW255" si="569">QU$243*QV245</f>
        <v>990</v>
      </c>
      <c r="RB245" s="31">
        <v>99</v>
      </c>
      <c r="RC245" s="36">
        <f t="shared" ref="RC245:RC255" si="570">RA$243*RB245</f>
        <v>1633.5</v>
      </c>
      <c r="RH245" s="31">
        <v>25</v>
      </c>
      <c r="RI245" s="36">
        <f t="shared" ref="RI245:RI255" si="571">RG$243*RH245</f>
        <v>125</v>
      </c>
      <c r="RN245" s="31">
        <v>51</v>
      </c>
      <c r="RO245" s="36">
        <f t="shared" ref="RO245:RO255" si="572">RM$243*RN245</f>
        <v>453.90000000000003</v>
      </c>
    </row>
    <row r="246" spans="1:513" x14ac:dyDescent="0.55000000000000004">
      <c r="A246" s="31"/>
      <c r="B246" s="80">
        <v>185103</v>
      </c>
      <c r="C246" s="79"/>
      <c r="D246" s="78"/>
      <c r="E246" s="78">
        <f t="shared" si="366"/>
        <v>100542.82455895295</v>
      </c>
      <c r="F246" s="78">
        <f t="shared" ref="F246:F255" si="573">F245*G246/G245</f>
        <v>57.863814694026914</v>
      </c>
      <c r="G246" s="78">
        <f t="shared" si="532"/>
        <v>82.515886246022703</v>
      </c>
      <c r="H246" s="78"/>
      <c r="I246" s="78"/>
      <c r="J246" s="88"/>
      <c r="N246" s="31">
        <v>76.0625</v>
      </c>
      <c r="O246" s="62">
        <f t="shared" si="533"/>
        <v>6271.0553833620534</v>
      </c>
      <c r="Z246" s="31">
        <v>127.5</v>
      </c>
      <c r="AA246" s="37">
        <f t="shared" si="530"/>
        <v>7395</v>
      </c>
      <c r="AL246" s="31">
        <v>54.5</v>
      </c>
      <c r="AM246" s="30">
        <f t="shared" si="534"/>
        <v>4411.0981610981617</v>
      </c>
      <c r="BD246" s="31">
        <v>104.5</v>
      </c>
      <c r="BE246" s="36">
        <f t="shared" si="535"/>
        <v>4336.75</v>
      </c>
      <c r="BJ246" s="31">
        <v>70.75</v>
      </c>
      <c r="BK246" s="36">
        <f t="shared" si="536"/>
        <v>2172.0250000000001</v>
      </c>
      <c r="BP246" s="31">
        <v>101.5</v>
      </c>
      <c r="BQ246" s="30">
        <f t="shared" si="537"/>
        <v>2892.75</v>
      </c>
      <c r="DF246" s="31">
        <v>80.25</v>
      </c>
      <c r="DG246" s="30">
        <f t="shared" si="538"/>
        <v>3049.5</v>
      </c>
      <c r="DL246" s="31">
        <v>68</v>
      </c>
      <c r="DM246" s="30">
        <f t="shared" si="539"/>
        <v>1564</v>
      </c>
      <c r="DR246" s="31">
        <v>91.75</v>
      </c>
      <c r="DS246" s="30">
        <f t="shared" si="540"/>
        <v>3191.3043478260875</v>
      </c>
      <c r="EV246" s="31">
        <v>103.75</v>
      </c>
      <c r="EW246" s="30">
        <f t="shared" si="541"/>
        <v>4668.75</v>
      </c>
      <c r="FB246" s="31">
        <v>104.25</v>
      </c>
      <c r="FC246" s="29">
        <f t="shared" si="531"/>
        <v>5368.875</v>
      </c>
      <c r="IB246" s="31">
        <v>127</v>
      </c>
      <c r="IC246" s="36">
        <f t="shared" si="542"/>
        <v>2921</v>
      </c>
      <c r="IH246" s="31">
        <v>114.25</v>
      </c>
      <c r="II246" s="30">
        <f t="shared" si="543"/>
        <v>2856.25</v>
      </c>
      <c r="IN246" s="31">
        <v>69.5</v>
      </c>
      <c r="IO246" s="36">
        <f t="shared" si="544"/>
        <v>695</v>
      </c>
      <c r="JC246" s="69"/>
      <c r="JD246" s="20"/>
      <c r="JE246" s="20"/>
      <c r="JF246" s="20">
        <v>93</v>
      </c>
      <c r="JG246" s="23">
        <f t="shared" si="545"/>
        <v>930</v>
      </c>
      <c r="JI246" s="69"/>
      <c r="JJ246" s="20"/>
      <c r="JK246" s="20"/>
      <c r="JL246" s="20">
        <v>139.00000000000003</v>
      </c>
      <c r="JM246" s="23">
        <f t="shared" si="546"/>
        <v>4170.0000000000009</v>
      </c>
      <c r="JO246" s="69"/>
      <c r="JP246" s="20"/>
      <c r="JQ246" s="20"/>
      <c r="JR246" s="20">
        <v>83.75</v>
      </c>
      <c r="JS246" s="23">
        <f t="shared" si="547"/>
        <v>2646.5</v>
      </c>
      <c r="JU246" s="69"/>
      <c r="JV246" s="20"/>
      <c r="JW246" s="20"/>
      <c r="JX246" s="20">
        <v>126</v>
      </c>
      <c r="JY246" s="23">
        <f t="shared" si="548"/>
        <v>4485.6000000000004</v>
      </c>
      <c r="KA246" s="69"/>
      <c r="KB246" s="20"/>
      <c r="KC246" s="20"/>
      <c r="KD246" s="20">
        <v>41.5</v>
      </c>
      <c r="KE246" s="23">
        <f t="shared" si="549"/>
        <v>539.5</v>
      </c>
      <c r="KG246" s="69"/>
      <c r="KH246" s="20"/>
      <c r="KI246" s="20"/>
      <c r="KJ246" s="20">
        <v>23.25</v>
      </c>
      <c r="KK246" s="23">
        <f t="shared" si="550"/>
        <v>697.5</v>
      </c>
      <c r="KM246" s="69"/>
      <c r="KN246" s="20"/>
      <c r="KO246" s="20"/>
      <c r="KP246" s="20">
        <v>114.25</v>
      </c>
      <c r="KQ246" s="23">
        <f t="shared" si="551"/>
        <v>2090.7750000000001</v>
      </c>
      <c r="KS246" s="69"/>
      <c r="KT246" s="20"/>
      <c r="KU246" s="20"/>
      <c r="KV246" s="20">
        <v>59</v>
      </c>
      <c r="KW246" s="23">
        <f t="shared" si="552"/>
        <v>2183</v>
      </c>
      <c r="KY246" s="69"/>
      <c r="KZ246" s="20"/>
      <c r="LA246" s="20"/>
      <c r="LB246" s="20">
        <v>60.5</v>
      </c>
      <c r="LC246" s="23">
        <f t="shared" si="553"/>
        <v>907.5</v>
      </c>
      <c r="LE246" s="69"/>
      <c r="LF246" s="20"/>
      <c r="LG246" s="20"/>
      <c r="LH246" s="20">
        <v>79.916666666666671</v>
      </c>
      <c r="LI246" s="23">
        <f t="shared" si="554"/>
        <v>4635.166666666667</v>
      </c>
      <c r="LK246" s="27"/>
      <c r="LL246" s="27"/>
      <c r="LM246" s="27"/>
      <c r="LN246" s="27">
        <v>80</v>
      </c>
      <c r="LO246" s="30">
        <f t="shared" si="555"/>
        <v>1200</v>
      </c>
      <c r="LR246" s="27"/>
      <c r="LT246" s="17">
        <f>AVERAGE(LT245,LT247)</f>
        <v>110</v>
      </c>
      <c r="LU246" s="30">
        <f t="shared" si="556"/>
        <v>693</v>
      </c>
      <c r="LW246" s="32"/>
      <c r="LX246" s="32"/>
      <c r="LY246" s="32"/>
      <c r="LZ246" s="32">
        <v>125</v>
      </c>
      <c r="MA246" s="36">
        <f t="shared" si="557"/>
        <v>2500</v>
      </c>
      <c r="MC246" s="32"/>
      <c r="MD246" s="32"/>
      <c r="ME246" s="32"/>
      <c r="MF246" s="32"/>
      <c r="MI246" s="32"/>
      <c r="MJ246" s="32"/>
      <c r="MK246" s="32"/>
      <c r="ML246" s="32">
        <v>107</v>
      </c>
      <c r="MM246" s="36">
        <f t="shared" si="558"/>
        <v>3017.4</v>
      </c>
      <c r="MO246" s="32"/>
      <c r="MP246" s="32"/>
      <c r="MQ246" s="32"/>
      <c r="MR246" s="32">
        <v>120</v>
      </c>
      <c r="MS246" s="36">
        <f t="shared" si="559"/>
        <v>2856</v>
      </c>
      <c r="MU246" s="32"/>
      <c r="MV246" s="32"/>
      <c r="MW246" s="32"/>
      <c r="MX246" s="32"/>
      <c r="NA246" s="32"/>
      <c r="NB246" s="32"/>
      <c r="NC246" s="32"/>
      <c r="ND246" s="32">
        <v>111.75</v>
      </c>
      <c r="NE246" s="36">
        <f t="shared" si="560"/>
        <v>1553.325</v>
      </c>
      <c r="NG246" s="32"/>
      <c r="NH246" s="32"/>
      <c r="NI246" s="32"/>
      <c r="NJ246" s="32">
        <v>111.6875</v>
      </c>
      <c r="NK246" s="36">
        <f t="shared" si="561"/>
        <v>3953.7374999999997</v>
      </c>
      <c r="NM246" s="32"/>
      <c r="NN246" s="32"/>
      <c r="NO246" s="32"/>
      <c r="NP246" s="32">
        <v>80</v>
      </c>
      <c r="NQ246" s="36">
        <f t="shared" si="562"/>
        <v>1024</v>
      </c>
      <c r="NS246" s="32"/>
      <c r="NT246" s="32"/>
      <c r="NU246" s="32"/>
      <c r="NV246" s="32">
        <v>34.625</v>
      </c>
      <c r="NW246" s="36">
        <f t="shared" si="563"/>
        <v>1731.25</v>
      </c>
      <c r="NY246" s="32"/>
      <c r="NZ246" s="32"/>
      <c r="OA246" s="32"/>
      <c r="OB246" s="32">
        <v>30.125</v>
      </c>
      <c r="OC246" s="36">
        <f t="shared" si="564"/>
        <v>662.75</v>
      </c>
      <c r="OE246" s="32"/>
      <c r="OF246" s="32"/>
      <c r="OG246" s="32"/>
      <c r="OH246" s="32">
        <v>92.375</v>
      </c>
      <c r="OI246" s="36">
        <f t="shared" si="565"/>
        <v>969.9375</v>
      </c>
      <c r="OK246" s="32"/>
      <c r="OL246" s="32"/>
      <c r="OM246" s="32"/>
      <c r="ON246" s="32"/>
      <c r="OQ246" s="32"/>
      <c r="OR246" s="32"/>
      <c r="OS246" s="32"/>
      <c r="OT246" s="32"/>
      <c r="OW246" s="32"/>
      <c r="OX246" s="32"/>
      <c r="OY246" s="32"/>
      <c r="OZ246" s="32"/>
      <c r="PC246" s="32"/>
      <c r="PD246" s="32"/>
      <c r="PE246" s="32"/>
      <c r="PF246" s="32"/>
      <c r="PI246" s="32"/>
      <c r="PJ246" s="32"/>
      <c r="PK246" s="32"/>
      <c r="PL246" s="32">
        <v>78.25</v>
      </c>
      <c r="PM246" s="36">
        <f t="shared" si="566"/>
        <v>1385.0249999999999</v>
      </c>
      <c r="PO246" s="32"/>
      <c r="PP246" s="32"/>
      <c r="PQ246" s="32"/>
      <c r="PR246" s="32"/>
      <c r="PU246" s="32"/>
      <c r="PV246" s="32"/>
      <c r="PW246" s="32"/>
      <c r="PX246" s="31">
        <v>108</v>
      </c>
      <c r="PY246" s="36">
        <f t="shared" si="567"/>
        <v>648</v>
      </c>
      <c r="QM246" s="5"/>
      <c r="QO246" s="5"/>
      <c r="QP246" s="31">
        <v>58</v>
      </c>
      <c r="QQ246" s="36">
        <f t="shared" si="568"/>
        <v>719.2</v>
      </c>
      <c r="QV246" s="31">
        <v>83</v>
      </c>
      <c r="QW246" s="36">
        <f t="shared" si="569"/>
        <v>996</v>
      </c>
      <c r="RB246" s="31">
        <v>97</v>
      </c>
      <c r="RC246" s="36">
        <f t="shared" si="570"/>
        <v>1600.5</v>
      </c>
      <c r="RH246" s="31">
        <v>19.25</v>
      </c>
      <c r="RI246" s="36">
        <f t="shared" si="571"/>
        <v>96.25</v>
      </c>
      <c r="RN246" s="31">
        <v>49.5</v>
      </c>
      <c r="RO246" s="36">
        <f t="shared" si="572"/>
        <v>440.55</v>
      </c>
    </row>
    <row r="247" spans="1:513" x14ac:dyDescent="0.55000000000000004">
      <c r="A247" s="31"/>
      <c r="B247" s="80">
        <v>185104</v>
      </c>
      <c r="C247" s="79"/>
      <c r="D247" s="78"/>
      <c r="E247" s="78">
        <f t="shared" si="366"/>
        <v>102190.35308569184</v>
      </c>
      <c r="F247" s="78">
        <f t="shared" si="573"/>
        <v>58.811990616003762</v>
      </c>
      <c r="G247" s="78">
        <f t="shared" si="532"/>
        <v>83.868019300726687</v>
      </c>
      <c r="H247" s="78"/>
      <c r="I247" s="78"/>
      <c r="J247" s="88"/>
      <c r="N247" s="31">
        <v>77.5</v>
      </c>
      <c r="O247" s="62">
        <f t="shared" si="533"/>
        <v>6389.5716313631438</v>
      </c>
      <c r="Z247" s="31">
        <v>127.5</v>
      </c>
      <c r="AA247" s="37">
        <f t="shared" si="530"/>
        <v>7395</v>
      </c>
      <c r="AL247" s="31">
        <v>57.25</v>
      </c>
      <c r="AM247" s="30">
        <f t="shared" si="534"/>
        <v>4633.676508676509</v>
      </c>
      <c r="BD247" s="31">
        <v>104.3125</v>
      </c>
      <c r="BE247" s="36">
        <f t="shared" si="535"/>
        <v>4328.96875</v>
      </c>
      <c r="BJ247" s="31">
        <v>69.875</v>
      </c>
      <c r="BK247" s="36">
        <f t="shared" si="536"/>
        <v>2145.1624999999999</v>
      </c>
      <c r="BP247" s="31">
        <v>101.875</v>
      </c>
      <c r="BQ247" s="30">
        <f t="shared" si="537"/>
        <v>2903.4375</v>
      </c>
      <c r="DF247" s="31">
        <v>82.5</v>
      </c>
      <c r="DG247" s="30">
        <f t="shared" si="538"/>
        <v>3135</v>
      </c>
      <c r="DL247" s="31">
        <v>73.63</v>
      </c>
      <c r="DM247" s="30">
        <f t="shared" si="539"/>
        <v>1693.4899999999998</v>
      </c>
      <c r="DR247" s="31">
        <v>97.25</v>
      </c>
      <c r="DS247" s="30">
        <f t="shared" si="540"/>
        <v>3382.6086956521744</v>
      </c>
      <c r="EV247" s="31">
        <v>104.125</v>
      </c>
      <c r="EW247" s="30">
        <f t="shared" si="541"/>
        <v>4685.625</v>
      </c>
      <c r="FB247" s="31">
        <v>104</v>
      </c>
      <c r="FC247" s="29">
        <f t="shared" si="531"/>
        <v>5356</v>
      </c>
      <c r="IB247" s="31">
        <v>126</v>
      </c>
      <c r="IC247" s="36">
        <f t="shared" si="542"/>
        <v>2898</v>
      </c>
      <c r="IH247" s="31">
        <v>117.25</v>
      </c>
      <c r="II247" s="30">
        <f t="shared" si="543"/>
        <v>2931.25</v>
      </c>
      <c r="IN247" s="31">
        <v>66.625</v>
      </c>
      <c r="IO247" s="36">
        <f t="shared" si="544"/>
        <v>666.25</v>
      </c>
      <c r="JC247" s="69"/>
      <c r="JD247" s="20"/>
      <c r="JE247" s="20"/>
      <c r="JF247" s="20">
        <v>95.75</v>
      </c>
      <c r="JG247" s="23">
        <f t="shared" si="545"/>
        <v>957.5</v>
      </c>
      <c r="JI247" s="69"/>
      <c r="JJ247" s="20"/>
      <c r="JK247" s="20"/>
      <c r="JL247" s="20">
        <v>139.33333333333337</v>
      </c>
      <c r="JM247" s="23">
        <f t="shared" si="546"/>
        <v>4180.0000000000009</v>
      </c>
      <c r="JO247" s="69"/>
      <c r="JP247" s="20"/>
      <c r="JQ247" s="20"/>
      <c r="JR247" s="20">
        <v>85.375</v>
      </c>
      <c r="JS247" s="23">
        <f t="shared" si="547"/>
        <v>2697.85</v>
      </c>
      <c r="JU247" s="69"/>
      <c r="JV247" s="20"/>
      <c r="JW247" s="20"/>
      <c r="JX247" s="20">
        <v>127.75</v>
      </c>
      <c r="JY247" s="23">
        <f t="shared" si="548"/>
        <v>4547.9000000000005</v>
      </c>
      <c r="KA247" s="69"/>
      <c r="KB247" s="20"/>
      <c r="KC247" s="20"/>
      <c r="KD247" s="20">
        <v>43.5</v>
      </c>
      <c r="KE247" s="23">
        <f t="shared" si="549"/>
        <v>565.5</v>
      </c>
      <c r="KG247" s="69"/>
      <c r="KH247" s="20"/>
      <c r="KI247" s="20"/>
      <c r="KJ247" s="20">
        <v>21.75</v>
      </c>
      <c r="KK247" s="23">
        <f t="shared" si="550"/>
        <v>652.5</v>
      </c>
      <c r="KM247" s="69"/>
      <c r="KN247" s="20"/>
      <c r="KO247" s="20"/>
      <c r="KP247" s="20">
        <v>112.5</v>
      </c>
      <c r="KQ247" s="23">
        <f t="shared" si="551"/>
        <v>2058.75</v>
      </c>
      <c r="KS247" s="69"/>
      <c r="KT247" s="20"/>
      <c r="KU247" s="20"/>
      <c r="KV247" s="20">
        <v>58.875</v>
      </c>
      <c r="KW247" s="23">
        <f t="shared" si="552"/>
        <v>2178.375</v>
      </c>
      <c r="KY247" s="69"/>
      <c r="KZ247" s="20"/>
      <c r="LA247" s="20"/>
      <c r="LB247" s="20">
        <v>64.25</v>
      </c>
      <c r="LC247" s="23">
        <f t="shared" si="553"/>
        <v>963.75</v>
      </c>
      <c r="LE247" s="69"/>
      <c r="LF247" s="20"/>
      <c r="LG247" s="20"/>
      <c r="LH247" s="20">
        <v>87.5</v>
      </c>
      <c r="LI247" s="23">
        <f t="shared" si="554"/>
        <v>5075</v>
      </c>
      <c r="LK247" s="27"/>
      <c r="LL247" s="27"/>
      <c r="LM247" s="27"/>
      <c r="LN247" s="27">
        <v>80</v>
      </c>
      <c r="LO247" s="30">
        <f t="shared" si="555"/>
        <v>1200</v>
      </c>
      <c r="LR247" s="27"/>
      <c r="LT247" s="17">
        <v>110</v>
      </c>
      <c r="LU247" s="30">
        <f t="shared" si="556"/>
        <v>693</v>
      </c>
      <c r="LW247" s="32"/>
      <c r="LX247" s="32"/>
      <c r="LY247" s="32"/>
      <c r="LZ247" s="32">
        <v>131</v>
      </c>
      <c r="MA247" s="36">
        <f t="shared" si="557"/>
        <v>2620</v>
      </c>
      <c r="MC247" s="32"/>
      <c r="MD247" s="32"/>
      <c r="ME247" s="32"/>
      <c r="MF247" s="32"/>
      <c r="MI247" s="32"/>
      <c r="MJ247" s="32"/>
      <c r="MK247" s="32"/>
      <c r="ML247" s="32">
        <v>110</v>
      </c>
      <c r="MM247" s="36">
        <f t="shared" si="558"/>
        <v>3102</v>
      </c>
      <c r="MO247" s="32"/>
      <c r="MP247" s="32"/>
      <c r="MQ247" s="32"/>
      <c r="MR247" s="32">
        <v>122</v>
      </c>
      <c r="MS247" s="36">
        <f t="shared" si="559"/>
        <v>2903.6</v>
      </c>
      <c r="MU247" s="32"/>
      <c r="MV247" s="32"/>
      <c r="MW247" s="32"/>
      <c r="MX247" s="32"/>
      <c r="NA247" s="32"/>
      <c r="NB247" s="32"/>
      <c r="NC247" s="32"/>
      <c r="ND247" s="32">
        <v>110</v>
      </c>
      <c r="NE247" s="36">
        <f t="shared" si="560"/>
        <v>1529</v>
      </c>
      <c r="NG247" s="32"/>
      <c r="NH247" s="32"/>
      <c r="NI247" s="32"/>
      <c r="NJ247" s="32">
        <v>111.625</v>
      </c>
      <c r="NK247" s="36">
        <f t="shared" si="561"/>
        <v>3951.5249999999996</v>
      </c>
      <c r="NM247" s="32"/>
      <c r="NN247" s="32"/>
      <c r="NO247" s="32"/>
      <c r="NP247" s="32">
        <v>79</v>
      </c>
      <c r="NQ247" s="36">
        <f t="shared" si="562"/>
        <v>1011.2</v>
      </c>
      <c r="NS247" s="32"/>
      <c r="NT247" s="32"/>
      <c r="NU247" s="32"/>
      <c r="NV247" s="32">
        <v>35.5</v>
      </c>
      <c r="NW247" s="36">
        <f t="shared" si="563"/>
        <v>1775</v>
      </c>
      <c r="NY247" s="32"/>
      <c r="NZ247" s="32"/>
      <c r="OA247" s="32"/>
      <c r="OB247" s="32">
        <v>32</v>
      </c>
      <c r="OC247" s="36">
        <f t="shared" si="564"/>
        <v>704</v>
      </c>
      <c r="OE247" s="32"/>
      <c r="OF247" s="32"/>
      <c r="OG247" s="32"/>
      <c r="OH247" s="32">
        <v>91.25</v>
      </c>
      <c r="OI247" s="36">
        <f t="shared" si="565"/>
        <v>958.125</v>
      </c>
      <c r="OK247" s="32"/>
      <c r="OL247" s="32"/>
      <c r="OM247" s="32"/>
      <c r="ON247" s="32"/>
      <c r="OQ247" s="32"/>
      <c r="OR247" s="32"/>
      <c r="OS247" s="32"/>
      <c r="OT247" s="32"/>
      <c r="OW247" s="32"/>
      <c r="OX247" s="32"/>
      <c r="OY247" s="32"/>
      <c r="OZ247" s="32"/>
      <c r="PC247" s="32"/>
      <c r="PD247" s="32"/>
      <c r="PE247" s="32"/>
      <c r="PF247" s="32"/>
      <c r="PI247" s="32"/>
      <c r="PJ247" s="32"/>
      <c r="PK247" s="32"/>
      <c r="PL247" s="32">
        <v>79.875</v>
      </c>
      <c r="PM247" s="36">
        <f t="shared" si="566"/>
        <v>1413.7874999999999</v>
      </c>
      <c r="PO247" s="32"/>
      <c r="PP247" s="32"/>
      <c r="PQ247" s="32"/>
      <c r="PR247" s="32"/>
      <c r="PU247" s="32"/>
      <c r="PV247" s="32"/>
      <c r="PW247" s="32"/>
      <c r="PX247" s="31">
        <v>108.5</v>
      </c>
      <c r="PY247" s="36">
        <f t="shared" si="567"/>
        <v>651</v>
      </c>
      <c r="QM247" s="5"/>
      <c r="QO247" s="5"/>
      <c r="QP247" s="31">
        <v>57</v>
      </c>
      <c r="QQ247" s="36">
        <f t="shared" si="568"/>
        <v>706.80000000000007</v>
      </c>
      <c r="QV247" s="31">
        <v>83</v>
      </c>
      <c r="QW247" s="36">
        <f t="shared" si="569"/>
        <v>996</v>
      </c>
      <c r="RB247" s="31">
        <v>97</v>
      </c>
      <c r="RC247" s="36">
        <f t="shared" si="570"/>
        <v>1600.5</v>
      </c>
      <c r="RH247" s="31">
        <v>21</v>
      </c>
      <c r="RI247" s="36">
        <f t="shared" si="571"/>
        <v>105</v>
      </c>
      <c r="RN247" s="31">
        <v>48.5</v>
      </c>
      <c r="RO247" s="36">
        <f t="shared" si="572"/>
        <v>431.65000000000003</v>
      </c>
    </row>
    <row r="248" spans="1:513" x14ac:dyDescent="0.55000000000000004">
      <c r="A248" s="31"/>
      <c r="B248" s="80">
        <v>185105</v>
      </c>
      <c r="C248" s="79"/>
      <c r="D248" s="78"/>
      <c r="E248" s="78">
        <f t="shared" si="366"/>
        <v>102794.49848577684</v>
      </c>
      <c r="F248" s="78">
        <f t="shared" si="573"/>
        <v>59.159684821255276</v>
      </c>
      <c r="G248" s="78">
        <f t="shared" si="532"/>
        <v>84.363843774806796</v>
      </c>
      <c r="H248" s="78"/>
      <c r="I248" s="78"/>
      <c r="J248" s="88"/>
      <c r="N248" s="31">
        <v>77.5</v>
      </c>
      <c r="O248" s="62">
        <f t="shared" si="533"/>
        <v>6389.5716313631438</v>
      </c>
      <c r="Z248" s="31">
        <v>124</v>
      </c>
      <c r="AA248" s="37">
        <f t="shared" si="530"/>
        <v>7192</v>
      </c>
      <c r="AL248" s="31">
        <v>58.5</v>
      </c>
      <c r="AM248" s="30">
        <f t="shared" si="534"/>
        <v>4734.848484848485</v>
      </c>
      <c r="BD248" s="31">
        <v>105.875</v>
      </c>
      <c r="BE248" s="36">
        <f t="shared" si="535"/>
        <v>4393.8125</v>
      </c>
      <c r="BJ248" s="31">
        <v>71.125</v>
      </c>
      <c r="BK248" s="36">
        <f t="shared" si="536"/>
        <v>2183.5374999999999</v>
      </c>
      <c r="BP248" s="31">
        <v>101.875</v>
      </c>
      <c r="BQ248" s="30">
        <f t="shared" si="537"/>
        <v>2903.4375</v>
      </c>
      <c r="DF248" s="31">
        <v>78</v>
      </c>
      <c r="DG248" s="30">
        <f t="shared" si="538"/>
        <v>2964</v>
      </c>
      <c r="DL248" s="31">
        <v>75.75</v>
      </c>
      <c r="DM248" s="30">
        <f t="shared" si="539"/>
        <v>1742.25</v>
      </c>
      <c r="DR248" s="31">
        <v>102.875</v>
      </c>
      <c r="DS248" s="30">
        <f t="shared" si="540"/>
        <v>3578.2608695652179</v>
      </c>
      <c r="EV248" s="31">
        <v>106</v>
      </c>
      <c r="EW248" s="30">
        <f t="shared" si="541"/>
        <v>4770</v>
      </c>
      <c r="FB248" s="31">
        <v>103</v>
      </c>
      <c r="FC248" s="29">
        <f t="shared" si="531"/>
        <v>5304.5</v>
      </c>
      <c r="IB248" s="31">
        <v>133</v>
      </c>
      <c r="IC248" s="36">
        <f t="shared" si="542"/>
        <v>3059</v>
      </c>
      <c r="IH248" s="31">
        <v>117.25</v>
      </c>
      <c r="II248" s="30">
        <f t="shared" si="543"/>
        <v>2931.25</v>
      </c>
      <c r="IN248" s="31">
        <v>67.625</v>
      </c>
      <c r="IO248" s="36">
        <f t="shared" si="544"/>
        <v>676.25</v>
      </c>
      <c r="JC248" s="69"/>
      <c r="JD248" s="20"/>
      <c r="JE248" s="20"/>
      <c r="JF248" s="20">
        <v>97</v>
      </c>
      <c r="JG248" s="23">
        <f t="shared" si="545"/>
        <v>970</v>
      </c>
      <c r="JI248" s="69"/>
      <c r="JJ248" s="20"/>
      <c r="JK248" s="20"/>
      <c r="JL248" s="20">
        <v>139.66666666666671</v>
      </c>
      <c r="JM248" s="23">
        <f t="shared" si="546"/>
        <v>4190.0000000000018</v>
      </c>
      <c r="JO248" s="69"/>
      <c r="JP248" s="20"/>
      <c r="JQ248" s="20"/>
      <c r="JR248" s="20">
        <v>90.75</v>
      </c>
      <c r="JS248" s="23">
        <f t="shared" si="547"/>
        <v>2867.7000000000003</v>
      </c>
      <c r="JU248" s="69"/>
      <c r="JV248" s="20"/>
      <c r="JW248" s="20"/>
      <c r="JX248" s="20">
        <v>126</v>
      </c>
      <c r="JY248" s="23">
        <f t="shared" si="548"/>
        <v>4485.6000000000004</v>
      </c>
      <c r="KA248" s="69"/>
      <c r="KB248" s="20"/>
      <c r="KC248" s="20"/>
      <c r="KD248" s="20">
        <v>42.375</v>
      </c>
      <c r="KE248" s="23">
        <f t="shared" si="549"/>
        <v>550.875</v>
      </c>
      <c r="KG248" s="69"/>
      <c r="KH248" s="20"/>
      <c r="KI248" s="20"/>
      <c r="KJ248" s="20">
        <v>22.5</v>
      </c>
      <c r="KK248" s="23">
        <f t="shared" si="550"/>
        <v>675</v>
      </c>
      <c r="KM248" s="69"/>
      <c r="KN248" s="20"/>
      <c r="KO248" s="20"/>
      <c r="KP248" s="20">
        <v>113.35</v>
      </c>
      <c r="KQ248" s="23">
        <f t="shared" si="551"/>
        <v>2074.3049999999998</v>
      </c>
      <c r="KS248" s="69"/>
      <c r="KT248" s="20"/>
      <c r="KU248" s="20"/>
      <c r="KV248" s="20">
        <v>59.5</v>
      </c>
      <c r="KW248" s="23">
        <f t="shared" si="552"/>
        <v>2201.5</v>
      </c>
      <c r="KY248" s="69"/>
      <c r="KZ248" s="20"/>
      <c r="LA248" s="20"/>
      <c r="LB248" s="20">
        <v>64.5</v>
      </c>
      <c r="LC248" s="23">
        <f t="shared" si="553"/>
        <v>967.5</v>
      </c>
      <c r="LE248" s="69"/>
      <c r="LF248" s="20"/>
      <c r="LG248" s="20"/>
      <c r="LH248" s="20">
        <v>89</v>
      </c>
      <c r="LI248" s="23">
        <f t="shared" si="554"/>
        <v>5162</v>
      </c>
      <c r="LK248" s="27"/>
      <c r="LL248" s="27"/>
      <c r="LM248" s="27"/>
      <c r="LN248" s="27">
        <v>81.5</v>
      </c>
      <c r="LO248" s="30">
        <f t="shared" si="555"/>
        <v>1222.5</v>
      </c>
      <c r="LR248" s="27"/>
      <c r="LT248" s="29">
        <f>LT247+((LT252-LT247)/5)</f>
        <v>110</v>
      </c>
      <c r="LU248" s="30">
        <f t="shared" si="556"/>
        <v>693</v>
      </c>
      <c r="LW248" s="32"/>
      <c r="LX248" s="32"/>
      <c r="LY248" s="32"/>
      <c r="LZ248" s="32">
        <v>130.75</v>
      </c>
      <c r="MA248" s="36">
        <f t="shared" si="557"/>
        <v>2615</v>
      </c>
      <c r="MC248" s="32"/>
      <c r="MD248" s="32"/>
      <c r="ME248" s="32"/>
      <c r="MF248" s="32"/>
      <c r="MI248" s="32"/>
      <c r="MJ248" s="32"/>
      <c r="MK248" s="32"/>
      <c r="ML248" s="32">
        <v>114.5</v>
      </c>
      <c r="MM248" s="36">
        <f t="shared" si="558"/>
        <v>3228.9</v>
      </c>
      <c r="MO248" s="32"/>
      <c r="MP248" s="32"/>
      <c r="MQ248" s="32"/>
      <c r="MR248" s="32">
        <v>124</v>
      </c>
      <c r="MS248" s="36">
        <f t="shared" si="559"/>
        <v>2951.2000000000003</v>
      </c>
      <c r="MU248" s="32"/>
      <c r="MV248" s="32"/>
      <c r="MW248" s="32"/>
      <c r="MX248" s="32"/>
      <c r="NA248" s="32"/>
      <c r="NB248" s="32"/>
      <c r="NC248" s="32"/>
      <c r="ND248" s="32">
        <v>107.75</v>
      </c>
      <c r="NE248" s="36">
        <f t="shared" si="560"/>
        <v>1497.7250000000001</v>
      </c>
      <c r="NG248" s="32"/>
      <c r="NH248" s="32"/>
      <c r="NI248" s="32"/>
      <c r="NJ248" s="32">
        <v>112.875</v>
      </c>
      <c r="NK248" s="36">
        <f t="shared" si="561"/>
        <v>3995.7749999999996</v>
      </c>
      <c r="NM248" s="32"/>
      <c r="NN248" s="32"/>
      <c r="NO248" s="32"/>
      <c r="NP248" s="32">
        <v>64.5</v>
      </c>
      <c r="NQ248" s="36">
        <f t="shared" si="562"/>
        <v>825.6</v>
      </c>
      <c r="NS248" s="32"/>
      <c r="NT248" s="32"/>
      <c r="NU248" s="32"/>
      <c r="NV248" s="32">
        <v>36.875</v>
      </c>
      <c r="NW248" s="36">
        <f t="shared" si="563"/>
        <v>1843.75</v>
      </c>
      <c r="NY248" s="32"/>
      <c r="NZ248" s="32"/>
      <c r="OA248" s="32"/>
      <c r="OB248" s="32">
        <v>29.875</v>
      </c>
      <c r="OC248" s="36">
        <f t="shared" si="564"/>
        <v>657.25</v>
      </c>
      <c r="OE248" s="32"/>
      <c r="OF248" s="32"/>
      <c r="OG248" s="32"/>
      <c r="OH248" s="32">
        <v>92</v>
      </c>
      <c r="OI248" s="36">
        <f t="shared" si="565"/>
        <v>966</v>
      </c>
      <c r="OK248" s="32"/>
      <c r="OL248" s="32"/>
      <c r="OM248" s="32"/>
      <c r="ON248" s="32"/>
      <c r="OQ248" s="32"/>
      <c r="OR248" s="32"/>
      <c r="OS248" s="32"/>
      <c r="OT248" s="32"/>
      <c r="OW248" s="32"/>
      <c r="OX248" s="32"/>
      <c r="OY248" s="32"/>
      <c r="OZ248" s="32"/>
      <c r="PC248" s="32"/>
      <c r="PD248" s="32"/>
      <c r="PE248" s="32"/>
      <c r="PF248" s="32"/>
      <c r="PI248" s="32"/>
      <c r="PJ248" s="32"/>
      <c r="PK248" s="32"/>
      <c r="PL248" s="32">
        <v>78.75</v>
      </c>
      <c r="PM248" s="36">
        <f t="shared" si="566"/>
        <v>1393.875</v>
      </c>
      <c r="PO248" s="32"/>
      <c r="PP248" s="32"/>
      <c r="PQ248" s="32"/>
      <c r="PR248" s="32"/>
      <c r="PU248" s="32"/>
      <c r="PV248" s="32"/>
      <c r="PW248" s="32"/>
      <c r="PX248" s="31">
        <v>107</v>
      </c>
      <c r="PY248" s="36">
        <f t="shared" si="567"/>
        <v>642</v>
      </c>
      <c r="QM248" s="5"/>
      <c r="QO248" s="5"/>
      <c r="QP248" s="31">
        <v>57.75</v>
      </c>
      <c r="QQ248" s="36">
        <f t="shared" si="568"/>
        <v>716.1</v>
      </c>
      <c r="QV248" s="31">
        <v>83.5</v>
      </c>
      <c r="QW248" s="36">
        <f t="shared" si="569"/>
        <v>1002</v>
      </c>
      <c r="RB248" s="31">
        <v>96.75</v>
      </c>
      <c r="RC248" s="36">
        <f t="shared" si="570"/>
        <v>1596.375</v>
      </c>
      <c r="RH248" s="31">
        <f>AVERAGE(RH247,RH249)</f>
        <v>25.875</v>
      </c>
      <c r="RI248" s="36">
        <f t="shared" si="571"/>
        <v>129.375</v>
      </c>
      <c r="RN248" s="31">
        <v>48.75</v>
      </c>
      <c r="RO248" s="36">
        <f t="shared" si="572"/>
        <v>433.875</v>
      </c>
    </row>
    <row r="249" spans="1:513" x14ac:dyDescent="0.55000000000000004">
      <c r="A249" s="31"/>
      <c r="B249" s="80">
        <v>185106</v>
      </c>
      <c r="C249" s="79"/>
      <c r="D249" s="78"/>
      <c r="E249" s="78">
        <f t="shared" si="366"/>
        <v>101413.82221266345</v>
      </c>
      <c r="F249" s="78">
        <f t="shared" si="573"/>
        <v>58.365086137855165</v>
      </c>
      <c r="G249" s="78">
        <f t="shared" si="532"/>
        <v>83.230717400104581</v>
      </c>
      <c r="H249" s="78"/>
      <c r="I249" s="78"/>
      <c r="J249" s="88"/>
      <c r="N249" s="31">
        <v>75</v>
      </c>
      <c r="O249" s="62">
        <f t="shared" si="533"/>
        <v>6183.4564174482039</v>
      </c>
      <c r="Z249" s="31">
        <v>118.5</v>
      </c>
      <c r="AA249" s="37">
        <f t="shared" si="530"/>
        <v>6873</v>
      </c>
      <c r="AL249" s="31">
        <v>57.5</v>
      </c>
      <c r="AM249" s="30">
        <f t="shared" si="534"/>
        <v>4653.9109039109044</v>
      </c>
      <c r="BD249" s="31">
        <v>103.875</v>
      </c>
      <c r="BE249" s="36">
        <f t="shared" si="535"/>
        <v>4310.8125</v>
      </c>
      <c r="BJ249" s="31">
        <v>70.5</v>
      </c>
      <c r="BK249" s="36">
        <f t="shared" si="536"/>
        <v>2164.35</v>
      </c>
      <c r="BP249" s="31">
        <v>102.375</v>
      </c>
      <c r="BQ249" s="30">
        <f t="shared" si="537"/>
        <v>2917.6875</v>
      </c>
      <c r="DF249" s="31">
        <v>74</v>
      </c>
      <c r="DG249" s="30">
        <f t="shared" si="538"/>
        <v>2812</v>
      </c>
      <c r="DL249" s="31">
        <v>74.5</v>
      </c>
      <c r="DM249" s="30">
        <f t="shared" si="539"/>
        <v>1713.5</v>
      </c>
      <c r="DR249" s="31">
        <v>108.25</v>
      </c>
      <c r="DS249" s="30">
        <f t="shared" si="540"/>
        <v>3765.2173913043484</v>
      </c>
      <c r="EV249" s="31">
        <v>103.625</v>
      </c>
      <c r="EW249" s="30">
        <f t="shared" si="541"/>
        <v>4663.125</v>
      </c>
      <c r="FB249" s="31">
        <v>103</v>
      </c>
      <c r="FC249" s="29">
        <f t="shared" si="531"/>
        <v>5304.5</v>
      </c>
      <c r="IB249" s="31">
        <v>124.25</v>
      </c>
      <c r="IC249" s="36">
        <f t="shared" si="542"/>
        <v>2857.75</v>
      </c>
      <c r="IH249" s="31">
        <v>115</v>
      </c>
      <c r="II249" s="30">
        <f t="shared" si="543"/>
        <v>2875</v>
      </c>
      <c r="IN249" s="31">
        <v>67.75</v>
      </c>
      <c r="IO249" s="36">
        <f t="shared" si="544"/>
        <v>677.5</v>
      </c>
      <c r="JC249" s="69"/>
      <c r="JD249" s="20"/>
      <c r="JE249" s="20"/>
      <c r="JF249" s="20">
        <v>97</v>
      </c>
      <c r="JG249" s="23">
        <f t="shared" si="545"/>
        <v>970</v>
      </c>
      <c r="JI249" s="69"/>
      <c r="JJ249" s="20"/>
      <c r="JK249" s="20"/>
      <c r="JL249" s="20">
        <v>140</v>
      </c>
      <c r="JM249" s="23">
        <f t="shared" si="546"/>
        <v>4200</v>
      </c>
      <c r="JO249" s="69"/>
      <c r="JP249" s="20"/>
      <c r="JQ249" s="20"/>
      <c r="JR249" s="20">
        <v>89.75</v>
      </c>
      <c r="JS249" s="23">
        <f t="shared" si="547"/>
        <v>2836.1</v>
      </c>
      <c r="JU249" s="69"/>
      <c r="JV249" s="20"/>
      <c r="JW249" s="20"/>
      <c r="JX249" s="20">
        <v>128</v>
      </c>
      <c r="JY249" s="23">
        <f t="shared" si="548"/>
        <v>4556.8</v>
      </c>
      <c r="KA249" s="69"/>
      <c r="KB249" s="20"/>
      <c r="KC249" s="20"/>
      <c r="KD249" s="20">
        <v>44.375</v>
      </c>
      <c r="KE249" s="23">
        <f t="shared" si="549"/>
        <v>576.875</v>
      </c>
      <c r="KG249" s="69"/>
      <c r="KH249" s="20"/>
      <c r="KI249" s="20"/>
      <c r="KJ249" s="20">
        <v>18.25</v>
      </c>
      <c r="KK249" s="23">
        <f t="shared" si="550"/>
        <v>547.5</v>
      </c>
      <c r="KM249" s="69"/>
      <c r="KN249" s="20"/>
      <c r="KO249" s="20"/>
      <c r="KP249" s="20">
        <v>116</v>
      </c>
      <c r="KQ249" s="23">
        <f t="shared" si="551"/>
        <v>2122.8000000000002</v>
      </c>
      <c r="KS249" s="69"/>
      <c r="KT249" s="20"/>
      <c r="KU249" s="20"/>
      <c r="KV249" s="20">
        <v>60</v>
      </c>
      <c r="KW249" s="23">
        <f t="shared" si="552"/>
        <v>2220</v>
      </c>
      <c r="KY249" s="69"/>
      <c r="KZ249" s="20"/>
      <c r="LA249" s="20"/>
      <c r="LB249" s="20">
        <v>60.5</v>
      </c>
      <c r="LC249" s="23">
        <f t="shared" si="553"/>
        <v>907.5</v>
      </c>
      <c r="LE249" s="69"/>
      <c r="LF249" s="20"/>
      <c r="LG249" s="20"/>
      <c r="LH249" s="20">
        <v>85</v>
      </c>
      <c r="LI249" s="23">
        <f t="shared" si="554"/>
        <v>4930</v>
      </c>
      <c r="LK249" s="27"/>
      <c r="LL249" s="27"/>
      <c r="LM249" s="27"/>
      <c r="LN249" s="27">
        <v>83</v>
      </c>
      <c r="LO249" s="30">
        <f t="shared" si="555"/>
        <v>1245</v>
      </c>
      <c r="LR249" s="27"/>
      <c r="LT249" s="29">
        <f>LT248+(LT248-LT247)</f>
        <v>110</v>
      </c>
      <c r="LU249" s="30">
        <f t="shared" si="556"/>
        <v>693</v>
      </c>
      <c r="LW249" s="32"/>
      <c r="LX249" s="32"/>
      <c r="LY249" s="32"/>
      <c r="LZ249" s="32">
        <v>133</v>
      </c>
      <c r="MA249" s="36">
        <f t="shared" si="557"/>
        <v>2660</v>
      </c>
      <c r="MC249" s="32"/>
      <c r="MD249" s="32"/>
      <c r="ME249" s="32"/>
      <c r="MF249" s="32"/>
      <c r="MI249" s="32"/>
      <c r="MJ249" s="32"/>
      <c r="MK249" s="32"/>
      <c r="ML249" s="32">
        <v>114.75</v>
      </c>
      <c r="MM249" s="36">
        <f t="shared" si="558"/>
        <v>3235.95</v>
      </c>
      <c r="MO249" s="32"/>
      <c r="MP249" s="32"/>
      <c r="MQ249" s="32"/>
      <c r="MR249" s="32">
        <v>128</v>
      </c>
      <c r="MS249" s="36">
        <f t="shared" si="559"/>
        <v>3046.4</v>
      </c>
      <c r="MU249" s="32"/>
      <c r="MV249" s="32"/>
      <c r="MW249" s="32"/>
      <c r="MX249" s="32"/>
      <c r="NA249" s="32"/>
      <c r="NB249" s="32"/>
      <c r="NC249" s="32"/>
      <c r="ND249" s="32">
        <v>110</v>
      </c>
      <c r="NE249" s="36">
        <f t="shared" si="560"/>
        <v>1529</v>
      </c>
      <c r="NG249" s="32"/>
      <c r="NH249" s="32"/>
      <c r="NI249" s="32"/>
      <c r="NJ249" s="32">
        <v>109.875</v>
      </c>
      <c r="NK249" s="36">
        <f t="shared" si="561"/>
        <v>3889.5749999999998</v>
      </c>
      <c r="NM249" s="32"/>
      <c r="NN249" s="32"/>
      <c r="NO249" s="32"/>
      <c r="NP249" s="32">
        <v>64.5</v>
      </c>
      <c r="NQ249" s="36">
        <f t="shared" si="562"/>
        <v>825.6</v>
      </c>
      <c r="NS249" s="32"/>
      <c r="NT249" s="32"/>
      <c r="NU249" s="32"/>
      <c r="NV249" s="32">
        <v>35.6875</v>
      </c>
      <c r="NW249" s="36">
        <f t="shared" si="563"/>
        <v>1784.375</v>
      </c>
      <c r="NY249" s="32"/>
      <c r="NZ249" s="32"/>
      <c r="OA249" s="32"/>
      <c r="OB249" s="32">
        <v>30.375</v>
      </c>
      <c r="OC249" s="36">
        <f t="shared" si="564"/>
        <v>668.25</v>
      </c>
      <c r="OE249" s="32"/>
      <c r="OF249" s="32"/>
      <c r="OG249" s="32"/>
      <c r="OH249" s="32">
        <v>97</v>
      </c>
      <c r="OI249" s="36">
        <f t="shared" si="565"/>
        <v>1018.5</v>
      </c>
      <c r="OK249" s="32"/>
      <c r="OL249" s="32"/>
      <c r="OM249" s="32"/>
      <c r="ON249" s="32"/>
      <c r="OQ249" s="32"/>
      <c r="OR249" s="32"/>
      <c r="OS249" s="32"/>
      <c r="OT249" s="32"/>
      <c r="OW249" s="32"/>
      <c r="OX249" s="32"/>
      <c r="OY249" s="32"/>
      <c r="OZ249" s="32"/>
      <c r="PC249" s="32"/>
      <c r="PD249" s="32"/>
      <c r="PE249" s="32"/>
      <c r="PF249" s="32"/>
      <c r="PI249" s="32"/>
      <c r="PJ249" s="32"/>
      <c r="PK249" s="32"/>
      <c r="PL249" s="32">
        <v>76</v>
      </c>
      <c r="PM249" s="36">
        <f t="shared" si="566"/>
        <v>1345.2</v>
      </c>
      <c r="PO249" s="32"/>
      <c r="PP249" s="32"/>
      <c r="PQ249" s="32"/>
      <c r="PR249" s="32"/>
      <c r="PU249" s="32"/>
      <c r="PV249" s="32"/>
      <c r="PW249" s="32"/>
      <c r="PX249" s="31">
        <v>107.25</v>
      </c>
      <c r="PY249" s="36">
        <f t="shared" si="567"/>
        <v>643.5</v>
      </c>
      <c r="QM249" s="5"/>
      <c r="QO249" s="5"/>
      <c r="QP249" s="31">
        <v>52.5</v>
      </c>
      <c r="QQ249" s="36">
        <f t="shared" si="568"/>
        <v>651</v>
      </c>
      <c r="QV249" s="31">
        <v>80.25</v>
      </c>
      <c r="QW249" s="36">
        <f t="shared" si="569"/>
        <v>963</v>
      </c>
      <c r="RB249" s="31">
        <f>AVERAGE(RB248,RB250)</f>
        <v>95.375</v>
      </c>
      <c r="RC249" s="36">
        <f t="shared" si="570"/>
        <v>1573.6875</v>
      </c>
      <c r="RH249" s="31">
        <v>30.75</v>
      </c>
      <c r="RI249" s="36">
        <f t="shared" si="571"/>
        <v>153.75</v>
      </c>
      <c r="RN249" s="31">
        <v>48.5</v>
      </c>
      <c r="RO249" s="36">
        <f t="shared" si="572"/>
        <v>431.65000000000003</v>
      </c>
    </row>
    <row r="250" spans="1:513" x14ac:dyDescent="0.55000000000000004">
      <c r="A250" s="31"/>
      <c r="B250" s="80">
        <v>185107</v>
      </c>
      <c r="C250" s="79"/>
      <c r="D250" s="78"/>
      <c r="E250" s="78">
        <f t="shared" si="366"/>
        <v>98538.860608925504</v>
      </c>
      <c r="F250" s="78">
        <f t="shared" si="573"/>
        <v>56.710505154867249</v>
      </c>
      <c r="G250" s="78">
        <f t="shared" si="532"/>
        <v>80.87122525637011</v>
      </c>
      <c r="H250" s="78"/>
      <c r="I250" s="78"/>
      <c r="J250" s="88"/>
      <c r="N250" s="31">
        <v>75.5</v>
      </c>
      <c r="O250" s="62">
        <f t="shared" si="533"/>
        <v>6224.679460231192</v>
      </c>
      <c r="Z250" s="31">
        <v>113</v>
      </c>
      <c r="AA250" s="37">
        <f t="shared" si="530"/>
        <v>6554</v>
      </c>
      <c r="AL250" s="31">
        <v>53.25</v>
      </c>
      <c r="AM250" s="30">
        <f t="shared" si="534"/>
        <v>4309.9261849261857</v>
      </c>
      <c r="BD250" s="31">
        <v>103.625</v>
      </c>
      <c r="BE250" s="36">
        <f t="shared" si="535"/>
        <v>4300.4375</v>
      </c>
      <c r="BJ250" s="31">
        <v>67.25</v>
      </c>
      <c r="BK250" s="36">
        <f t="shared" si="536"/>
        <v>2064.5749999999998</v>
      </c>
      <c r="BP250" s="31">
        <v>95</v>
      </c>
      <c r="BQ250" s="30">
        <f t="shared" si="537"/>
        <v>2707.5</v>
      </c>
      <c r="DF250" s="31">
        <v>76</v>
      </c>
      <c r="DG250" s="30">
        <f t="shared" si="538"/>
        <v>2888</v>
      </c>
      <c r="DL250" s="31">
        <v>68.5</v>
      </c>
      <c r="DM250" s="30">
        <f t="shared" si="539"/>
        <v>1575.5</v>
      </c>
      <c r="DR250" s="31">
        <v>105.08333333333333</v>
      </c>
      <c r="DS250" s="30">
        <f t="shared" si="540"/>
        <v>3655.0724637681164</v>
      </c>
      <c r="EV250" s="31">
        <v>101.125</v>
      </c>
      <c r="EW250" s="30">
        <f t="shared" si="541"/>
        <v>4550.625</v>
      </c>
      <c r="FB250" s="31">
        <v>103.5</v>
      </c>
      <c r="FC250" s="29">
        <f t="shared" si="531"/>
        <v>5330.25</v>
      </c>
      <c r="IB250" s="31">
        <v>127</v>
      </c>
      <c r="IC250" s="36">
        <f t="shared" si="542"/>
        <v>2921</v>
      </c>
      <c r="IH250" s="31">
        <v>114.5</v>
      </c>
      <c r="II250" s="30">
        <f t="shared" si="543"/>
        <v>2862.5</v>
      </c>
      <c r="IN250" s="31">
        <v>66.25</v>
      </c>
      <c r="IO250" s="36">
        <f t="shared" si="544"/>
        <v>662.5</v>
      </c>
      <c r="JC250" s="69"/>
      <c r="JD250" s="20"/>
      <c r="JE250" s="20"/>
      <c r="JF250" s="20">
        <v>97</v>
      </c>
      <c r="JG250" s="23">
        <f t="shared" si="545"/>
        <v>970</v>
      </c>
      <c r="JI250" s="69"/>
      <c r="JJ250" s="20"/>
      <c r="JK250" s="20"/>
      <c r="JL250" s="20">
        <v>140</v>
      </c>
      <c r="JM250" s="23">
        <f t="shared" si="546"/>
        <v>4200</v>
      </c>
      <c r="JO250" s="69"/>
      <c r="JP250" s="20"/>
      <c r="JQ250" s="20"/>
      <c r="JR250" s="20">
        <v>85.75</v>
      </c>
      <c r="JS250" s="23">
        <f t="shared" si="547"/>
        <v>2709.7000000000003</v>
      </c>
      <c r="JU250" s="69"/>
      <c r="JV250" s="20"/>
      <c r="JW250" s="20"/>
      <c r="JX250" s="20">
        <v>126</v>
      </c>
      <c r="JY250" s="23">
        <f t="shared" si="548"/>
        <v>4485.6000000000004</v>
      </c>
      <c r="KA250" s="69"/>
      <c r="KB250" s="20"/>
      <c r="KC250" s="20"/>
      <c r="KD250" s="20">
        <v>41</v>
      </c>
      <c r="KE250" s="23">
        <f t="shared" si="549"/>
        <v>533</v>
      </c>
      <c r="KG250" s="69"/>
      <c r="KH250" s="20"/>
      <c r="KI250" s="20"/>
      <c r="KJ250" s="20">
        <v>14.63</v>
      </c>
      <c r="KK250" s="23">
        <f t="shared" si="550"/>
        <v>438.90000000000003</v>
      </c>
      <c r="KM250" s="69"/>
      <c r="KN250" s="20"/>
      <c r="KO250" s="20"/>
      <c r="KP250" s="20">
        <v>110.4</v>
      </c>
      <c r="KQ250" s="23">
        <f t="shared" si="551"/>
        <v>2020.3200000000002</v>
      </c>
      <c r="KS250" s="69"/>
      <c r="KT250" s="20"/>
      <c r="KU250" s="20"/>
      <c r="KV250" s="20">
        <v>59</v>
      </c>
      <c r="KW250" s="23">
        <f t="shared" si="552"/>
        <v>2183</v>
      </c>
      <c r="KY250" s="69"/>
      <c r="KZ250" s="20"/>
      <c r="LA250" s="20"/>
      <c r="LB250" s="20">
        <v>53.5</v>
      </c>
      <c r="LC250" s="23">
        <f t="shared" si="553"/>
        <v>802.5</v>
      </c>
      <c r="LE250" s="69"/>
      <c r="LF250" s="20"/>
      <c r="LG250" s="20"/>
      <c r="LH250" s="20">
        <v>77.5</v>
      </c>
      <c r="LI250" s="23">
        <f t="shared" si="554"/>
        <v>4495</v>
      </c>
      <c r="LK250" s="27"/>
      <c r="LL250" s="27"/>
      <c r="LM250" s="27"/>
      <c r="LN250" s="27">
        <v>83</v>
      </c>
      <c r="LO250" s="30">
        <f t="shared" si="555"/>
        <v>1245</v>
      </c>
      <c r="LR250" s="27"/>
      <c r="LT250" s="29">
        <f>LT249+(LT249-LT248)</f>
        <v>110</v>
      </c>
      <c r="LU250" s="30">
        <f t="shared" si="556"/>
        <v>693</v>
      </c>
      <c r="LW250" s="32"/>
      <c r="LX250" s="32"/>
      <c r="LY250" s="32"/>
      <c r="LZ250" s="32">
        <v>133</v>
      </c>
      <c r="MA250" s="36">
        <f t="shared" si="557"/>
        <v>2660</v>
      </c>
      <c r="MC250" s="32"/>
      <c r="MD250" s="32"/>
      <c r="ME250" s="32"/>
      <c r="MF250" s="32"/>
      <c r="MI250" s="32"/>
      <c r="MJ250" s="32"/>
      <c r="MK250" s="32"/>
      <c r="ML250" s="32">
        <v>106</v>
      </c>
      <c r="MM250" s="36">
        <f t="shared" si="558"/>
        <v>2989.2</v>
      </c>
      <c r="MO250" s="32"/>
      <c r="MP250" s="32"/>
      <c r="MQ250" s="32"/>
      <c r="MR250" s="32">
        <v>132</v>
      </c>
      <c r="MS250" s="36">
        <f t="shared" si="559"/>
        <v>3141.6</v>
      </c>
      <c r="MU250" s="32"/>
      <c r="MV250" s="32"/>
      <c r="MW250" s="32"/>
      <c r="MX250" s="32"/>
      <c r="NA250" s="32"/>
      <c r="NB250" s="32"/>
      <c r="NC250" s="32"/>
      <c r="ND250" s="32">
        <v>109</v>
      </c>
      <c r="NE250" s="36">
        <f t="shared" si="560"/>
        <v>1515.1000000000001</v>
      </c>
      <c r="NG250" s="32"/>
      <c r="NH250" s="32"/>
      <c r="NI250" s="32"/>
      <c r="NJ250" s="32">
        <v>109.125</v>
      </c>
      <c r="NK250" s="36">
        <f t="shared" si="561"/>
        <v>3863.0249999999996</v>
      </c>
      <c r="NM250" s="32"/>
      <c r="NN250" s="32"/>
      <c r="NO250" s="32"/>
      <c r="NP250" s="32">
        <v>64.5</v>
      </c>
      <c r="NQ250" s="36">
        <f t="shared" si="562"/>
        <v>825.6</v>
      </c>
      <c r="NS250" s="32"/>
      <c r="NT250" s="32"/>
      <c r="NU250" s="32"/>
      <c r="NV250" s="32">
        <v>34.375</v>
      </c>
      <c r="NW250" s="36">
        <f t="shared" si="563"/>
        <v>1718.75</v>
      </c>
      <c r="NY250" s="32"/>
      <c r="NZ250" s="32"/>
      <c r="OA250" s="32"/>
      <c r="OB250" s="32">
        <v>27.75</v>
      </c>
      <c r="OC250" s="36">
        <f t="shared" si="564"/>
        <v>610.5</v>
      </c>
      <c r="OE250" s="32"/>
      <c r="OF250" s="32"/>
      <c r="OG250" s="32"/>
      <c r="OH250" s="32">
        <v>92.25</v>
      </c>
      <c r="OI250" s="36">
        <f t="shared" si="565"/>
        <v>968.625</v>
      </c>
      <c r="OK250" s="32"/>
      <c r="OL250" s="32"/>
      <c r="OM250" s="32"/>
      <c r="ON250" s="32"/>
      <c r="OQ250" s="32"/>
      <c r="OR250" s="32"/>
      <c r="OS250" s="32"/>
      <c r="OT250" s="32"/>
      <c r="OW250" s="32"/>
      <c r="OX250" s="32"/>
      <c r="OY250" s="32"/>
      <c r="OZ250" s="32"/>
      <c r="PC250" s="32"/>
      <c r="PD250" s="32"/>
      <c r="PE250" s="32"/>
      <c r="PF250" s="32"/>
      <c r="PI250" s="32"/>
      <c r="PJ250" s="32"/>
      <c r="PK250" s="32"/>
      <c r="PL250" s="32">
        <v>65.25</v>
      </c>
      <c r="PM250" s="36">
        <f t="shared" si="566"/>
        <v>1154.925</v>
      </c>
      <c r="PO250" s="32"/>
      <c r="PP250" s="32"/>
      <c r="PQ250" s="32"/>
      <c r="PR250" s="32"/>
      <c r="PU250" s="32"/>
      <c r="PV250" s="32"/>
      <c r="PW250" s="32"/>
      <c r="PX250" s="31">
        <v>107.75</v>
      </c>
      <c r="PY250" s="36">
        <f t="shared" si="567"/>
        <v>646.5</v>
      </c>
      <c r="QM250" s="5"/>
      <c r="QO250" s="5"/>
      <c r="QP250" s="31">
        <v>46.625</v>
      </c>
      <c r="QQ250" s="36">
        <f t="shared" si="568"/>
        <v>578.15</v>
      </c>
      <c r="QV250" s="31">
        <v>79</v>
      </c>
      <c r="QW250" s="36">
        <f t="shared" si="569"/>
        <v>948</v>
      </c>
      <c r="RB250" s="31">
        <v>94</v>
      </c>
      <c r="RC250" s="36">
        <f t="shared" si="570"/>
        <v>1551</v>
      </c>
      <c r="RH250" s="31">
        <v>30</v>
      </c>
      <c r="RI250" s="36">
        <f t="shared" si="571"/>
        <v>150</v>
      </c>
      <c r="RN250" s="31">
        <v>47</v>
      </c>
      <c r="RO250" s="36">
        <f t="shared" si="572"/>
        <v>418.3</v>
      </c>
    </row>
    <row r="251" spans="1:513" x14ac:dyDescent="0.55000000000000004">
      <c r="A251" s="31"/>
      <c r="B251" s="80">
        <v>185108</v>
      </c>
      <c r="C251" s="79"/>
      <c r="D251" s="78"/>
      <c r="E251" s="78">
        <f t="shared" si="366"/>
        <v>96320.53928884826</v>
      </c>
      <c r="F251" s="78">
        <f t="shared" si="573"/>
        <v>55.43382992359308</v>
      </c>
      <c r="G251" s="78">
        <f t="shared" si="532"/>
        <v>79.05064034135917</v>
      </c>
      <c r="H251" s="78"/>
      <c r="I251" s="78"/>
      <c r="J251" s="88"/>
      <c r="N251" s="31">
        <v>71</v>
      </c>
      <c r="O251" s="62">
        <f t="shared" si="533"/>
        <v>5853.6720751842995</v>
      </c>
      <c r="Z251" s="31">
        <v>110</v>
      </c>
      <c r="AA251" s="37">
        <f t="shared" si="530"/>
        <v>6380</v>
      </c>
      <c r="AL251" s="31">
        <v>56</v>
      </c>
      <c r="AM251" s="30">
        <f t="shared" si="534"/>
        <v>4532.504532504533</v>
      </c>
      <c r="BD251" s="31">
        <v>103</v>
      </c>
      <c r="BE251" s="36">
        <f t="shared" si="535"/>
        <v>4274.5</v>
      </c>
      <c r="BJ251" s="31">
        <v>67</v>
      </c>
      <c r="BK251" s="36">
        <f t="shared" si="536"/>
        <v>2056.9</v>
      </c>
      <c r="BP251" s="31">
        <v>95</v>
      </c>
      <c r="BQ251" s="30">
        <f t="shared" si="537"/>
        <v>2707.5</v>
      </c>
      <c r="DF251" s="31">
        <v>71</v>
      </c>
      <c r="DG251" s="30">
        <f t="shared" si="538"/>
        <v>2698</v>
      </c>
      <c r="DL251" s="31">
        <v>69</v>
      </c>
      <c r="DM251" s="30">
        <f t="shared" si="539"/>
        <v>1587</v>
      </c>
      <c r="DR251" s="31">
        <v>101.33333333333333</v>
      </c>
      <c r="DS251" s="30">
        <f t="shared" si="540"/>
        <v>3524.6376811594205</v>
      </c>
      <c r="EV251" s="31">
        <v>100.125</v>
      </c>
      <c r="EW251" s="30">
        <f t="shared" si="541"/>
        <v>4505.625</v>
      </c>
      <c r="FB251" s="31">
        <v>103.25</v>
      </c>
      <c r="FC251" s="29">
        <f t="shared" si="531"/>
        <v>5317.375</v>
      </c>
      <c r="IB251" s="31">
        <v>124</v>
      </c>
      <c r="IC251" s="36">
        <f t="shared" si="542"/>
        <v>2852</v>
      </c>
      <c r="IH251" s="31">
        <v>107.5</v>
      </c>
      <c r="II251" s="30">
        <f t="shared" si="543"/>
        <v>2687.5</v>
      </c>
      <c r="IN251" s="31">
        <v>65.75</v>
      </c>
      <c r="IO251" s="36">
        <f t="shared" si="544"/>
        <v>657.5</v>
      </c>
      <c r="JC251" s="69"/>
      <c r="JD251" s="20"/>
      <c r="JE251" s="20"/>
      <c r="JF251" s="20">
        <v>92</v>
      </c>
      <c r="JG251" s="23">
        <f t="shared" si="545"/>
        <v>920</v>
      </c>
      <c r="JI251" s="69"/>
      <c r="JJ251" s="20"/>
      <c r="JK251" s="20"/>
      <c r="JL251" s="20">
        <v>140.66666666666666</v>
      </c>
      <c r="JM251" s="23">
        <f t="shared" si="546"/>
        <v>4220</v>
      </c>
      <c r="JO251" s="69"/>
      <c r="JP251" s="20"/>
      <c r="JQ251" s="20"/>
      <c r="JR251" s="20">
        <v>84.375</v>
      </c>
      <c r="JS251" s="23">
        <f t="shared" si="547"/>
        <v>2666.25</v>
      </c>
      <c r="JU251" s="69"/>
      <c r="JV251" s="20"/>
      <c r="JW251" s="20"/>
      <c r="JX251" s="20">
        <v>127.5</v>
      </c>
      <c r="JY251" s="23">
        <f t="shared" si="548"/>
        <v>4539</v>
      </c>
      <c r="KA251" s="69"/>
      <c r="KB251" s="20"/>
      <c r="KC251" s="20"/>
      <c r="KD251" s="20">
        <v>48.125</v>
      </c>
      <c r="KE251" s="23">
        <f t="shared" si="549"/>
        <v>625.625</v>
      </c>
      <c r="KG251" s="69"/>
      <c r="KH251" s="20"/>
      <c r="KI251" s="20"/>
      <c r="KJ251" s="20">
        <v>15</v>
      </c>
      <c r="KK251" s="23">
        <f t="shared" si="550"/>
        <v>450</v>
      </c>
      <c r="KM251" s="69"/>
      <c r="KN251" s="20"/>
      <c r="KO251" s="20"/>
      <c r="KP251" s="20">
        <v>109.125</v>
      </c>
      <c r="KQ251" s="23">
        <f t="shared" si="551"/>
        <v>1996.9875000000002</v>
      </c>
      <c r="KS251" s="69"/>
      <c r="KT251" s="20"/>
      <c r="KU251" s="20"/>
      <c r="KV251" s="20">
        <v>55.5</v>
      </c>
      <c r="KW251" s="23">
        <f t="shared" si="552"/>
        <v>2053.5</v>
      </c>
      <c r="KY251" s="69"/>
      <c r="KZ251" s="20"/>
      <c r="LA251" s="20"/>
      <c r="LB251" s="20">
        <v>53.5</v>
      </c>
      <c r="LC251" s="23">
        <f t="shared" si="553"/>
        <v>802.5</v>
      </c>
      <c r="LE251" s="69"/>
      <c r="LF251" s="20"/>
      <c r="LG251" s="20"/>
      <c r="LH251" s="20">
        <v>74</v>
      </c>
      <c r="LI251" s="23">
        <f t="shared" si="554"/>
        <v>4292</v>
      </c>
      <c r="LK251" s="27"/>
      <c r="LL251" s="27"/>
      <c r="LM251" s="27"/>
      <c r="LN251" s="27">
        <v>77.5</v>
      </c>
      <c r="LO251" s="30">
        <f t="shared" si="555"/>
        <v>1162.5</v>
      </c>
      <c r="LR251" s="27"/>
      <c r="LT251" s="29">
        <f>LT250+(LT250-LT249)</f>
        <v>110</v>
      </c>
      <c r="LU251" s="30">
        <f t="shared" si="556"/>
        <v>693</v>
      </c>
      <c r="LW251" s="32"/>
      <c r="LX251" s="32"/>
      <c r="LY251" s="32"/>
      <c r="LZ251" s="32">
        <v>128</v>
      </c>
      <c r="MA251" s="36">
        <f t="shared" si="557"/>
        <v>2560</v>
      </c>
      <c r="MC251" s="32"/>
      <c r="MD251" s="32"/>
      <c r="ME251" s="32"/>
      <c r="MF251" s="32"/>
      <c r="MI251" s="32"/>
      <c r="MJ251" s="32"/>
      <c r="MK251" s="32"/>
      <c r="ML251" s="32">
        <v>106.5</v>
      </c>
      <c r="MM251" s="36">
        <f t="shared" si="558"/>
        <v>3003.2999999999997</v>
      </c>
      <c r="MO251" s="32"/>
      <c r="MP251" s="32"/>
      <c r="MQ251" s="32"/>
      <c r="MR251" s="32">
        <v>123</v>
      </c>
      <c r="MS251" s="36">
        <f t="shared" si="559"/>
        <v>2927.4</v>
      </c>
      <c r="MU251" s="32"/>
      <c r="MV251" s="32"/>
      <c r="MW251" s="32"/>
      <c r="MX251" s="32"/>
      <c r="NA251" s="32"/>
      <c r="NB251" s="32"/>
      <c r="NC251" s="32"/>
      <c r="ND251" s="32">
        <v>105.5</v>
      </c>
      <c r="NE251" s="36">
        <f t="shared" si="560"/>
        <v>1466.45</v>
      </c>
      <c r="NG251" s="32"/>
      <c r="NH251" s="32"/>
      <c r="NI251" s="32"/>
      <c r="NJ251" s="32">
        <v>108.75</v>
      </c>
      <c r="NK251" s="36">
        <f t="shared" si="561"/>
        <v>3849.75</v>
      </c>
      <c r="NM251" s="32"/>
      <c r="NN251" s="32"/>
      <c r="NO251" s="32"/>
      <c r="NP251" s="32">
        <v>60</v>
      </c>
      <c r="NQ251" s="36">
        <f t="shared" si="562"/>
        <v>768</v>
      </c>
      <c r="NS251" s="32"/>
      <c r="NT251" s="32"/>
      <c r="NU251" s="32"/>
      <c r="NV251" s="32">
        <v>28.8125</v>
      </c>
      <c r="NW251" s="36">
        <f t="shared" si="563"/>
        <v>1440.625</v>
      </c>
      <c r="NY251" s="32"/>
      <c r="NZ251" s="32"/>
      <c r="OA251" s="32"/>
      <c r="OB251" s="32">
        <v>25.5</v>
      </c>
      <c r="OC251" s="36">
        <f t="shared" si="564"/>
        <v>561</v>
      </c>
      <c r="OE251" s="32"/>
      <c r="OF251" s="32"/>
      <c r="OG251" s="32"/>
      <c r="OH251" s="32">
        <v>92.5</v>
      </c>
      <c r="OI251" s="36">
        <f t="shared" si="565"/>
        <v>971.25</v>
      </c>
      <c r="OK251" s="32"/>
      <c r="OL251" s="32"/>
      <c r="OM251" s="32"/>
      <c r="ON251" s="32"/>
      <c r="OQ251" s="32"/>
      <c r="OR251" s="32"/>
      <c r="OS251" s="32"/>
      <c r="OT251" s="32"/>
      <c r="OW251" s="32"/>
      <c r="OX251" s="32"/>
      <c r="OY251" s="32"/>
      <c r="OZ251" s="32"/>
      <c r="PC251" s="32"/>
      <c r="PD251" s="32"/>
      <c r="PE251" s="32"/>
      <c r="PF251" s="32"/>
      <c r="PI251" s="32"/>
      <c r="PJ251" s="32"/>
      <c r="PK251" s="32"/>
      <c r="PL251" s="32">
        <v>59.375</v>
      </c>
      <c r="PM251" s="36">
        <f t="shared" si="566"/>
        <v>1050.9375</v>
      </c>
      <c r="PO251" s="32"/>
      <c r="PP251" s="32"/>
      <c r="PQ251" s="32"/>
      <c r="PR251" s="32"/>
      <c r="PU251" s="32"/>
      <c r="PV251" s="32"/>
      <c r="PW251" s="32"/>
      <c r="PX251" s="31">
        <v>107.25</v>
      </c>
      <c r="PY251" s="36">
        <f t="shared" si="567"/>
        <v>643.5</v>
      </c>
      <c r="QM251" s="5"/>
      <c r="QO251" s="5"/>
      <c r="QP251" s="31">
        <v>43</v>
      </c>
      <c r="QQ251" s="36">
        <f t="shared" si="568"/>
        <v>533.20000000000005</v>
      </c>
      <c r="QV251" s="31">
        <v>79</v>
      </c>
      <c r="QW251" s="36">
        <f t="shared" si="569"/>
        <v>948</v>
      </c>
      <c r="RB251" s="31">
        <v>98.5</v>
      </c>
      <c r="RC251" s="36">
        <f t="shared" si="570"/>
        <v>1625.25</v>
      </c>
      <c r="RH251" s="31">
        <v>25</v>
      </c>
      <c r="RI251" s="36">
        <f t="shared" si="571"/>
        <v>125</v>
      </c>
      <c r="RN251" s="31">
        <v>42</v>
      </c>
      <c r="RO251" s="36">
        <f t="shared" si="572"/>
        <v>373.8</v>
      </c>
    </row>
    <row r="252" spans="1:513" x14ac:dyDescent="0.55000000000000004">
      <c r="A252" s="31"/>
      <c r="B252" s="80">
        <v>185109</v>
      </c>
      <c r="C252" s="79"/>
      <c r="D252" s="78"/>
      <c r="E252" s="78">
        <f t="shared" si="366"/>
        <v>94338.68842894648</v>
      </c>
      <c r="F252" s="78">
        <f t="shared" si="573"/>
        <v>54.29324677992664</v>
      </c>
      <c r="G252" s="78">
        <f t="shared" si="532"/>
        <v>77.42412765057685</v>
      </c>
      <c r="H252" s="78"/>
      <c r="I252" s="78"/>
      <c r="J252" s="88"/>
      <c r="N252" s="31">
        <v>64</v>
      </c>
      <c r="O252" s="62">
        <f t="shared" si="533"/>
        <v>5276.5494762224671</v>
      </c>
      <c r="Z252" s="31">
        <v>108</v>
      </c>
      <c r="AA252" s="37">
        <f t="shared" si="530"/>
        <v>6264</v>
      </c>
      <c r="AL252" s="31">
        <v>54.88</v>
      </c>
      <c r="AM252" s="30">
        <f t="shared" si="534"/>
        <v>4441.8544418544425</v>
      </c>
      <c r="BD252" s="31">
        <v>102.9375</v>
      </c>
      <c r="BE252" s="36">
        <f t="shared" si="535"/>
        <v>4271.90625</v>
      </c>
      <c r="BJ252" s="31">
        <v>65.625</v>
      </c>
      <c r="BK252" s="36">
        <f t="shared" si="536"/>
        <v>2014.6875</v>
      </c>
      <c r="BP252" s="31">
        <v>90</v>
      </c>
      <c r="BQ252" s="30">
        <f t="shared" si="537"/>
        <v>2565</v>
      </c>
      <c r="DF252" s="31">
        <v>70</v>
      </c>
      <c r="DG252" s="30">
        <f t="shared" si="538"/>
        <v>2660</v>
      </c>
      <c r="DL252" s="31">
        <v>64.25</v>
      </c>
      <c r="DM252" s="30">
        <f t="shared" si="539"/>
        <v>1477.75</v>
      </c>
      <c r="DR252" s="31">
        <v>104.75</v>
      </c>
      <c r="DS252" s="30">
        <f t="shared" si="540"/>
        <v>3643.4782608695659</v>
      </c>
      <c r="EV252" s="31">
        <v>100</v>
      </c>
      <c r="EW252" s="30">
        <f t="shared" si="541"/>
        <v>4500</v>
      </c>
      <c r="FB252" s="31">
        <v>102</v>
      </c>
      <c r="FC252" s="29">
        <f t="shared" si="531"/>
        <v>5253</v>
      </c>
      <c r="IB252" s="31">
        <v>122.5</v>
      </c>
      <c r="IC252" s="36">
        <f t="shared" si="542"/>
        <v>2817.5</v>
      </c>
      <c r="IH252" s="31">
        <v>104.5</v>
      </c>
      <c r="II252" s="30">
        <f t="shared" si="543"/>
        <v>2612.5</v>
      </c>
      <c r="IN252" s="31">
        <v>63.5</v>
      </c>
      <c r="IO252" s="36">
        <f t="shared" si="544"/>
        <v>635</v>
      </c>
      <c r="JC252" s="69"/>
      <c r="JD252" s="20"/>
      <c r="JE252" s="20"/>
      <c r="JF252" s="20">
        <v>88</v>
      </c>
      <c r="JG252" s="23">
        <f t="shared" si="545"/>
        <v>880</v>
      </c>
      <c r="JI252" s="69"/>
      <c r="JJ252" s="20"/>
      <c r="JK252" s="20"/>
      <c r="JL252" s="20">
        <v>141.33333333333331</v>
      </c>
      <c r="JM252" s="23">
        <f t="shared" si="546"/>
        <v>4239.9999999999991</v>
      </c>
      <c r="JO252" s="69"/>
      <c r="JP252" s="20"/>
      <c r="JQ252" s="20"/>
      <c r="JR252" s="20">
        <v>86.25</v>
      </c>
      <c r="JS252" s="23">
        <f t="shared" si="547"/>
        <v>2725.5</v>
      </c>
      <c r="JU252" s="69"/>
      <c r="JV252" s="20"/>
      <c r="JW252" s="20"/>
      <c r="JX252" s="20">
        <v>127.25</v>
      </c>
      <c r="JY252" s="23">
        <f t="shared" si="548"/>
        <v>4530.1000000000004</v>
      </c>
      <c r="KA252" s="69"/>
      <c r="KB252" s="20"/>
      <c r="KC252" s="20"/>
      <c r="KD252" s="20">
        <v>41.25</v>
      </c>
      <c r="KE252" s="23">
        <f t="shared" si="549"/>
        <v>536.25</v>
      </c>
      <c r="KG252" s="69"/>
      <c r="KH252" s="20"/>
      <c r="KI252" s="20"/>
      <c r="KJ252" s="20">
        <v>12.25</v>
      </c>
      <c r="KK252" s="23">
        <f t="shared" si="550"/>
        <v>367.5</v>
      </c>
      <c r="KM252" s="69"/>
      <c r="KN252" s="20"/>
      <c r="KO252" s="20"/>
      <c r="KP252" s="20">
        <v>108</v>
      </c>
      <c r="KQ252" s="23">
        <f t="shared" si="551"/>
        <v>1976.4</v>
      </c>
      <c r="KS252" s="69"/>
      <c r="KT252" s="20"/>
      <c r="KU252" s="20"/>
      <c r="KV252" s="20">
        <v>53</v>
      </c>
      <c r="KW252" s="23">
        <f t="shared" si="552"/>
        <v>1961</v>
      </c>
      <c r="KY252" s="69"/>
      <c r="KZ252" s="20"/>
      <c r="LA252" s="20"/>
      <c r="LB252" s="20">
        <v>45</v>
      </c>
      <c r="LC252" s="23">
        <f t="shared" si="553"/>
        <v>675</v>
      </c>
      <c r="LE252" s="69"/>
      <c r="LF252" s="20"/>
      <c r="LG252" s="20"/>
      <c r="LH252" s="20">
        <v>76</v>
      </c>
      <c r="LI252" s="23">
        <f t="shared" si="554"/>
        <v>4408</v>
      </c>
      <c r="LK252" s="27"/>
      <c r="LL252" s="27"/>
      <c r="LM252" s="27"/>
      <c r="LN252" s="27">
        <v>76.875</v>
      </c>
      <c r="LO252" s="30">
        <f t="shared" si="555"/>
        <v>1153.125</v>
      </c>
      <c r="LR252" s="27"/>
      <c r="LT252" s="17">
        <v>110</v>
      </c>
      <c r="LU252" s="30">
        <f t="shared" si="556"/>
        <v>693</v>
      </c>
      <c r="LW252" s="32"/>
      <c r="LX252" s="32"/>
      <c r="LY252" s="32"/>
      <c r="LZ252" s="32">
        <v>122.5</v>
      </c>
      <c r="MA252" s="36">
        <f t="shared" si="557"/>
        <v>2450</v>
      </c>
      <c r="MC252" s="32"/>
      <c r="MD252" s="32"/>
      <c r="ME252" s="32"/>
      <c r="MF252" s="32"/>
      <c r="MI252" s="32"/>
      <c r="MJ252" s="32"/>
      <c r="MK252" s="32"/>
      <c r="ML252" s="32">
        <v>104.5</v>
      </c>
      <c r="MM252" s="36">
        <f t="shared" si="558"/>
        <v>2946.9</v>
      </c>
      <c r="MO252" s="32"/>
      <c r="MP252" s="32"/>
      <c r="MQ252" s="32"/>
      <c r="MR252" s="32">
        <v>123</v>
      </c>
      <c r="MS252" s="36">
        <f t="shared" si="559"/>
        <v>2927.4</v>
      </c>
      <c r="MU252" s="32"/>
      <c r="MV252" s="32"/>
      <c r="MW252" s="32"/>
      <c r="MX252" s="32"/>
      <c r="NA252" s="32"/>
      <c r="NB252" s="32"/>
      <c r="NC252" s="32"/>
      <c r="ND252" s="32">
        <v>106.5</v>
      </c>
      <c r="NE252" s="36">
        <f t="shared" si="560"/>
        <v>1480.3500000000001</v>
      </c>
      <c r="NG252" s="32"/>
      <c r="NH252" s="32"/>
      <c r="NI252" s="32"/>
      <c r="NJ252" s="32">
        <v>108.875</v>
      </c>
      <c r="NK252" s="36">
        <f t="shared" si="561"/>
        <v>3854.1749999999997</v>
      </c>
      <c r="NM252" s="32"/>
      <c r="NN252" s="32"/>
      <c r="NO252" s="32"/>
      <c r="NP252" s="32">
        <v>60</v>
      </c>
      <c r="NQ252" s="36">
        <f t="shared" si="562"/>
        <v>768</v>
      </c>
      <c r="NS252" s="32"/>
      <c r="NT252" s="32"/>
      <c r="NU252" s="32"/>
      <c r="NV252" s="32">
        <v>23.75</v>
      </c>
      <c r="NW252" s="36">
        <f t="shared" si="563"/>
        <v>1187.5</v>
      </c>
      <c r="NY252" s="32"/>
      <c r="NZ252" s="32"/>
      <c r="OA252" s="32"/>
      <c r="OB252" s="32">
        <v>24.9375</v>
      </c>
      <c r="OC252" s="36">
        <f t="shared" si="564"/>
        <v>548.625</v>
      </c>
      <c r="OE252" s="32"/>
      <c r="OF252" s="32"/>
      <c r="OG252" s="32"/>
      <c r="OH252" s="32">
        <v>93.125</v>
      </c>
      <c r="OI252" s="36">
        <f t="shared" si="565"/>
        <v>977.8125</v>
      </c>
      <c r="OK252" s="32"/>
      <c r="OL252" s="32"/>
      <c r="OM252" s="32"/>
      <c r="ON252" s="32"/>
      <c r="OQ252" s="32"/>
      <c r="OR252" s="32"/>
      <c r="OS252" s="32"/>
      <c r="OT252" s="32"/>
      <c r="OW252" s="32"/>
      <c r="OX252" s="32"/>
      <c r="OY252" s="32"/>
      <c r="OZ252" s="32"/>
      <c r="PC252" s="32"/>
      <c r="PD252" s="32"/>
      <c r="PE252" s="32"/>
      <c r="PF252" s="32"/>
      <c r="PI252" s="32"/>
      <c r="PJ252" s="32"/>
      <c r="PK252" s="32"/>
      <c r="PL252" s="32">
        <v>58.25</v>
      </c>
      <c r="PM252" s="36">
        <f t="shared" si="566"/>
        <v>1031.0249999999999</v>
      </c>
      <c r="PO252" s="32"/>
      <c r="PP252" s="32"/>
      <c r="PQ252" s="32"/>
      <c r="PR252" s="32"/>
      <c r="PU252" s="32"/>
      <c r="PV252" s="32"/>
      <c r="PW252" s="32"/>
      <c r="PX252" s="31">
        <v>106.875</v>
      </c>
      <c r="PY252" s="36">
        <f t="shared" si="567"/>
        <v>641.25</v>
      </c>
      <c r="QM252" s="5"/>
      <c r="QO252" s="5"/>
      <c r="QP252" s="31">
        <v>40.625</v>
      </c>
      <c r="QQ252" s="36">
        <f t="shared" si="568"/>
        <v>503.75</v>
      </c>
      <c r="QV252" s="31">
        <v>79</v>
      </c>
      <c r="QW252" s="36">
        <f t="shared" si="569"/>
        <v>948</v>
      </c>
      <c r="RB252" s="31">
        <v>93</v>
      </c>
      <c r="RC252" s="36">
        <f t="shared" si="570"/>
        <v>1534.5</v>
      </c>
      <c r="RH252" s="31">
        <v>25</v>
      </c>
      <c r="RI252" s="36">
        <f t="shared" si="571"/>
        <v>125</v>
      </c>
      <c r="RN252" s="31">
        <v>47</v>
      </c>
      <c r="RO252" s="36">
        <f t="shared" si="572"/>
        <v>418.3</v>
      </c>
    </row>
    <row r="253" spans="1:513" x14ac:dyDescent="0.55000000000000004">
      <c r="A253" s="31"/>
      <c r="B253" s="80">
        <v>185110</v>
      </c>
      <c r="C253" s="79"/>
      <c r="D253" s="78"/>
      <c r="E253" s="78">
        <f t="shared" si="366"/>
        <v>96687.635895626227</v>
      </c>
      <c r="F253" s="78">
        <f t="shared" si="573"/>
        <v>55.645099202356491</v>
      </c>
      <c r="G253" s="78">
        <f t="shared" si="532"/>
        <v>79.351917950965515</v>
      </c>
      <c r="H253" s="78"/>
      <c r="I253" s="78"/>
      <c r="J253" s="88"/>
      <c r="N253" s="31">
        <v>68</v>
      </c>
      <c r="O253" s="62">
        <f t="shared" si="533"/>
        <v>5606.3338184863715</v>
      </c>
      <c r="Z253" s="31">
        <v>109</v>
      </c>
      <c r="AA253" s="37">
        <f t="shared" si="530"/>
        <v>6322</v>
      </c>
      <c r="AL253" s="31">
        <v>55.88</v>
      </c>
      <c r="AM253" s="30">
        <f t="shared" si="534"/>
        <v>4522.7920227920231</v>
      </c>
      <c r="BD253" s="31">
        <v>103.9375</v>
      </c>
      <c r="BE253" s="36">
        <f t="shared" si="535"/>
        <v>4313.40625</v>
      </c>
      <c r="BJ253" s="31">
        <v>68.5</v>
      </c>
      <c r="BK253" s="36">
        <f t="shared" si="536"/>
        <v>2102.9499999999998</v>
      </c>
      <c r="BP253" s="31">
        <v>95.125</v>
      </c>
      <c r="BQ253" s="30">
        <f t="shared" si="537"/>
        <v>2711.0625</v>
      </c>
      <c r="DF253" s="31">
        <v>75</v>
      </c>
      <c r="DG253" s="30">
        <f t="shared" si="538"/>
        <v>2850</v>
      </c>
      <c r="DL253" s="31">
        <v>68</v>
      </c>
      <c r="DM253" s="30">
        <f t="shared" si="539"/>
        <v>1564</v>
      </c>
      <c r="DR253" s="31">
        <v>104</v>
      </c>
      <c r="DS253" s="30">
        <f t="shared" si="540"/>
        <v>3617.3913043478265</v>
      </c>
      <c r="EV253" s="31">
        <v>102.125</v>
      </c>
      <c r="EW253" s="30">
        <f t="shared" si="541"/>
        <v>4595.625</v>
      </c>
      <c r="FB253" s="31">
        <v>102</v>
      </c>
      <c r="FC253" s="29">
        <f t="shared" si="531"/>
        <v>5253</v>
      </c>
      <c r="IB253" s="31">
        <v>122</v>
      </c>
      <c r="IC253" s="36">
        <f t="shared" si="542"/>
        <v>2806</v>
      </c>
      <c r="IH253" s="31">
        <v>108.75</v>
      </c>
      <c r="II253" s="30">
        <f t="shared" si="543"/>
        <v>2718.75</v>
      </c>
      <c r="IN253" s="31">
        <v>66</v>
      </c>
      <c r="IO253" s="36">
        <f t="shared" si="544"/>
        <v>660</v>
      </c>
      <c r="JC253" s="69"/>
      <c r="JD253" s="20"/>
      <c r="JE253" s="20"/>
      <c r="JF253" s="20">
        <v>93</v>
      </c>
      <c r="JG253" s="23">
        <f t="shared" si="545"/>
        <v>930</v>
      </c>
      <c r="JI253" s="69"/>
      <c r="JJ253" s="20"/>
      <c r="JK253" s="20"/>
      <c r="JL253" s="20">
        <v>141.99999999999997</v>
      </c>
      <c r="JM253" s="23">
        <f t="shared" si="546"/>
        <v>4259.9999999999991</v>
      </c>
      <c r="JO253" s="69"/>
      <c r="JP253" s="20"/>
      <c r="JQ253" s="20"/>
      <c r="JR253" s="20">
        <v>89.5</v>
      </c>
      <c r="JS253" s="23">
        <f t="shared" si="547"/>
        <v>2828.2000000000003</v>
      </c>
      <c r="JU253" s="69"/>
      <c r="JV253" s="20"/>
      <c r="JW253" s="20"/>
      <c r="JX253" s="20">
        <v>128</v>
      </c>
      <c r="JY253" s="23">
        <f t="shared" si="548"/>
        <v>4556.8</v>
      </c>
      <c r="KA253" s="69"/>
      <c r="KB253" s="20"/>
      <c r="KC253" s="20"/>
      <c r="KD253" s="20">
        <v>43.25</v>
      </c>
      <c r="KE253" s="23">
        <f t="shared" si="549"/>
        <v>562.25</v>
      </c>
      <c r="KG253" s="69"/>
      <c r="KH253" s="20"/>
      <c r="KI253" s="20"/>
      <c r="KJ253" s="20">
        <v>16</v>
      </c>
      <c r="KK253" s="23">
        <f t="shared" si="550"/>
        <v>480</v>
      </c>
      <c r="KM253" s="69"/>
      <c r="KN253" s="20"/>
      <c r="KO253" s="20"/>
      <c r="KP253" s="20">
        <v>108</v>
      </c>
      <c r="KQ253" s="23">
        <f t="shared" si="551"/>
        <v>1976.4</v>
      </c>
      <c r="KS253" s="69"/>
      <c r="KT253" s="20"/>
      <c r="KU253" s="20"/>
      <c r="KV253" s="20">
        <v>54.75</v>
      </c>
      <c r="KW253" s="23">
        <f t="shared" si="552"/>
        <v>2025.75</v>
      </c>
      <c r="KY253" s="69"/>
      <c r="KZ253" s="20"/>
      <c r="LA253" s="20"/>
      <c r="LB253" s="20">
        <v>57.25</v>
      </c>
      <c r="LC253" s="23">
        <f t="shared" si="553"/>
        <v>858.75</v>
      </c>
      <c r="LE253" s="69"/>
      <c r="LF253" s="20"/>
      <c r="LG253" s="20"/>
      <c r="LH253" s="20">
        <v>82.5</v>
      </c>
      <c r="LI253" s="23">
        <f t="shared" si="554"/>
        <v>4785</v>
      </c>
      <c r="LK253" s="27"/>
      <c r="LL253" s="27"/>
      <c r="LM253" s="27"/>
      <c r="LN253" s="27">
        <v>76.25</v>
      </c>
      <c r="LO253" s="30">
        <f t="shared" si="555"/>
        <v>1143.75</v>
      </c>
      <c r="LR253" s="27"/>
      <c r="LT253" s="17">
        <v>106</v>
      </c>
      <c r="LU253" s="30">
        <f t="shared" si="556"/>
        <v>667.8</v>
      </c>
      <c r="LW253" s="32"/>
      <c r="LX253" s="32"/>
      <c r="LY253" s="32"/>
      <c r="LZ253" s="32">
        <v>122</v>
      </c>
      <c r="MA253" s="36">
        <f t="shared" si="557"/>
        <v>2440</v>
      </c>
      <c r="MC253" s="32"/>
      <c r="MD253" s="32"/>
      <c r="ME253" s="32"/>
      <c r="MF253" s="32"/>
      <c r="MI253" s="32"/>
      <c r="MJ253" s="32"/>
      <c r="MK253" s="32"/>
      <c r="ML253" s="32">
        <v>105.5</v>
      </c>
      <c r="MM253" s="36">
        <f t="shared" si="558"/>
        <v>2975.1</v>
      </c>
      <c r="MO253" s="32"/>
      <c r="MP253" s="32"/>
      <c r="MQ253" s="32"/>
      <c r="MR253" s="32">
        <v>120</v>
      </c>
      <c r="MS253" s="36">
        <f t="shared" si="559"/>
        <v>2856</v>
      </c>
      <c r="MU253" s="32"/>
      <c r="MV253" s="32"/>
      <c r="MW253" s="32"/>
      <c r="MX253" s="32"/>
      <c r="NA253" s="32"/>
      <c r="NB253" s="32"/>
      <c r="NC253" s="32"/>
      <c r="ND253" s="32">
        <v>103.5</v>
      </c>
      <c r="NE253" s="36">
        <f t="shared" si="560"/>
        <v>1438.65</v>
      </c>
      <c r="NG253" s="32"/>
      <c r="NH253" s="32"/>
      <c r="NI253" s="32"/>
      <c r="NJ253" s="32">
        <v>109.625</v>
      </c>
      <c r="NK253" s="36">
        <f t="shared" si="561"/>
        <v>3880.7249999999999</v>
      </c>
      <c r="NM253" s="32"/>
      <c r="NN253" s="32"/>
      <c r="NO253" s="32"/>
      <c r="NP253" s="32">
        <v>60</v>
      </c>
      <c r="NQ253" s="36">
        <f t="shared" si="562"/>
        <v>768</v>
      </c>
      <c r="NS253" s="32"/>
      <c r="NT253" s="32"/>
      <c r="NU253" s="32"/>
      <c r="NV253" s="32">
        <v>27.5625</v>
      </c>
      <c r="NW253" s="36">
        <f t="shared" si="563"/>
        <v>1378.125</v>
      </c>
      <c r="NY253" s="32"/>
      <c r="NZ253" s="32"/>
      <c r="OA253" s="32"/>
      <c r="OB253" s="32">
        <v>26.75</v>
      </c>
      <c r="OC253" s="36">
        <f t="shared" si="564"/>
        <v>588.5</v>
      </c>
      <c r="OE253" s="32"/>
      <c r="OF253" s="32"/>
      <c r="OG253" s="32"/>
      <c r="OH253" s="32">
        <v>94.5</v>
      </c>
      <c r="OI253" s="36">
        <f t="shared" si="565"/>
        <v>992.25</v>
      </c>
      <c r="OK253" s="32"/>
      <c r="OL253" s="32"/>
      <c r="OM253" s="32"/>
      <c r="ON253" s="32"/>
      <c r="OQ253" s="32"/>
      <c r="OR253" s="32"/>
      <c r="OS253" s="32"/>
      <c r="OT253" s="32"/>
      <c r="OW253" s="32"/>
      <c r="OX253" s="32"/>
      <c r="OY253" s="32"/>
      <c r="OZ253" s="32"/>
      <c r="PC253" s="32"/>
      <c r="PD253" s="32"/>
      <c r="PE253" s="32"/>
      <c r="PF253" s="32"/>
      <c r="PI253" s="32"/>
      <c r="PJ253" s="32"/>
      <c r="PK253" s="32"/>
      <c r="PL253" s="32">
        <v>65.75</v>
      </c>
      <c r="PM253" s="36">
        <f t="shared" si="566"/>
        <v>1163.7749999999999</v>
      </c>
      <c r="PO253" s="32"/>
      <c r="PP253" s="32"/>
      <c r="PQ253" s="32"/>
      <c r="PR253" s="32"/>
      <c r="PU253" s="32"/>
      <c r="PV253" s="32"/>
      <c r="PW253" s="32"/>
      <c r="PX253" s="31">
        <v>107.5</v>
      </c>
      <c r="PY253" s="36">
        <f t="shared" si="567"/>
        <v>645</v>
      </c>
      <c r="QM253" s="5"/>
      <c r="QO253" s="5"/>
      <c r="QP253" s="31">
        <v>45</v>
      </c>
      <c r="QQ253" s="36">
        <f t="shared" si="568"/>
        <v>558</v>
      </c>
      <c r="QV253" s="31">
        <v>65.5</v>
      </c>
      <c r="QW253" s="36">
        <f t="shared" si="569"/>
        <v>786</v>
      </c>
      <c r="RB253" s="31">
        <v>92</v>
      </c>
      <c r="RC253" s="36">
        <f t="shared" si="570"/>
        <v>1518</v>
      </c>
      <c r="RH253" s="31">
        <v>25</v>
      </c>
      <c r="RI253" s="36">
        <f t="shared" si="571"/>
        <v>125</v>
      </c>
      <c r="RN253" s="31">
        <v>47</v>
      </c>
      <c r="RO253" s="36">
        <f t="shared" si="572"/>
        <v>418.3</v>
      </c>
    </row>
    <row r="254" spans="1:513" x14ac:dyDescent="0.55000000000000004">
      <c r="A254" s="31"/>
      <c r="B254" s="80">
        <v>185111</v>
      </c>
      <c r="C254" s="79">
        <f>COUNT(N254:SS254)/2</f>
        <v>42</v>
      </c>
      <c r="D254" s="78"/>
      <c r="E254" s="78">
        <f t="shared" si="366"/>
        <v>97405.846250705727</v>
      </c>
      <c r="F254" s="78">
        <f t="shared" si="573"/>
        <v>56.058439399232341</v>
      </c>
      <c r="G254" s="78">
        <f t="shared" si="532"/>
        <v>79.941355976209238</v>
      </c>
      <c r="H254" s="78"/>
      <c r="I254" s="78"/>
      <c r="J254" s="88"/>
      <c r="N254" s="31">
        <v>60</v>
      </c>
      <c r="O254" s="62">
        <f t="shared" si="533"/>
        <v>4946.7651339585627</v>
      </c>
      <c r="Z254" s="31">
        <v>107.75</v>
      </c>
      <c r="AA254" s="37">
        <f t="shared" si="530"/>
        <v>6249.5</v>
      </c>
      <c r="AL254" s="31">
        <v>58.63</v>
      </c>
      <c r="AM254" s="30">
        <f t="shared" si="534"/>
        <v>4745.3703703703713</v>
      </c>
      <c r="BD254" s="31">
        <v>105.75</v>
      </c>
      <c r="BE254" s="36">
        <f t="shared" si="535"/>
        <v>4388.625</v>
      </c>
      <c r="BJ254" s="31">
        <v>68.5</v>
      </c>
      <c r="BK254" s="36">
        <f t="shared" si="536"/>
        <v>2102.9499999999998</v>
      </c>
      <c r="BP254" s="31">
        <v>99.875</v>
      </c>
      <c r="BQ254" s="30">
        <f t="shared" si="537"/>
        <v>2846.4375</v>
      </c>
      <c r="DF254" s="31">
        <v>69.25</v>
      </c>
      <c r="DG254" s="30">
        <f t="shared" si="538"/>
        <v>2631.5</v>
      </c>
      <c r="DL254" s="31">
        <v>67</v>
      </c>
      <c r="DM254" s="30">
        <f t="shared" si="539"/>
        <v>1541</v>
      </c>
      <c r="DR254" s="31">
        <v>107.875</v>
      </c>
      <c r="DS254" s="30">
        <f t="shared" si="540"/>
        <v>3752.1739130434789</v>
      </c>
      <c r="EV254" s="31">
        <v>103.375</v>
      </c>
      <c r="EW254" s="30">
        <f t="shared" si="541"/>
        <v>4651.875</v>
      </c>
      <c r="FB254" s="31">
        <v>104</v>
      </c>
      <c r="FC254" s="29">
        <f t="shared" si="531"/>
        <v>5356</v>
      </c>
      <c r="IB254" s="31">
        <v>123</v>
      </c>
      <c r="IC254" s="36">
        <f t="shared" si="542"/>
        <v>2829</v>
      </c>
      <c r="IH254" s="31">
        <v>108.25</v>
      </c>
      <c r="II254" s="30">
        <f t="shared" si="543"/>
        <v>2706.25</v>
      </c>
      <c r="IN254" s="31">
        <v>67.25</v>
      </c>
      <c r="IO254" s="36">
        <f t="shared" si="544"/>
        <v>672.5</v>
      </c>
      <c r="JC254" s="69"/>
      <c r="JD254" s="20"/>
      <c r="JE254" s="20"/>
      <c r="JF254" s="20">
        <v>95</v>
      </c>
      <c r="JG254" s="23">
        <f t="shared" si="545"/>
        <v>950</v>
      </c>
      <c r="JI254" s="69"/>
      <c r="JJ254" s="20"/>
      <c r="JK254" s="20"/>
      <c r="JL254" s="20">
        <v>142.66666666666663</v>
      </c>
      <c r="JM254" s="23">
        <f t="shared" si="546"/>
        <v>4279.9999999999991</v>
      </c>
      <c r="JO254" s="69"/>
      <c r="JP254" s="20"/>
      <c r="JQ254" s="20"/>
      <c r="JR254" s="20">
        <v>89.5</v>
      </c>
      <c r="JS254" s="23">
        <f t="shared" si="547"/>
        <v>2828.2000000000003</v>
      </c>
      <c r="JU254" s="69"/>
      <c r="JV254" s="20"/>
      <c r="JW254" s="20"/>
      <c r="JX254" s="20">
        <v>128</v>
      </c>
      <c r="JY254" s="23">
        <f t="shared" si="548"/>
        <v>4556.8</v>
      </c>
      <c r="KA254" s="69"/>
      <c r="KB254" s="20"/>
      <c r="KC254" s="20"/>
      <c r="KD254" s="20">
        <v>53</v>
      </c>
      <c r="KE254" s="23">
        <f t="shared" si="549"/>
        <v>689</v>
      </c>
      <c r="KG254" s="69"/>
      <c r="KH254" s="20"/>
      <c r="KI254" s="20"/>
      <c r="KJ254" s="20">
        <v>15.5</v>
      </c>
      <c r="KK254" s="23">
        <f t="shared" si="550"/>
        <v>465</v>
      </c>
      <c r="KM254" s="69"/>
      <c r="KN254" s="20"/>
      <c r="KO254" s="20"/>
      <c r="KP254" s="20">
        <v>110</v>
      </c>
      <c r="KQ254" s="23">
        <f t="shared" si="551"/>
        <v>2013</v>
      </c>
      <c r="KS254" s="69"/>
      <c r="KT254" s="20"/>
      <c r="KU254" s="20"/>
      <c r="KV254" s="20">
        <v>56.625</v>
      </c>
      <c r="KW254" s="23">
        <f t="shared" si="552"/>
        <v>2095.125</v>
      </c>
      <c r="KY254" s="69"/>
      <c r="KZ254" s="20"/>
      <c r="LA254" s="20"/>
      <c r="LB254" s="20">
        <v>54.25</v>
      </c>
      <c r="LC254" s="23">
        <f t="shared" si="553"/>
        <v>813.75</v>
      </c>
      <c r="LE254" s="69"/>
      <c r="LF254" s="20"/>
      <c r="LG254" s="20"/>
      <c r="LH254" s="20">
        <v>87</v>
      </c>
      <c r="LI254" s="23">
        <f t="shared" si="554"/>
        <v>5046</v>
      </c>
      <c r="LK254" s="27"/>
      <c r="LL254" s="27"/>
      <c r="LM254" s="27"/>
      <c r="LN254" s="27">
        <v>75.625</v>
      </c>
      <c r="LO254" s="30">
        <f t="shared" si="555"/>
        <v>1134.375</v>
      </c>
      <c r="LR254" s="27"/>
      <c r="LT254" s="29">
        <f>((LT256-LT253)/3)+LT253</f>
        <v>102.33333333333333</v>
      </c>
      <c r="LU254" s="30">
        <f t="shared" si="556"/>
        <v>644.69999999999993</v>
      </c>
      <c r="LW254" s="32"/>
      <c r="LX254" s="32"/>
      <c r="LY254" s="32"/>
      <c r="LZ254" s="32">
        <v>130</v>
      </c>
      <c r="MA254" s="36">
        <f t="shared" si="557"/>
        <v>2600</v>
      </c>
      <c r="MC254" s="32"/>
      <c r="MD254" s="32"/>
      <c r="ME254" s="32"/>
      <c r="MF254" s="32"/>
      <c r="MI254" s="32"/>
      <c r="MJ254" s="32"/>
      <c r="MK254" s="32"/>
      <c r="ML254" s="32">
        <v>110.38</v>
      </c>
      <c r="MM254" s="36">
        <f t="shared" si="558"/>
        <v>3112.7159999999999</v>
      </c>
      <c r="MO254" s="32"/>
      <c r="MP254" s="32"/>
      <c r="MQ254" s="32"/>
      <c r="MR254" s="32">
        <v>123.5</v>
      </c>
      <c r="MS254" s="36">
        <f t="shared" si="559"/>
        <v>2939.3</v>
      </c>
      <c r="MU254" s="32"/>
      <c r="MV254" s="32"/>
      <c r="MW254" s="32"/>
      <c r="MX254" s="32"/>
      <c r="NA254" s="32"/>
      <c r="NB254" s="32"/>
      <c r="NC254" s="32"/>
      <c r="ND254" s="32">
        <v>104.75</v>
      </c>
      <c r="NE254" s="36">
        <f t="shared" si="560"/>
        <v>1456.0250000000001</v>
      </c>
      <c r="NG254" s="32"/>
      <c r="NH254" s="32"/>
      <c r="NI254" s="32"/>
      <c r="NJ254" s="32">
        <v>110.375</v>
      </c>
      <c r="NK254" s="36">
        <f t="shared" si="561"/>
        <v>3907.2749999999996</v>
      </c>
      <c r="NM254" s="32"/>
      <c r="NN254" s="32"/>
      <c r="NO254" s="32"/>
      <c r="NP254" s="32">
        <v>67.5</v>
      </c>
      <c r="NQ254" s="36">
        <f t="shared" si="562"/>
        <v>864</v>
      </c>
      <c r="NS254" s="32"/>
      <c r="NT254" s="32"/>
      <c r="NU254" s="32"/>
      <c r="NV254" s="32">
        <v>26.9375</v>
      </c>
      <c r="NW254" s="36">
        <f t="shared" si="563"/>
        <v>1346.875</v>
      </c>
      <c r="NY254" s="32"/>
      <c r="NZ254" s="32"/>
      <c r="OA254" s="32"/>
      <c r="OB254" s="32">
        <v>27.75</v>
      </c>
      <c r="OC254" s="36">
        <f t="shared" si="564"/>
        <v>610.5</v>
      </c>
      <c r="OE254" s="32"/>
      <c r="OF254" s="32"/>
      <c r="OG254" s="32"/>
      <c r="OH254" s="32">
        <v>96</v>
      </c>
      <c r="OI254" s="36">
        <f t="shared" si="565"/>
        <v>1008</v>
      </c>
      <c r="OK254" s="32"/>
      <c r="OL254" s="32"/>
      <c r="OM254" s="32"/>
      <c r="ON254" s="32"/>
      <c r="OQ254" s="32"/>
      <c r="OR254" s="32"/>
      <c r="OS254" s="32"/>
      <c r="OT254" s="32"/>
      <c r="OW254" s="32"/>
      <c r="OX254" s="32"/>
      <c r="OY254" s="32"/>
      <c r="OZ254" s="32"/>
      <c r="PC254" s="32"/>
      <c r="PD254" s="32"/>
      <c r="PE254" s="32"/>
      <c r="PF254" s="32"/>
      <c r="PI254" s="32"/>
      <c r="PJ254" s="32"/>
      <c r="PK254" s="32"/>
      <c r="PL254" s="32">
        <v>60.75</v>
      </c>
      <c r="PM254" s="36">
        <f t="shared" si="566"/>
        <v>1075.2749999999999</v>
      </c>
      <c r="PO254" s="32"/>
      <c r="PP254" s="32"/>
      <c r="PQ254" s="32"/>
      <c r="PR254" s="32"/>
      <c r="PU254" s="32"/>
      <c r="PV254" s="32"/>
      <c r="PW254" s="32"/>
      <c r="PX254" s="31">
        <v>105.25</v>
      </c>
      <c r="PY254" s="36">
        <f t="shared" si="567"/>
        <v>631.5</v>
      </c>
      <c r="QM254" s="5"/>
      <c r="QO254" s="5"/>
      <c r="QP254" s="31">
        <v>42.5</v>
      </c>
      <c r="QQ254" s="36">
        <f t="shared" si="568"/>
        <v>527</v>
      </c>
      <c r="QV254" s="31">
        <v>62.5</v>
      </c>
      <c r="QW254" s="36">
        <f t="shared" si="569"/>
        <v>750</v>
      </c>
      <c r="RB254" s="31">
        <v>97</v>
      </c>
      <c r="RC254" s="36">
        <f t="shared" si="570"/>
        <v>1600.5</v>
      </c>
      <c r="RH254" s="31">
        <v>25</v>
      </c>
      <c r="RI254" s="36">
        <f t="shared" si="571"/>
        <v>125</v>
      </c>
      <c r="RN254" s="31">
        <v>51.5</v>
      </c>
      <c r="RO254" s="36">
        <f t="shared" si="572"/>
        <v>458.35</v>
      </c>
    </row>
    <row r="255" spans="1:513" x14ac:dyDescent="0.55000000000000004">
      <c r="A255" s="31"/>
      <c r="B255" s="80">
        <v>185112</v>
      </c>
      <c r="C255" s="77"/>
      <c r="D255" s="78">
        <f>SUM(M255,S255,Y255,AE255,AK255,AQ255,AW255,BC255,BI255,BO255,BU255,CA255,CG255,CM255,CS255,CY255,DE255,DK255,DQ255,DW255,EC255,EI255,EO255,EU255,FA255,FG255,FM255,FS255,FY255,GE255,GK255,GQ255,GW255,HC255,HI255,HO255,HU255,IA255,IG255,IM255,IS255,IY255,JE255,JK255,JQ255,JW255,KC255,KI255,KO255,KU255,LA255,LG255,LM255,LS255,LY255,ME255,MK255,MQ255,MW255,NC255,NI255,NO255,NU255,OA255,OG255,OM255,OS255,OY255,PE255,PK255,PQ255,PW255,QC255,QI255,QO255,QU255,RA255,RG255,RM255,RS255,RY255,SE255,SK255,SQ255)</f>
        <v>1337.5375011888279</v>
      </c>
      <c r="E255" s="78">
        <f t="shared" si="366"/>
        <v>94691.269984863204</v>
      </c>
      <c r="F255" s="78">
        <f t="shared" si="573"/>
        <v>54.496162442039697</v>
      </c>
      <c r="G255" s="78">
        <f t="shared" si="532"/>
        <v>77.713492701619458</v>
      </c>
      <c r="H255" s="78"/>
      <c r="I255" s="78"/>
      <c r="J255" s="88">
        <f>SUM(P255,V255,AB255,AH255,AN255,AT255,AZ255,BF255,BL255,BR255,BX255,CD255,CJ255,CP255,CV255,DB255,DH255,DN255,DT255,DZ255,EF255,EL255,ER255,EX255,FD255,FJ255,FP255,FV255,GB255,GH255,GN255,GT255,GZ255,HF255,HL255,HR255,HX255,ID255,IJ255,IP255,IV255,JB255,JH255,JN255,JT255,JZ255,KF255,KL255,KR255,KX255,LD255,LJ255,LP255,LV255,MB255,MH255,MN255,MT255,MZ255,NF255,NL255,NR255,NX255,OD255,OJ255,OP255,OV255,PB255,PH255,PN255,PT255,PZ255,QF255,QL255,QR255,QX255,RD255,RJ255,RP255,RV255,SB255,SH255,SN255,ST255)</f>
        <v>1167.2662751992093</v>
      </c>
      <c r="K255" s="31">
        <v>0</v>
      </c>
      <c r="L255" s="31">
        <v>1.2442200749999999</v>
      </c>
      <c r="M255" s="31">
        <v>88.217311555594378</v>
      </c>
      <c r="N255" s="31">
        <v>60.75</v>
      </c>
      <c r="O255" s="62">
        <f t="shared" si="533"/>
        <v>5008.5996981330445</v>
      </c>
      <c r="P255" s="31">
        <f>M243</f>
        <v>82.446085565976048</v>
      </c>
      <c r="W255" s="31">
        <v>8</v>
      </c>
      <c r="X255" s="31">
        <v>1</v>
      </c>
      <c r="Y255" s="31">
        <v>75</v>
      </c>
      <c r="Z255" s="31">
        <v>101.25</v>
      </c>
      <c r="AA255" s="37">
        <f t="shared" si="530"/>
        <v>5872.5</v>
      </c>
      <c r="AB255" s="64">
        <f>Y243</f>
        <v>58</v>
      </c>
      <c r="AI255" s="31">
        <v>6</v>
      </c>
      <c r="AJ255" s="31">
        <v>1.2320000000000002</v>
      </c>
      <c r="AK255" s="31">
        <v>80.937580937580947</v>
      </c>
      <c r="AL255" s="31">
        <v>58.38</v>
      </c>
      <c r="AM255" s="30">
        <f t="shared" si="534"/>
        <v>4725.135975135976</v>
      </c>
      <c r="AN255" s="64">
        <f>AK243</f>
        <v>80.937580937580947</v>
      </c>
      <c r="BA255" s="31">
        <v>5.5</v>
      </c>
      <c r="BB255" s="31">
        <v>1</v>
      </c>
      <c r="BC255" s="31">
        <v>41.5</v>
      </c>
      <c r="BD255" s="31">
        <v>101.625</v>
      </c>
      <c r="BE255" s="36">
        <f t="shared" si="535"/>
        <v>4217.4375</v>
      </c>
      <c r="BF255" s="64">
        <f>BC243</f>
        <v>41.5</v>
      </c>
      <c r="BG255" s="31">
        <v>4.5</v>
      </c>
      <c r="BH255" s="31">
        <v>1</v>
      </c>
      <c r="BI255" s="31">
        <v>30.7</v>
      </c>
      <c r="BJ255" s="31">
        <v>64.75</v>
      </c>
      <c r="BK255" s="36">
        <f t="shared" si="536"/>
        <v>1987.825</v>
      </c>
      <c r="BL255" s="64">
        <f>BI243</f>
        <v>30.7</v>
      </c>
      <c r="BM255" s="31">
        <v>8</v>
      </c>
      <c r="BN255" s="31">
        <v>1</v>
      </c>
      <c r="BO255" s="31">
        <v>28.5</v>
      </c>
      <c r="BP255" s="31">
        <v>95.375</v>
      </c>
      <c r="BQ255" s="30">
        <f t="shared" si="537"/>
        <v>2718.1875</v>
      </c>
      <c r="BR255" s="64">
        <f>BO243</f>
        <v>28.5</v>
      </c>
      <c r="CL255" s="31">
        <v>1</v>
      </c>
      <c r="DC255" s="31">
        <v>0</v>
      </c>
      <c r="DD255" s="31">
        <v>1</v>
      </c>
      <c r="DE255" s="31">
        <v>38</v>
      </c>
      <c r="DF255" s="31">
        <v>68</v>
      </c>
      <c r="DG255" s="30">
        <f t="shared" si="538"/>
        <v>2584</v>
      </c>
      <c r="DH255" s="64">
        <f>DE243</f>
        <v>38</v>
      </c>
      <c r="DI255" s="31">
        <v>4</v>
      </c>
      <c r="DJ255" s="31">
        <v>1</v>
      </c>
      <c r="DK255" s="31">
        <v>24</v>
      </c>
      <c r="DL255" s="31">
        <v>67.88</v>
      </c>
      <c r="DM255" s="30">
        <f t="shared" si="539"/>
        <v>1561.2399999999998</v>
      </c>
      <c r="DN255" s="64">
        <f>DK243</f>
        <v>23</v>
      </c>
      <c r="DO255" s="31">
        <v>9</v>
      </c>
      <c r="DP255" s="31">
        <v>1.08</v>
      </c>
      <c r="DQ255" s="31">
        <v>34.782608695652179</v>
      </c>
      <c r="DR255" s="31">
        <v>95.25</v>
      </c>
      <c r="DS255" s="30">
        <f t="shared" si="540"/>
        <v>3313.04347826087</v>
      </c>
      <c r="DT255" s="64">
        <f>DQ243</f>
        <v>34.782608695652179</v>
      </c>
      <c r="DU255" s="31">
        <v>11</v>
      </c>
      <c r="DV255" s="31">
        <v>1</v>
      </c>
      <c r="DW255" s="31">
        <v>25</v>
      </c>
      <c r="ES255" s="31">
        <v>7</v>
      </c>
      <c r="ET255" s="31">
        <v>1</v>
      </c>
      <c r="EU255" s="31">
        <v>45</v>
      </c>
      <c r="EV255" s="31">
        <v>97.375</v>
      </c>
      <c r="EW255" s="30">
        <f t="shared" si="541"/>
        <v>4381.875</v>
      </c>
      <c r="EX255" s="64">
        <f>EU243</f>
        <v>45</v>
      </c>
      <c r="EY255" s="31">
        <v>8</v>
      </c>
      <c r="EZ255" s="31">
        <v>1</v>
      </c>
      <c r="FA255" s="31">
        <v>51.5</v>
      </c>
      <c r="FB255" s="31">
        <v>99.375</v>
      </c>
      <c r="FC255" s="29">
        <f t="shared" si="531"/>
        <v>5117.8125</v>
      </c>
      <c r="FD255" s="64">
        <f>FA243</f>
        <v>51.5</v>
      </c>
      <c r="FL255" s="31">
        <v>1</v>
      </c>
      <c r="FR255" s="31">
        <v>1</v>
      </c>
      <c r="FS255" s="31">
        <v>100</v>
      </c>
      <c r="FT255" s="43"/>
      <c r="GD255" s="31">
        <v>1</v>
      </c>
      <c r="HY255" s="31">
        <v>15</v>
      </c>
      <c r="HZ255" s="31">
        <v>1</v>
      </c>
      <c r="IA255" s="31">
        <v>23</v>
      </c>
      <c r="IB255" s="31">
        <v>120</v>
      </c>
      <c r="IC255" s="36">
        <f t="shared" si="542"/>
        <v>2760</v>
      </c>
      <c r="ID255" s="64">
        <f>IA243</f>
        <v>23</v>
      </c>
      <c r="IE255" s="31">
        <v>7</v>
      </c>
      <c r="IF255" s="31">
        <v>1</v>
      </c>
      <c r="IG255" s="31">
        <v>25</v>
      </c>
      <c r="IH255" s="31">
        <v>110</v>
      </c>
      <c r="II255" s="30">
        <f t="shared" si="543"/>
        <v>2750</v>
      </c>
      <c r="IJ255" s="64">
        <f>IG243</f>
        <v>25</v>
      </c>
      <c r="IK255" s="31">
        <v>2</v>
      </c>
      <c r="IL255" s="31">
        <v>1</v>
      </c>
      <c r="IM255" s="31">
        <v>10</v>
      </c>
      <c r="IN255" s="31">
        <v>64.5</v>
      </c>
      <c r="IO255" s="36">
        <f t="shared" si="544"/>
        <v>645</v>
      </c>
      <c r="IP255" s="64">
        <f>IM243</f>
        <v>10</v>
      </c>
      <c r="JC255" s="70">
        <v>7</v>
      </c>
      <c r="JD255" s="22">
        <v>1</v>
      </c>
      <c r="JE255" s="22">
        <v>10</v>
      </c>
      <c r="JF255" s="22">
        <v>97</v>
      </c>
      <c r="JG255" s="23">
        <f t="shared" si="545"/>
        <v>970</v>
      </c>
      <c r="JH255" s="72">
        <f>JE243</f>
        <v>10</v>
      </c>
      <c r="JI255" s="70">
        <v>15</v>
      </c>
      <c r="JJ255" s="22">
        <v>1</v>
      </c>
      <c r="JK255" s="22">
        <v>30</v>
      </c>
      <c r="JL255" s="22">
        <v>143.33333333333329</v>
      </c>
      <c r="JM255" s="23">
        <f t="shared" si="546"/>
        <v>4299.9999999999982</v>
      </c>
      <c r="JN255" s="72">
        <f>JK243</f>
        <v>30</v>
      </c>
      <c r="JO255" s="70">
        <v>6</v>
      </c>
      <c r="JP255" s="22">
        <v>1</v>
      </c>
      <c r="JQ255" s="22">
        <v>31.6</v>
      </c>
      <c r="JR255" s="22">
        <v>85</v>
      </c>
      <c r="JS255" s="23">
        <f t="shared" si="547"/>
        <v>2686</v>
      </c>
      <c r="JT255" s="72">
        <f>JQ243</f>
        <v>31.6</v>
      </c>
      <c r="JU255" s="70">
        <v>10</v>
      </c>
      <c r="JV255" s="22">
        <v>1</v>
      </c>
      <c r="JW255" s="22">
        <v>41.2</v>
      </c>
      <c r="JX255" s="22">
        <v>129</v>
      </c>
      <c r="JY255" s="23">
        <f t="shared" si="548"/>
        <v>4592.4000000000005</v>
      </c>
      <c r="JZ255" s="72">
        <f>JW243</f>
        <v>35.6</v>
      </c>
      <c r="KA255" s="70">
        <v>5</v>
      </c>
      <c r="KB255" s="22">
        <v>1</v>
      </c>
      <c r="KC255" s="22">
        <v>13</v>
      </c>
      <c r="KD255" s="22">
        <v>50.625</v>
      </c>
      <c r="KE255" s="23">
        <f t="shared" si="549"/>
        <v>658.125</v>
      </c>
      <c r="KF255" s="72">
        <f>KC243</f>
        <v>13</v>
      </c>
      <c r="KG255" s="70">
        <v>0</v>
      </c>
      <c r="KH255" s="22">
        <v>1</v>
      </c>
      <c r="KI255" s="22">
        <v>30</v>
      </c>
      <c r="KJ255" s="22">
        <v>15.5</v>
      </c>
      <c r="KK255" s="23">
        <f t="shared" si="550"/>
        <v>465</v>
      </c>
      <c r="KL255" s="72">
        <f>KI243</f>
        <v>30</v>
      </c>
      <c r="KM255" s="70">
        <v>8</v>
      </c>
      <c r="KN255" s="22">
        <v>1</v>
      </c>
      <c r="KO255" s="22">
        <v>18.3</v>
      </c>
      <c r="KP255" s="22">
        <v>105.75</v>
      </c>
      <c r="KQ255" s="23">
        <f t="shared" si="551"/>
        <v>1935.2250000000001</v>
      </c>
      <c r="KR255" s="72">
        <f>KO243</f>
        <v>18.3</v>
      </c>
      <c r="KS255" s="70">
        <v>3.5</v>
      </c>
      <c r="KT255" s="22">
        <v>1</v>
      </c>
      <c r="KU255" s="22">
        <v>38</v>
      </c>
      <c r="KV255" s="22">
        <v>59.75</v>
      </c>
      <c r="KW255" s="23">
        <f t="shared" si="552"/>
        <v>2210.75</v>
      </c>
      <c r="KX255" s="72">
        <f>KU243</f>
        <v>37</v>
      </c>
      <c r="KY255" s="70">
        <v>4</v>
      </c>
      <c r="KZ255" s="22">
        <v>1</v>
      </c>
      <c r="LA255" s="22">
        <v>18.5</v>
      </c>
      <c r="LB255" s="22">
        <v>52</v>
      </c>
      <c r="LC255" s="23">
        <f t="shared" si="553"/>
        <v>780</v>
      </c>
      <c r="LD255" s="72">
        <f>LA243</f>
        <v>15</v>
      </c>
      <c r="LE255" s="70">
        <v>6</v>
      </c>
      <c r="LF255" s="22">
        <v>1</v>
      </c>
      <c r="LG255" s="22">
        <v>58</v>
      </c>
      <c r="LH255" s="22">
        <v>83.876666666666665</v>
      </c>
      <c r="LI255" s="23">
        <f t="shared" si="554"/>
        <v>4864.8466666666664</v>
      </c>
      <c r="LJ255" s="72">
        <f>LG243</f>
        <v>58</v>
      </c>
      <c r="LK255" s="29">
        <v>0</v>
      </c>
      <c r="LL255" s="29">
        <v>1</v>
      </c>
      <c r="LM255" s="29">
        <v>15</v>
      </c>
      <c r="LN255" s="29">
        <v>75</v>
      </c>
      <c r="LO255" s="30">
        <f t="shared" si="555"/>
        <v>1125</v>
      </c>
      <c r="LP255" s="73">
        <f>LM243</f>
        <v>15</v>
      </c>
      <c r="LQ255" s="29">
        <v>4</v>
      </c>
      <c r="LR255" s="29">
        <v>1</v>
      </c>
      <c r="LS255" s="29">
        <v>6.3</v>
      </c>
      <c r="LT255" s="29">
        <f>(LT254-LT253)+LT254</f>
        <v>98.666666666666657</v>
      </c>
      <c r="LU255" s="30">
        <f t="shared" si="556"/>
        <v>621.59999999999991</v>
      </c>
      <c r="LV255" s="73">
        <f>LS243</f>
        <v>6.3</v>
      </c>
      <c r="LW255" s="31">
        <v>10</v>
      </c>
      <c r="LX255" s="31">
        <v>1</v>
      </c>
      <c r="LY255" s="31">
        <v>20</v>
      </c>
      <c r="LZ255" s="31">
        <v>129</v>
      </c>
      <c r="MA255" s="36">
        <f t="shared" si="557"/>
        <v>2580</v>
      </c>
      <c r="MB255" s="64">
        <f>LY243</f>
        <v>20</v>
      </c>
      <c r="MI255" s="31">
        <v>10</v>
      </c>
      <c r="MJ255" s="31">
        <v>1</v>
      </c>
      <c r="MK255" s="31">
        <v>37</v>
      </c>
      <c r="ML255" s="31">
        <v>111</v>
      </c>
      <c r="MM255" s="36">
        <f t="shared" si="558"/>
        <v>3130.2</v>
      </c>
      <c r="MN255" s="64">
        <f>MK243</f>
        <v>28.2</v>
      </c>
      <c r="MO255" s="31">
        <v>10</v>
      </c>
      <c r="MP255" s="31">
        <v>1</v>
      </c>
      <c r="MQ255" s="31">
        <v>23.9</v>
      </c>
      <c r="MR255" s="31">
        <v>125.5</v>
      </c>
      <c r="MS255" s="36">
        <f t="shared" si="559"/>
        <v>2986.9</v>
      </c>
      <c r="MT255" s="64">
        <f>MQ243</f>
        <v>23.8</v>
      </c>
      <c r="NA255" s="31">
        <v>8</v>
      </c>
      <c r="NB255" s="31">
        <v>1</v>
      </c>
      <c r="NC255" s="31">
        <v>13.9</v>
      </c>
      <c r="ND255" s="31">
        <v>102.25</v>
      </c>
      <c r="NE255" s="36">
        <f t="shared" si="560"/>
        <v>1421.2750000000001</v>
      </c>
      <c r="NF255" s="64">
        <f>NC243</f>
        <v>13.9</v>
      </c>
      <c r="NG255" s="31">
        <v>8</v>
      </c>
      <c r="NH255" s="31">
        <v>1</v>
      </c>
      <c r="NI255" s="31">
        <v>35.4</v>
      </c>
      <c r="NJ255" s="31">
        <v>102.875</v>
      </c>
      <c r="NK255" s="36">
        <f t="shared" si="561"/>
        <v>3641.7749999999996</v>
      </c>
      <c r="NL255" s="64">
        <f>NI243</f>
        <v>35.4</v>
      </c>
      <c r="NM255" s="31">
        <v>0</v>
      </c>
      <c r="NN255" s="31">
        <v>1</v>
      </c>
      <c r="NO255" s="31">
        <v>12.8</v>
      </c>
      <c r="NP255" s="31">
        <v>56.25</v>
      </c>
      <c r="NQ255" s="36">
        <f t="shared" si="562"/>
        <v>720</v>
      </c>
      <c r="NR255" s="64">
        <f>NO243</f>
        <v>12.8</v>
      </c>
      <c r="NS255" s="31">
        <v>0</v>
      </c>
      <c r="NT255" s="31">
        <v>1</v>
      </c>
      <c r="NU255" s="31">
        <v>50</v>
      </c>
      <c r="NV255" s="31">
        <v>25.625</v>
      </c>
      <c r="NW255" s="36">
        <f t="shared" si="563"/>
        <v>1281.25</v>
      </c>
      <c r="NX255" s="64">
        <f>NU243</f>
        <v>50</v>
      </c>
      <c r="NY255" s="31">
        <v>0</v>
      </c>
      <c r="NZ255" s="31">
        <v>1</v>
      </c>
      <c r="OA255" s="31">
        <v>22</v>
      </c>
      <c r="OB255" s="31">
        <v>26.375</v>
      </c>
      <c r="OC255" s="36">
        <f t="shared" si="564"/>
        <v>580.25</v>
      </c>
      <c r="OD255" s="64">
        <f>OA243</f>
        <v>22</v>
      </c>
      <c r="OE255" s="31">
        <v>3</v>
      </c>
      <c r="OF255" s="31">
        <v>1</v>
      </c>
      <c r="OG255" s="31">
        <v>10.5</v>
      </c>
      <c r="OH255" s="31">
        <v>97.625</v>
      </c>
      <c r="OI255" s="36">
        <f t="shared" si="565"/>
        <v>1025.0625</v>
      </c>
      <c r="OJ255" s="64">
        <f>OG243</f>
        <v>10.5</v>
      </c>
      <c r="OL255" s="31">
        <v>1</v>
      </c>
      <c r="OR255" s="31">
        <v>1</v>
      </c>
      <c r="OX255" s="31">
        <v>1</v>
      </c>
      <c r="PI255" s="31">
        <v>0</v>
      </c>
      <c r="PJ255" s="31">
        <v>1</v>
      </c>
      <c r="PK255" s="31">
        <v>17.7</v>
      </c>
      <c r="PL255" s="31">
        <v>55.75</v>
      </c>
      <c r="PM255" s="36">
        <f t="shared" si="566"/>
        <v>986.77499999999998</v>
      </c>
      <c r="PN255" s="64">
        <f>PK243</f>
        <v>17.7</v>
      </c>
      <c r="PU255" s="31">
        <v>9</v>
      </c>
      <c r="PV255" s="31">
        <v>1</v>
      </c>
      <c r="PW255" s="31">
        <v>6</v>
      </c>
      <c r="PX255" s="31">
        <v>105.25</v>
      </c>
      <c r="PY255" s="36">
        <f t="shared" si="567"/>
        <v>631.5</v>
      </c>
      <c r="PZ255" s="64">
        <f>PW243</f>
        <v>6</v>
      </c>
      <c r="QM255" s="5"/>
      <c r="QN255" s="31">
        <v>1</v>
      </c>
      <c r="QO255" s="5">
        <v>12.4</v>
      </c>
      <c r="QP255" s="31">
        <v>37</v>
      </c>
      <c r="QQ255" s="36">
        <f t="shared" si="568"/>
        <v>458.8</v>
      </c>
      <c r="QR255" s="64">
        <f>QO243</f>
        <v>12.4</v>
      </c>
      <c r="QS255" s="31">
        <v>2</v>
      </c>
      <c r="QT255" s="31">
        <v>1.0900000000000001</v>
      </c>
      <c r="QU255" s="31">
        <v>12</v>
      </c>
      <c r="QV255" s="31">
        <v>64.25</v>
      </c>
      <c r="QW255" s="36">
        <f t="shared" si="569"/>
        <v>771</v>
      </c>
      <c r="QX255" s="64">
        <f>QU243</f>
        <v>12</v>
      </c>
      <c r="QY255" s="31">
        <v>11</v>
      </c>
      <c r="QZ255" s="31">
        <v>1</v>
      </c>
      <c r="RA255" s="31">
        <v>16.5</v>
      </c>
      <c r="RB255" s="31">
        <v>95.625</v>
      </c>
      <c r="RC255" s="36">
        <f t="shared" si="570"/>
        <v>1577.8125</v>
      </c>
      <c r="RD255" s="64">
        <f>RA243</f>
        <v>16.5</v>
      </c>
      <c r="RE255" s="31">
        <v>0</v>
      </c>
      <c r="RF255" s="31">
        <v>1</v>
      </c>
      <c r="RG255" s="31">
        <v>5</v>
      </c>
      <c r="RH255" s="31">
        <v>25</v>
      </c>
      <c r="RI255" s="36">
        <f t="shared" si="571"/>
        <v>125</v>
      </c>
      <c r="RJ255" s="64">
        <f>RG243</f>
        <v>5</v>
      </c>
      <c r="RK255" s="31">
        <v>4.5</v>
      </c>
      <c r="RL255" s="31">
        <v>1</v>
      </c>
      <c r="RM255" s="31">
        <v>11.4</v>
      </c>
      <c r="RN255" s="31">
        <v>50</v>
      </c>
      <c r="RO255" s="36">
        <f t="shared" si="572"/>
        <v>445</v>
      </c>
      <c r="RP255" s="64">
        <f>RM243</f>
        <v>8.9</v>
      </c>
    </row>
    <row r="256" spans="1:513" x14ac:dyDescent="0.55000000000000004">
      <c r="A256" s="31"/>
      <c r="B256" s="80">
        <v>185201</v>
      </c>
      <c r="C256" s="77"/>
      <c r="D256" s="78"/>
      <c r="E256" s="78">
        <f t="shared" si="366"/>
        <v>111465.11128318147</v>
      </c>
      <c r="F256" s="78">
        <f>I256</f>
        <v>55.176207894207181</v>
      </c>
      <c r="G256" s="78">
        <f>E256/D$255</f>
        <v>83.336064360146338</v>
      </c>
      <c r="H256" s="78"/>
      <c r="I256" s="78">
        <f>F255*J256</f>
        <v>55.176207894207181</v>
      </c>
      <c r="J256" s="88">
        <f>SUM(P256,V256,AB256,AH256,AN256,AT256,AZ256,BF256,BL256,BR256,BX256,CD256,CJ256,CP256,CV256,DB256,DH256,DN256,DT256,DZ256,EF256,EL256,ER256,EX256,FD256,FJ256,FP256,FV256,GB256,GH256,GN256,GT256,GZ256,HF256,HL256,HR256,HX256,ID256,IJ256,IP256,IV256,JB256,JH256,JN256,JT256,JZ256,KF256,KL256,KR256,KX256,LD256,LJ256,LP256,LV256,MB256,MH256,MN256,MT256,MZ256,NF256,NL256,NR256,NX256,OD256,OJ256,OP256,OV256,PB256,PH256,PN256,PT256,PZ256,QF256,QL256,QR256,QX256,RD256,RJ256,RP256,RV256,SB256,SH256,SN256,ST256)/J255</f>
        <v>1.0124787768843495</v>
      </c>
      <c r="N256" s="31">
        <v>64.625</v>
      </c>
      <c r="O256" s="62">
        <f>M$255*N256</f>
        <v>5701.0437592802864</v>
      </c>
      <c r="P256" s="31">
        <f>N256/N255*P255</f>
        <v>87.704992258456002</v>
      </c>
      <c r="Z256" s="31">
        <v>107</v>
      </c>
      <c r="AA256" s="37">
        <f t="shared" ref="AA256:AA267" si="574">Y$255*Z256</f>
        <v>8025</v>
      </c>
      <c r="AB256" s="64">
        <f>Z256/Z255*AB255</f>
        <v>61.293827160493819</v>
      </c>
      <c r="AL256" s="31">
        <v>63.75</v>
      </c>
      <c r="AM256" s="30">
        <f>AK$255*AL256</f>
        <v>5159.7707847707852</v>
      </c>
      <c r="AN256" s="64">
        <f>AL256/AL255*AN255</f>
        <v>88.382507447255662</v>
      </c>
      <c r="BD256" s="31">
        <v>104.125</v>
      </c>
      <c r="BE256" s="36">
        <f>BC$255*BD256</f>
        <v>4321.1875</v>
      </c>
      <c r="BF256" s="64">
        <f>BD256/BD255*BF255</f>
        <v>42.520910209102098</v>
      </c>
      <c r="BJ256" s="31">
        <v>63.875</v>
      </c>
      <c r="BK256" s="36">
        <f>BI$255*BJ256</f>
        <v>1960.9624999999999</v>
      </c>
      <c r="BL256" s="64">
        <f>BJ256/BJ255*BL255</f>
        <v>30.285135135135135</v>
      </c>
      <c r="BP256" s="31">
        <v>94.5</v>
      </c>
      <c r="BQ256" s="30">
        <f>BO$255*BP256</f>
        <v>2693.25</v>
      </c>
      <c r="BR256" s="64">
        <f>BP256/BP255*BR255</f>
        <v>28.238532110091743</v>
      </c>
      <c r="DF256" s="31">
        <v>63.75</v>
      </c>
      <c r="DG256" s="30">
        <f>DE$255*DF256</f>
        <v>2422.5</v>
      </c>
      <c r="DH256" s="64">
        <f>DF256/DF255*DH255</f>
        <v>35.625</v>
      </c>
      <c r="DL256" s="31">
        <v>68.25</v>
      </c>
      <c r="DM256" s="30">
        <f>DK$255*DL256</f>
        <v>1638</v>
      </c>
      <c r="DN256" s="64">
        <f>DL256/DL255*DN255</f>
        <v>23.125368296994697</v>
      </c>
      <c r="DR256" s="31">
        <v>93.625</v>
      </c>
      <c r="DS256" s="30">
        <f>DQ$255*DR256</f>
        <v>3256.5217391304354</v>
      </c>
      <c r="DT256" s="64">
        <f>DR256/DR255*DT255</f>
        <v>34.189204610293281</v>
      </c>
      <c r="DX256" s="31">
        <v>102.25</v>
      </c>
      <c r="DY256" s="30">
        <f>DW$255*DX256</f>
        <v>2556.25</v>
      </c>
      <c r="EV256" s="31">
        <v>99.875</v>
      </c>
      <c r="EW256" s="30">
        <f>EU$255*EV256</f>
        <v>4494.375</v>
      </c>
      <c r="EX256" s="64">
        <f>EV256/EV255*EX255</f>
        <v>46.155327342747114</v>
      </c>
      <c r="FB256" s="31">
        <v>101.375</v>
      </c>
      <c r="FC256" s="29">
        <f t="shared" ref="FC256:FC267" si="575">FA$255*FB256</f>
        <v>5220.8125</v>
      </c>
      <c r="FD256" s="64">
        <f>FB256/FB255*FD255</f>
        <v>52.536477987421385</v>
      </c>
      <c r="FT256" s="43">
        <v>87.5</v>
      </c>
      <c r="FU256" s="36">
        <f>FS$255*FT256</f>
        <v>8750</v>
      </c>
      <c r="IB256" s="31">
        <v>124</v>
      </c>
      <c r="IC256" s="36">
        <f>IA$255*IB256</f>
        <v>2852</v>
      </c>
      <c r="ID256" s="64">
        <f>IB256/IB255*ID255</f>
        <v>23.766666666666669</v>
      </c>
      <c r="IH256" s="31">
        <v>112.5</v>
      </c>
      <c r="II256" s="30">
        <f>IG$255*IH256</f>
        <v>2812.5</v>
      </c>
      <c r="IJ256" s="64">
        <f>IH256/IH255*IJ255</f>
        <v>25.568181818181817</v>
      </c>
      <c r="IN256" s="31">
        <v>61.75</v>
      </c>
      <c r="IO256" s="36">
        <f>IM$255*IN256</f>
        <v>617.5</v>
      </c>
      <c r="IP256" s="64">
        <f>IN256/IN255*IP255</f>
        <v>9.5736434108527142</v>
      </c>
      <c r="JC256" s="69"/>
      <c r="JD256" s="20"/>
      <c r="JE256" s="20"/>
      <c r="JF256" s="20">
        <v>96</v>
      </c>
      <c r="JG256" s="23">
        <f>JE$255*JF256</f>
        <v>960</v>
      </c>
      <c r="JH256" s="72">
        <f>JF256/JF255*JH255</f>
        <v>9.8969072164948457</v>
      </c>
      <c r="JI256" s="69"/>
      <c r="JJ256" s="20"/>
      <c r="JK256" s="20"/>
      <c r="JL256" s="20">
        <v>143.99999999999994</v>
      </c>
      <c r="JM256" s="23">
        <f>JK$255*JL256</f>
        <v>4319.9999999999982</v>
      </c>
      <c r="JN256" s="72">
        <f>JL256/JL255*JN255</f>
        <v>30.139534883720927</v>
      </c>
      <c r="JO256" s="69"/>
      <c r="JP256" s="20"/>
      <c r="JQ256" s="20"/>
      <c r="JR256" s="20">
        <v>85.25</v>
      </c>
      <c r="JS256" s="23">
        <f>JQ$255*JR256</f>
        <v>2693.9</v>
      </c>
      <c r="JT256" s="72">
        <f>JR256/JR255*JT255</f>
        <v>31.69294117647059</v>
      </c>
      <c r="JU256" s="69"/>
      <c r="JV256" s="20"/>
      <c r="JW256" s="20"/>
      <c r="JX256" s="20">
        <v>131</v>
      </c>
      <c r="JY256" s="23">
        <f>JW$255*JX256</f>
        <v>5397.2000000000007</v>
      </c>
      <c r="JZ256" s="72">
        <f>JX256/JX255*JZ255</f>
        <v>36.151937984496129</v>
      </c>
      <c r="KA256" s="69"/>
      <c r="KB256" s="20"/>
      <c r="KC256" s="20"/>
      <c r="KD256" s="20">
        <v>50.25</v>
      </c>
      <c r="KE256" s="23">
        <f>KC$255*KD256</f>
        <v>653.25</v>
      </c>
      <c r="KF256" s="72">
        <f>KD256/KD255*KF255</f>
        <v>12.903703703703703</v>
      </c>
      <c r="KG256" s="69"/>
      <c r="KH256" s="20"/>
      <c r="KI256" s="20"/>
      <c r="KJ256" s="20">
        <v>18.5</v>
      </c>
      <c r="KK256" s="23">
        <f>KI$255*KJ256</f>
        <v>555</v>
      </c>
      <c r="KL256" s="72">
        <f>KJ256/KJ255*KL255</f>
        <v>35.806451612903224</v>
      </c>
      <c r="KM256" s="69"/>
      <c r="KN256" s="20"/>
      <c r="KO256" s="20"/>
      <c r="KP256" s="20">
        <v>108</v>
      </c>
      <c r="KQ256" s="23">
        <f>KO$255*KP256</f>
        <v>1976.4</v>
      </c>
      <c r="KR256" s="72">
        <f>KP256/KP255*KR255</f>
        <v>18.689361702127659</v>
      </c>
      <c r="KS256" s="69"/>
      <c r="KT256" s="20"/>
      <c r="KU256" s="20"/>
      <c r="KV256" s="20">
        <v>59.25</v>
      </c>
      <c r="KW256" s="23">
        <f>KU$255*KV256</f>
        <v>2251.5</v>
      </c>
      <c r="KX256" s="72">
        <f>KV256/KV255*KX255</f>
        <v>36.690376569037653</v>
      </c>
      <c r="KY256" s="69"/>
      <c r="KZ256" s="20"/>
      <c r="LA256" s="20"/>
      <c r="LB256" s="20">
        <v>51.25</v>
      </c>
      <c r="LC256" s="23">
        <f>LA$255*LB256</f>
        <v>948.125</v>
      </c>
      <c r="LD256" s="72">
        <f>LB256/LB255*LD255</f>
        <v>14.783653846153847</v>
      </c>
      <c r="LE256" s="69"/>
      <c r="LF256" s="20"/>
      <c r="LG256" s="20"/>
      <c r="LH256" s="20">
        <v>79</v>
      </c>
      <c r="LI256" s="23">
        <f>LG$255*LH256</f>
        <v>4582</v>
      </c>
      <c r="LJ256" s="72">
        <f>LH256/LH255*LJ255</f>
        <v>54.627826570758657</v>
      </c>
      <c r="LK256" s="27"/>
      <c r="LL256" s="27"/>
      <c r="LM256" s="27"/>
      <c r="LN256" s="27">
        <v>91</v>
      </c>
      <c r="LO256" s="30">
        <f>LM$255*LN256</f>
        <v>1365</v>
      </c>
      <c r="LP256" s="73">
        <f>LN256/LN255*LP255</f>
        <v>18.2</v>
      </c>
      <c r="LR256" s="27"/>
      <c r="LT256" s="17">
        <v>95</v>
      </c>
      <c r="LU256" s="30">
        <f>LS$255*LT256</f>
        <v>598.5</v>
      </c>
      <c r="LV256" s="73">
        <f>LT256/LT255*LV255</f>
        <v>6.065878378378379</v>
      </c>
      <c r="LW256" s="32"/>
      <c r="LX256" s="32"/>
      <c r="LY256" s="32"/>
      <c r="LZ256" s="32">
        <v>126.5</v>
      </c>
      <c r="MA256" s="36">
        <f>LY$255*LZ256</f>
        <v>2530</v>
      </c>
      <c r="MB256" s="64">
        <f>LZ256/LZ255*MB255</f>
        <v>19.612403100775193</v>
      </c>
      <c r="MC256" s="32"/>
      <c r="MD256" s="32"/>
      <c r="ME256" s="32"/>
      <c r="MF256" s="32"/>
      <c r="MI256" s="32"/>
      <c r="MJ256" s="32"/>
      <c r="MK256" s="32"/>
      <c r="ML256" s="32">
        <v>109.75</v>
      </c>
      <c r="MM256" s="36">
        <f>MK$255*ML256</f>
        <v>4060.75</v>
      </c>
      <c r="MN256" s="64">
        <f>ML256/ML255*MN255</f>
        <v>27.882432432432431</v>
      </c>
      <c r="MO256" s="32"/>
      <c r="MP256" s="32"/>
      <c r="MQ256" s="32"/>
      <c r="MR256" s="32">
        <v>125</v>
      </c>
      <c r="MS256" s="36">
        <f>MQ$255*MR256</f>
        <v>2987.5</v>
      </c>
      <c r="MT256" s="64">
        <f>MR256/MR255*MT255</f>
        <v>23.705179282868528</v>
      </c>
      <c r="MU256" s="32"/>
      <c r="MV256" s="32"/>
      <c r="MW256" s="32"/>
      <c r="MX256" s="32"/>
      <c r="NA256" s="32"/>
      <c r="NB256" s="32"/>
      <c r="NC256" s="32"/>
      <c r="ND256" s="32">
        <v>103.5</v>
      </c>
      <c r="NE256" s="36">
        <f>NC$255*ND256</f>
        <v>1438.65</v>
      </c>
      <c r="NF256" s="64">
        <f>ND256/ND255*NF255</f>
        <v>14.069926650366748</v>
      </c>
      <c r="NG256" s="32"/>
      <c r="NH256" s="32"/>
      <c r="NI256" s="32"/>
      <c r="NJ256" s="32">
        <v>103.375</v>
      </c>
      <c r="NK256" s="36">
        <f>NI$255*NJ256</f>
        <v>3659.4749999999999</v>
      </c>
      <c r="NL256" s="64">
        <f>NJ256/NJ255*NL255</f>
        <v>35.57205346294046</v>
      </c>
      <c r="NM256" s="32"/>
      <c r="NN256" s="32"/>
      <c r="NO256" s="32"/>
      <c r="NP256" s="32">
        <v>55</v>
      </c>
      <c r="NQ256" s="36">
        <f>NO$255*NP256</f>
        <v>704</v>
      </c>
      <c r="NR256" s="64">
        <f>NP256/NP255*NR255</f>
        <v>12.515555555555556</v>
      </c>
      <c r="NS256" s="32"/>
      <c r="NT256" s="32"/>
      <c r="NU256" s="32"/>
      <c r="NV256" s="32">
        <v>23.875</v>
      </c>
      <c r="NW256" s="36">
        <f>NU$255*NV256</f>
        <v>1193.75</v>
      </c>
      <c r="NX256" s="64">
        <f>NV256/NV255*NX255</f>
        <v>46.585365853658537</v>
      </c>
      <c r="NY256" s="32"/>
      <c r="NZ256" s="32"/>
      <c r="OA256" s="32"/>
      <c r="OB256" s="32">
        <v>26.125</v>
      </c>
      <c r="OC256" s="36">
        <f>OA$255*OB256</f>
        <v>574.75</v>
      </c>
      <c r="OD256" s="64">
        <f>OB256/OB255*OD255</f>
        <v>21.791469194312796</v>
      </c>
      <c r="OE256" s="32"/>
      <c r="OF256" s="32"/>
      <c r="OG256" s="32"/>
      <c r="OH256" s="32">
        <v>98.375</v>
      </c>
      <c r="OI256" s="36">
        <f>OG$255*OH256</f>
        <v>1032.9375</v>
      </c>
      <c r="OJ256" s="64">
        <f>OH256/OH255*OJ255</f>
        <v>10.580665813060179</v>
      </c>
      <c r="OK256" s="32"/>
      <c r="OL256" s="32"/>
      <c r="OM256" s="32"/>
      <c r="ON256" s="32"/>
      <c r="OQ256" s="32"/>
      <c r="OR256" s="32"/>
      <c r="OS256" s="32"/>
      <c r="OT256" s="32"/>
      <c r="OW256" s="32"/>
      <c r="OX256" s="32"/>
      <c r="OY256" s="32"/>
      <c r="OZ256" s="32"/>
      <c r="PC256" s="32"/>
      <c r="PD256" s="32"/>
      <c r="PE256" s="32"/>
      <c r="PF256" s="32"/>
      <c r="PI256" s="32"/>
      <c r="PJ256" s="32"/>
      <c r="PK256" s="32"/>
      <c r="PL256" s="32">
        <v>54.5</v>
      </c>
      <c r="PM256" s="36">
        <f>PK$255*PL256</f>
        <v>964.65</v>
      </c>
      <c r="PN256" s="64">
        <f>PL256/PL255*PN255</f>
        <v>17.303139013452913</v>
      </c>
      <c r="PO256" s="32"/>
      <c r="PP256" s="32"/>
      <c r="PQ256" s="32"/>
      <c r="PR256" s="32"/>
      <c r="PU256" s="32"/>
      <c r="PV256" s="32"/>
      <c r="PW256" s="32"/>
      <c r="PX256" s="31">
        <v>104</v>
      </c>
      <c r="PY256" s="36">
        <f>PW$255*PX256</f>
        <v>624</v>
      </c>
      <c r="PZ256" s="64">
        <f>PX256/PX255*PZ255</f>
        <v>5.9287410926365798</v>
      </c>
      <c r="QM256" s="5"/>
      <c r="QO256" s="5"/>
      <c r="QP256" s="31">
        <v>33.625</v>
      </c>
      <c r="QQ256" s="36">
        <f>QO$255*QP256</f>
        <v>416.95</v>
      </c>
      <c r="QR256" s="64">
        <f>QP256/QP255*QR255</f>
        <v>11.268918918918919</v>
      </c>
      <c r="QV256" s="31">
        <v>62.5</v>
      </c>
      <c r="QW256" s="36">
        <f>QU$255*QV256</f>
        <v>750</v>
      </c>
      <c r="QX256" s="64">
        <f>QV256/QV255*QX255</f>
        <v>11.673151750972762</v>
      </c>
      <c r="RB256" s="31">
        <v>96.5</v>
      </c>
      <c r="RC256" s="36">
        <f>RA$255*RB256</f>
        <v>1592.25</v>
      </c>
      <c r="RD256" s="64">
        <f>RB256/RB255*RD255</f>
        <v>16.65098039215686</v>
      </c>
      <c r="RH256" s="31">
        <v>15</v>
      </c>
      <c r="RI256" s="36">
        <f>RG$255*RH256</f>
        <v>75</v>
      </c>
      <c r="RJ256" s="64">
        <f>RH256/RH255*RJ255</f>
        <v>3</v>
      </c>
      <c r="RN256" s="31">
        <v>51</v>
      </c>
      <c r="RO256" s="36">
        <f>RM$255*RN256</f>
        <v>581.4</v>
      </c>
      <c r="RP256" s="64">
        <f>RN256/RN255*RP255</f>
        <v>9.0780000000000012</v>
      </c>
    </row>
    <row r="257" spans="1:484" x14ac:dyDescent="0.55000000000000004">
      <c r="A257" s="31"/>
      <c r="B257" s="80">
        <v>185202</v>
      </c>
      <c r="C257" s="77"/>
      <c r="D257" s="78"/>
      <c r="E257" s="78">
        <f t="shared" si="366"/>
        <v>111609.00736632563</v>
      </c>
      <c r="F257" s="78">
        <f>F256*G257/G256</f>
        <v>55.24743771766785</v>
      </c>
      <c r="G257" s="78">
        <f t="shared" ref="G257:G267" si="576">E257/D$255</f>
        <v>83.443647200265787</v>
      </c>
      <c r="H257" s="78"/>
      <c r="I257" s="78"/>
      <c r="J257" s="88"/>
      <c r="N257" s="31">
        <v>63.875</v>
      </c>
      <c r="O257" s="62">
        <f t="shared" ref="O257:O267" si="577">M$255*N257</f>
        <v>5634.8807756135911</v>
      </c>
      <c r="Z257" s="31">
        <v>112.5</v>
      </c>
      <c r="AA257" s="37">
        <f t="shared" si="574"/>
        <v>8437.5</v>
      </c>
      <c r="AL257" s="31">
        <v>68</v>
      </c>
      <c r="AM257" s="30">
        <f t="shared" ref="AM257:AM267" si="578">AK$255*AL257</f>
        <v>5503.7555037555048</v>
      </c>
      <c r="BD257" s="31">
        <v>104.75</v>
      </c>
      <c r="BE257" s="36">
        <f t="shared" ref="BE257:BE267" si="579">BC$255*BD257</f>
        <v>4347.125</v>
      </c>
      <c r="BJ257" s="31">
        <v>62</v>
      </c>
      <c r="BK257" s="36">
        <f t="shared" ref="BK257:BK267" si="580">BI$255*BJ257</f>
        <v>1903.3999999999999</v>
      </c>
      <c r="BP257" s="31">
        <v>96.375</v>
      </c>
      <c r="BQ257" s="30">
        <f t="shared" ref="BQ257:BQ267" si="581">BO$255*BP257</f>
        <v>2746.6875</v>
      </c>
      <c r="DF257" s="31">
        <v>64</v>
      </c>
      <c r="DG257" s="30">
        <f t="shared" ref="DG257:DG267" si="582">DE$255*DF257</f>
        <v>2432</v>
      </c>
      <c r="DL257" s="31">
        <v>56.88</v>
      </c>
      <c r="DM257" s="30">
        <f t="shared" ref="DM257:DM267" si="583">DK$255*DL257</f>
        <v>1365.1200000000001</v>
      </c>
      <c r="DR257" s="31">
        <v>96.25</v>
      </c>
      <c r="DS257" s="30">
        <f t="shared" ref="DS257:DS267" si="584">DQ$255*DR257</f>
        <v>3347.8260869565224</v>
      </c>
      <c r="DX257" s="31">
        <v>101</v>
      </c>
      <c r="DY257" s="30">
        <f t="shared" ref="DY257:DY267" si="585">DW$255*DX257</f>
        <v>2525</v>
      </c>
      <c r="EV257" s="31">
        <v>100.375</v>
      </c>
      <c r="EW257" s="30">
        <f t="shared" ref="EW257:EW267" si="586">EU$255*EV257</f>
        <v>4516.875</v>
      </c>
      <c r="FB257" s="31">
        <v>102.125</v>
      </c>
      <c r="FC257" s="29">
        <f t="shared" si="575"/>
        <v>5259.4375</v>
      </c>
      <c r="FT257" s="43">
        <v>87.5</v>
      </c>
      <c r="FU257" s="36">
        <f t="shared" ref="FU257:FU267" si="587">FS$255*FT257</f>
        <v>8750</v>
      </c>
      <c r="IB257" s="31">
        <v>125</v>
      </c>
      <c r="IC257" s="36">
        <f t="shared" ref="IC257:IC267" si="588">IA$255*IB257</f>
        <v>2875</v>
      </c>
      <c r="IH257" s="31">
        <v>108.5</v>
      </c>
      <c r="II257" s="30">
        <f t="shared" ref="II257:II267" si="589">IG$255*IH257</f>
        <v>2712.5</v>
      </c>
      <c r="IN257" s="31">
        <v>60</v>
      </c>
      <c r="IO257" s="36">
        <f t="shared" ref="IO257:IO267" si="590">IM$255*IN257</f>
        <v>600</v>
      </c>
      <c r="JC257" s="69"/>
      <c r="JD257" s="20"/>
      <c r="JE257" s="20"/>
      <c r="JF257" s="20">
        <v>97.5</v>
      </c>
      <c r="JG257" s="23">
        <f t="shared" ref="JG257:JG267" si="591">JE$255*JF257</f>
        <v>975</v>
      </c>
      <c r="JI257" s="69"/>
      <c r="JJ257" s="20"/>
      <c r="JK257" s="20"/>
      <c r="JL257" s="20">
        <v>144.6666666666666</v>
      </c>
      <c r="JM257" s="23">
        <f t="shared" ref="JM257:JM267" si="592">JK$255*JL257</f>
        <v>4339.9999999999982</v>
      </c>
      <c r="JO257" s="69"/>
      <c r="JP257" s="20"/>
      <c r="JQ257" s="20"/>
      <c r="JR257" s="20">
        <v>85.75</v>
      </c>
      <c r="JS257" s="23">
        <f t="shared" ref="JS257:JS267" si="593">JQ$255*JR257</f>
        <v>2709.7000000000003</v>
      </c>
      <c r="JU257" s="69"/>
      <c r="JV257" s="20"/>
      <c r="JW257" s="20"/>
      <c r="JX257" s="20">
        <v>126.75</v>
      </c>
      <c r="JY257" s="23">
        <f t="shared" ref="JY257:JY267" si="594">JW$255*JX257</f>
        <v>5222.1000000000004</v>
      </c>
      <c r="KA257" s="69"/>
      <c r="KB257" s="20"/>
      <c r="KC257" s="20"/>
      <c r="KD257" s="20">
        <v>51.25</v>
      </c>
      <c r="KE257" s="23">
        <f t="shared" ref="KE257:KE267" si="595">KC$255*KD257</f>
        <v>666.25</v>
      </c>
      <c r="KG257" s="69"/>
      <c r="KH257" s="20"/>
      <c r="KI257" s="20"/>
      <c r="KJ257" s="20">
        <v>19.25</v>
      </c>
      <c r="KK257" s="23">
        <f t="shared" ref="KK257:KK267" si="596">KI$255*KJ257</f>
        <v>577.5</v>
      </c>
      <c r="KM257" s="69"/>
      <c r="KN257" s="20"/>
      <c r="KO257" s="20"/>
      <c r="KP257" s="20">
        <v>108.5</v>
      </c>
      <c r="KQ257" s="23">
        <f t="shared" ref="KQ257:KQ267" si="597">KO$255*KP257</f>
        <v>1985.5500000000002</v>
      </c>
      <c r="KS257" s="69"/>
      <c r="KT257" s="20"/>
      <c r="KU257" s="20"/>
      <c r="KV257" s="20">
        <v>57.5</v>
      </c>
      <c r="KW257" s="23">
        <f t="shared" ref="KW257:KW267" si="598">KU$255*KV257</f>
        <v>2185</v>
      </c>
      <c r="KY257" s="69"/>
      <c r="KZ257" s="20"/>
      <c r="LA257" s="20"/>
      <c r="LB257" s="20">
        <v>49.5</v>
      </c>
      <c r="LC257" s="23">
        <f t="shared" ref="LC257:LC267" si="599">LA$255*LB257</f>
        <v>915.75</v>
      </c>
      <c r="LE257" s="69"/>
      <c r="LF257" s="20"/>
      <c r="LG257" s="20"/>
      <c r="LH257" s="20">
        <v>78.125</v>
      </c>
      <c r="LI257" s="23">
        <f t="shared" ref="LI257:LI267" si="600">LG$255*LH257</f>
        <v>4531.25</v>
      </c>
      <c r="LK257" s="27"/>
      <c r="LL257" s="27"/>
      <c r="LM257" s="27"/>
      <c r="LN257" s="27">
        <v>90</v>
      </c>
      <c r="LO257" s="30">
        <f t="shared" ref="LO257:LO267" si="601">LM$255*LN257</f>
        <v>1350</v>
      </c>
      <c r="LR257" s="27"/>
      <c r="LT257" s="17">
        <v>100</v>
      </c>
      <c r="LU257" s="30">
        <f t="shared" ref="LU257:LU267" si="602">LS$255*LT257</f>
        <v>630</v>
      </c>
      <c r="LW257" s="32"/>
      <c r="LX257" s="32"/>
      <c r="LY257" s="32"/>
      <c r="LZ257" s="32">
        <v>125</v>
      </c>
      <c r="MA257" s="36">
        <f t="shared" ref="MA257:MA267" si="603">LY$255*LZ257</f>
        <v>2500</v>
      </c>
      <c r="MC257" s="32"/>
      <c r="MD257" s="32"/>
      <c r="ME257" s="32"/>
      <c r="MF257" s="32"/>
      <c r="MI257" s="32"/>
      <c r="MJ257" s="32"/>
      <c r="MK257" s="32"/>
      <c r="ML257" s="32">
        <v>109.25</v>
      </c>
      <c r="MM257" s="36">
        <f t="shared" ref="MM257:MM267" si="604">MK$255*ML257</f>
        <v>4042.25</v>
      </c>
      <c r="MO257" s="32"/>
      <c r="MP257" s="32"/>
      <c r="MQ257" s="32"/>
      <c r="MR257" s="32">
        <v>126.5</v>
      </c>
      <c r="MS257" s="36">
        <f t="shared" ref="MS257:MS267" si="605">MQ$255*MR257</f>
        <v>3023.35</v>
      </c>
      <c r="MU257" s="32"/>
      <c r="MV257" s="32"/>
      <c r="MW257" s="32"/>
      <c r="MX257" s="32"/>
      <c r="NA257" s="32"/>
      <c r="NB257" s="32"/>
      <c r="NC257" s="32"/>
      <c r="ND257" s="32">
        <v>107.75</v>
      </c>
      <c r="NE257" s="36">
        <f t="shared" ref="NE257:NE267" si="606">NC$255*ND257</f>
        <v>1497.7250000000001</v>
      </c>
      <c r="NG257" s="32"/>
      <c r="NH257" s="32"/>
      <c r="NI257" s="32"/>
      <c r="NJ257" s="32">
        <v>103.125</v>
      </c>
      <c r="NK257" s="36">
        <f t="shared" ref="NK257:NK267" si="607">NI$255*NJ257</f>
        <v>3650.625</v>
      </c>
      <c r="NM257" s="32"/>
      <c r="NN257" s="32"/>
      <c r="NO257" s="32"/>
      <c r="NP257" s="32">
        <v>57.75</v>
      </c>
      <c r="NQ257" s="36">
        <f t="shared" ref="NQ257:NQ267" si="608">NO$255*NP257</f>
        <v>739.2</v>
      </c>
      <c r="NS257" s="32"/>
      <c r="NT257" s="32"/>
      <c r="NU257" s="32"/>
      <c r="NV257" s="32">
        <v>22.4375</v>
      </c>
      <c r="NW257" s="36">
        <f t="shared" ref="NW257:NW267" si="609">NU$255*NV257</f>
        <v>1121.875</v>
      </c>
      <c r="NY257" s="32"/>
      <c r="NZ257" s="32"/>
      <c r="OA257" s="32"/>
      <c r="OB257" s="32">
        <v>25</v>
      </c>
      <c r="OC257" s="36">
        <f t="shared" ref="OC257:OC267" si="610">OA$255*OB257</f>
        <v>550</v>
      </c>
      <c r="OE257" s="32"/>
      <c r="OF257" s="32"/>
      <c r="OG257" s="32"/>
      <c r="OH257" s="32">
        <v>97.75</v>
      </c>
      <c r="OI257" s="36">
        <f t="shared" ref="OI257:OI267" si="611">OG$255*OH257</f>
        <v>1026.375</v>
      </c>
      <c r="OK257" s="32"/>
      <c r="OL257" s="32"/>
      <c r="OM257" s="32"/>
      <c r="ON257" s="32"/>
      <c r="OQ257" s="32"/>
      <c r="OR257" s="32"/>
      <c r="OS257" s="32"/>
      <c r="OT257" s="32"/>
      <c r="OW257" s="32"/>
      <c r="OX257" s="32"/>
      <c r="OY257" s="32"/>
      <c r="OZ257" s="32"/>
      <c r="PC257" s="32"/>
      <c r="PD257" s="32"/>
      <c r="PE257" s="32"/>
      <c r="PF257" s="32"/>
      <c r="PI257" s="32"/>
      <c r="PJ257" s="32"/>
      <c r="PK257" s="32"/>
      <c r="PL257" s="32">
        <v>54</v>
      </c>
      <c r="PM257" s="36">
        <f t="shared" ref="PM257:PM267" si="612">PK$255*PL257</f>
        <v>955.8</v>
      </c>
      <c r="PO257" s="32"/>
      <c r="PP257" s="32"/>
      <c r="PQ257" s="32"/>
      <c r="PR257" s="32"/>
      <c r="PU257" s="32"/>
      <c r="PV257" s="32"/>
      <c r="PW257" s="32"/>
      <c r="PX257" s="31">
        <v>104.75</v>
      </c>
      <c r="PY257" s="36">
        <f t="shared" ref="PY257:PY267" si="613">PW$255*PX257</f>
        <v>628.5</v>
      </c>
      <c r="QM257" s="5"/>
      <c r="QO257" s="5"/>
      <c r="QP257" s="31">
        <v>31.5</v>
      </c>
      <c r="QQ257" s="36">
        <f t="shared" ref="QQ257:QQ267" si="614">QO$255*QP257</f>
        <v>390.6</v>
      </c>
      <c r="QV257" s="31">
        <v>63.5</v>
      </c>
      <c r="QW257" s="36">
        <f t="shared" ref="QW257:QW267" si="615">QU$255*QV257</f>
        <v>762</v>
      </c>
      <c r="RB257" s="31">
        <v>93</v>
      </c>
      <c r="RC257" s="36">
        <f t="shared" ref="RC257:RC267" si="616">RA$255*RB257</f>
        <v>1534.5</v>
      </c>
      <c r="RH257" s="31">
        <v>14.5</v>
      </c>
      <c r="RI257" s="36">
        <f t="shared" ref="RI257:RI267" si="617">RG$255*RH257</f>
        <v>72.5</v>
      </c>
      <c r="RN257" s="31">
        <v>52.5</v>
      </c>
      <c r="RO257" s="36">
        <f t="shared" ref="RO257:RO267" si="618">RM$255*RN257</f>
        <v>598.5</v>
      </c>
    </row>
    <row r="258" spans="1:484" x14ac:dyDescent="0.55000000000000004">
      <c r="A258" s="31"/>
      <c r="B258" s="80">
        <v>185203</v>
      </c>
      <c r="C258" s="77"/>
      <c r="D258" s="78"/>
      <c r="E258" s="78">
        <f t="shared" si="366"/>
        <v>113933.30692891941</v>
      </c>
      <c r="F258" s="78">
        <f t="shared" ref="F258:F267" si="619">F257*G258/G257</f>
        <v>56.39798639068065</v>
      </c>
      <c r="G258" s="78">
        <f t="shared" si="576"/>
        <v>85.181392542379854</v>
      </c>
      <c r="H258" s="78"/>
      <c r="I258" s="78"/>
      <c r="J258" s="88"/>
      <c r="N258" s="31">
        <v>64.125</v>
      </c>
      <c r="O258" s="62">
        <f t="shared" si="577"/>
        <v>5656.9351035024893</v>
      </c>
      <c r="Z258" s="31">
        <v>111.75</v>
      </c>
      <c r="AA258" s="37">
        <f t="shared" si="574"/>
        <v>8381.25</v>
      </c>
      <c r="AL258" s="31">
        <v>73.25</v>
      </c>
      <c r="AM258" s="30">
        <f t="shared" si="578"/>
        <v>5928.6778036778041</v>
      </c>
      <c r="BD258" s="31">
        <v>104.875</v>
      </c>
      <c r="BE258" s="36">
        <f t="shared" si="579"/>
        <v>4352.3125</v>
      </c>
      <c r="BJ258" s="31">
        <v>61.25</v>
      </c>
      <c r="BK258" s="36">
        <f t="shared" si="580"/>
        <v>1880.375</v>
      </c>
      <c r="BP258" s="31">
        <v>97.125</v>
      </c>
      <c r="BQ258" s="30">
        <f t="shared" si="581"/>
        <v>2768.0625</v>
      </c>
      <c r="DF258" s="31">
        <v>67.5</v>
      </c>
      <c r="DG258" s="30">
        <f t="shared" si="582"/>
        <v>2565</v>
      </c>
      <c r="DL258" s="31">
        <v>72</v>
      </c>
      <c r="DM258" s="30">
        <f t="shared" si="583"/>
        <v>1728</v>
      </c>
      <c r="DR258" s="31">
        <v>97.375</v>
      </c>
      <c r="DS258" s="30">
        <f t="shared" si="584"/>
        <v>3386.9565217391309</v>
      </c>
      <c r="DX258" s="31">
        <v>107.5</v>
      </c>
      <c r="DY258" s="30">
        <f t="shared" si="585"/>
        <v>2687.5</v>
      </c>
      <c r="EV258" s="31">
        <v>100.75</v>
      </c>
      <c r="EW258" s="30">
        <f t="shared" si="586"/>
        <v>4533.75</v>
      </c>
      <c r="FB258" s="31">
        <v>103.25</v>
      </c>
      <c r="FC258" s="29">
        <f t="shared" si="575"/>
        <v>5317.375</v>
      </c>
      <c r="FT258" s="43">
        <v>87.5</v>
      </c>
      <c r="FU258" s="36">
        <f t="shared" si="587"/>
        <v>8750</v>
      </c>
      <c r="IB258" s="31">
        <v>124.5</v>
      </c>
      <c r="IC258" s="36">
        <f t="shared" si="588"/>
        <v>2863.5</v>
      </c>
      <c r="IH258" s="31">
        <v>111.75</v>
      </c>
      <c r="II258" s="30">
        <f t="shared" si="589"/>
        <v>2793.75</v>
      </c>
      <c r="IN258" s="31">
        <v>61.625</v>
      </c>
      <c r="IO258" s="36">
        <f t="shared" si="590"/>
        <v>616.25</v>
      </c>
      <c r="JC258" s="69"/>
      <c r="JD258" s="20"/>
      <c r="JE258" s="20"/>
      <c r="JF258" s="20">
        <v>100.5</v>
      </c>
      <c r="JG258" s="23">
        <f t="shared" si="591"/>
        <v>1005</v>
      </c>
      <c r="JI258" s="69"/>
      <c r="JJ258" s="20"/>
      <c r="JK258" s="20"/>
      <c r="JL258" s="20">
        <v>145.33333333333326</v>
      </c>
      <c r="JM258" s="23">
        <f t="shared" si="592"/>
        <v>4359.9999999999982</v>
      </c>
      <c r="JO258" s="69"/>
      <c r="JP258" s="20"/>
      <c r="JQ258" s="20"/>
      <c r="JR258" s="20">
        <v>87.75</v>
      </c>
      <c r="JS258" s="23">
        <f t="shared" si="593"/>
        <v>2772.9</v>
      </c>
      <c r="JU258" s="69"/>
      <c r="JV258" s="20"/>
      <c r="JW258" s="20"/>
      <c r="JX258" s="20">
        <v>127.5</v>
      </c>
      <c r="JY258" s="23">
        <f t="shared" si="594"/>
        <v>5253</v>
      </c>
      <c r="KA258" s="69"/>
      <c r="KB258" s="20"/>
      <c r="KC258" s="20"/>
      <c r="KD258" s="20">
        <v>53.875</v>
      </c>
      <c r="KE258" s="23">
        <f t="shared" si="595"/>
        <v>700.375</v>
      </c>
      <c r="KG258" s="69"/>
      <c r="KH258" s="20"/>
      <c r="KI258" s="20"/>
      <c r="KJ258" s="20">
        <v>21.5</v>
      </c>
      <c r="KK258" s="23">
        <f t="shared" si="596"/>
        <v>645</v>
      </c>
      <c r="KM258" s="69"/>
      <c r="KN258" s="20"/>
      <c r="KO258" s="20"/>
      <c r="KP258" s="20">
        <v>109</v>
      </c>
      <c r="KQ258" s="23">
        <f t="shared" si="597"/>
        <v>1994.7</v>
      </c>
      <c r="KS258" s="69"/>
      <c r="KT258" s="20"/>
      <c r="KU258" s="20"/>
      <c r="KV258" s="20">
        <v>58</v>
      </c>
      <c r="KW258" s="23">
        <f t="shared" si="598"/>
        <v>2204</v>
      </c>
      <c r="KY258" s="69"/>
      <c r="KZ258" s="20"/>
      <c r="LA258" s="20"/>
      <c r="LB258" s="20">
        <v>57</v>
      </c>
      <c r="LC258" s="23">
        <f t="shared" si="599"/>
        <v>1054.5</v>
      </c>
      <c r="LE258" s="69"/>
      <c r="LF258" s="20"/>
      <c r="LG258" s="20"/>
      <c r="LH258" s="20">
        <v>85.375</v>
      </c>
      <c r="LI258" s="23">
        <f t="shared" si="600"/>
        <v>4951.75</v>
      </c>
      <c r="LK258" s="27"/>
      <c r="LL258" s="27"/>
      <c r="LM258" s="27"/>
      <c r="LN258" s="27">
        <v>98.25</v>
      </c>
      <c r="LO258" s="30">
        <f t="shared" si="601"/>
        <v>1473.75</v>
      </c>
      <c r="LR258" s="27"/>
      <c r="LT258" s="17">
        <v>98.5</v>
      </c>
      <c r="LU258" s="30">
        <f t="shared" si="602"/>
        <v>620.54999999999995</v>
      </c>
      <c r="LW258" s="32"/>
      <c r="LX258" s="32"/>
      <c r="LY258" s="32"/>
      <c r="LZ258" s="32">
        <v>128</v>
      </c>
      <c r="MA258" s="36">
        <f t="shared" si="603"/>
        <v>2560</v>
      </c>
      <c r="MC258" s="32"/>
      <c r="MD258" s="32"/>
      <c r="ME258" s="32"/>
      <c r="MF258" s="32"/>
      <c r="MI258" s="32"/>
      <c r="MJ258" s="32"/>
      <c r="MK258" s="32"/>
      <c r="ML258" s="32">
        <v>113</v>
      </c>
      <c r="MM258" s="36">
        <f t="shared" si="604"/>
        <v>4181</v>
      </c>
      <c r="MO258" s="32"/>
      <c r="MP258" s="32"/>
      <c r="MQ258" s="32"/>
      <c r="MR258" s="32">
        <v>125</v>
      </c>
      <c r="MS258" s="36">
        <f t="shared" si="605"/>
        <v>2987.5</v>
      </c>
      <c r="MU258" s="32"/>
      <c r="MV258" s="32"/>
      <c r="MW258" s="32"/>
      <c r="MX258" s="32"/>
      <c r="NA258" s="32"/>
      <c r="NB258" s="32"/>
      <c r="NC258" s="32"/>
      <c r="ND258" s="32">
        <v>106.75</v>
      </c>
      <c r="NE258" s="36">
        <f t="shared" si="606"/>
        <v>1483.825</v>
      </c>
      <c r="NG258" s="32"/>
      <c r="NH258" s="32"/>
      <c r="NI258" s="32"/>
      <c r="NJ258" s="32">
        <v>104.5</v>
      </c>
      <c r="NK258" s="36">
        <f t="shared" si="607"/>
        <v>3699.2999999999997</v>
      </c>
      <c r="NM258" s="32"/>
      <c r="NN258" s="32"/>
      <c r="NO258" s="32"/>
      <c r="NP258" s="32">
        <v>65</v>
      </c>
      <c r="NQ258" s="36">
        <f t="shared" si="608"/>
        <v>832</v>
      </c>
      <c r="NS258" s="32"/>
      <c r="NT258" s="32"/>
      <c r="NU258" s="32"/>
      <c r="NV258" s="32">
        <v>20.25</v>
      </c>
      <c r="NW258" s="36">
        <f t="shared" si="609"/>
        <v>1012.5</v>
      </c>
      <c r="NY258" s="32"/>
      <c r="NZ258" s="32"/>
      <c r="OA258" s="32"/>
      <c r="OB258" s="32">
        <v>20.625</v>
      </c>
      <c r="OC258" s="36">
        <f t="shared" si="610"/>
        <v>453.75</v>
      </c>
      <c r="OE258" s="32"/>
      <c r="OF258" s="32"/>
      <c r="OG258" s="32"/>
      <c r="OH258" s="32">
        <v>98.5</v>
      </c>
      <c r="OI258" s="36">
        <f t="shared" si="611"/>
        <v>1034.25</v>
      </c>
      <c r="OK258" s="32"/>
      <c r="OL258" s="32"/>
      <c r="OM258" s="32"/>
      <c r="ON258" s="32"/>
      <c r="OQ258" s="32"/>
      <c r="OR258" s="32"/>
      <c r="OS258" s="32"/>
      <c r="OT258" s="32"/>
      <c r="OW258" s="32"/>
      <c r="OX258" s="32"/>
      <c r="OY258" s="32"/>
      <c r="OZ258" s="32"/>
      <c r="PC258" s="32"/>
      <c r="PD258" s="32"/>
      <c r="PE258" s="32"/>
      <c r="PF258" s="32"/>
      <c r="PI258" s="32"/>
      <c r="PJ258" s="32"/>
      <c r="PK258" s="32"/>
      <c r="PL258" s="32">
        <v>49.5</v>
      </c>
      <c r="PM258" s="36">
        <f t="shared" si="612"/>
        <v>876.15</v>
      </c>
      <c r="PO258" s="32"/>
      <c r="PP258" s="32"/>
      <c r="PQ258" s="32"/>
      <c r="PR258" s="32"/>
      <c r="PU258" s="32"/>
      <c r="PV258" s="32"/>
      <c r="PW258" s="32"/>
      <c r="PX258" s="31">
        <v>106</v>
      </c>
      <c r="PY258" s="36">
        <f t="shared" si="613"/>
        <v>636</v>
      </c>
      <c r="QM258" s="5"/>
      <c r="QO258" s="5"/>
      <c r="QP258" s="31">
        <v>30.25</v>
      </c>
      <c r="QQ258" s="36">
        <f t="shared" si="614"/>
        <v>375.1</v>
      </c>
      <c r="QV258" s="31">
        <v>60.25</v>
      </c>
      <c r="QW258" s="36">
        <f t="shared" si="615"/>
        <v>723</v>
      </c>
      <c r="RB258" s="31">
        <v>100</v>
      </c>
      <c r="RC258" s="36">
        <f t="shared" si="616"/>
        <v>1650</v>
      </c>
      <c r="RH258" s="31">
        <v>20.3125</v>
      </c>
      <c r="RI258" s="36">
        <f t="shared" si="617"/>
        <v>101.5625</v>
      </c>
      <c r="RN258" s="31">
        <v>53</v>
      </c>
      <c r="RO258" s="36">
        <f t="shared" si="618"/>
        <v>604.20000000000005</v>
      </c>
    </row>
    <row r="259" spans="1:484" x14ac:dyDescent="0.55000000000000004">
      <c r="A259" s="31"/>
      <c r="B259" s="80">
        <v>185204</v>
      </c>
      <c r="C259" s="77"/>
      <c r="D259" s="78"/>
      <c r="E259" s="78">
        <f t="shared" si="366"/>
        <v>115860.20764780793</v>
      </c>
      <c r="F259" s="78">
        <f t="shared" si="619"/>
        <v>57.351819149944504</v>
      </c>
      <c r="G259" s="78">
        <f t="shared" si="576"/>
        <v>86.622025584201751</v>
      </c>
      <c r="H259" s="78"/>
      <c r="I259" s="78"/>
      <c r="J259" s="88"/>
      <c r="N259" s="31">
        <v>67</v>
      </c>
      <c r="O259" s="62">
        <f t="shared" si="577"/>
        <v>5910.559874224823</v>
      </c>
      <c r="Z259" s="31">
        <v>112</v>
      </c>
      <c r="AA259" s="37">
        <f t="shared" si="574"/>
        <v>8400</v>
      </c>
      <c r="AL259" s="31">
        <v>78.25</v>
      </c>
      <c r="AM259" s="30">
        <f t="shared" si="578"/>
        <v>6333.365708365709</v>
      </c>
      <c r="BD259" s="31">
        <v>105.5</v>
      </c>
      <c r="BE259" s="36">
        <f t="shared" si="579"/>
        <v>4378.25</v>
      </c>
      <c r="BJ259" s="31">
        <v>64.25</v>
      </c>
      <c r="BK259" s="36">
        <f t="shared" si="580"/>
        <v>1972.4749999999999</v>
      </c>
      <c r="BP259" s="31">
        <v>96.625</v>
      </c>
      <c r="BQ259" s="30">
        <f t="shared" si="581"/>
        <v>2753.8125</v>
      </c>
      <c r="DF259" s="31">
        <v>62.5</v>
      </c>
      <c r="DG259" s="30">
        <f t="shared" si="582"/>
        <v>2375</v>
      </c>
      <c r="DL259" s="31">
        <v>74.25</v>
      </c>
      <c r="DM259" s="30">
        <f t="shared" si="583"/>
        <v>1782</v>
      </c>
      <c r="DR259" s="31">
        <v>99.5</v>
      </c>
      <c r="DS259" s="30">
        <f t="shared" si="584"/>
        <v>3460.8695652173919</v>
      </c>
      <c r="DX259" s="31">
        <v>114.5</v>
      </c>
      <c r="DY259" s="30">
        <f t="shared" si="585"/>
        <v>2862.5</v>
      </c>
      <c r="EV259" s="31">
        <v>101.625</v>
      </c>
      <c r="EW259" s="30">
        <f t="shared" si="586"/>
        <v>4573.125</v>
      </c>
      <c r="FB259" s="31">
        <v>103.375</v>
      </c>
      <c r="FC259" s="29">
        <f t="shared" si="575"/>
        <v>5323.8125</v>
      </c>
      <c r="FT259" s="31">
        <v>87.5</v>
      </c>
      <c r="FU259" s="36">
        <f t="shared" si="587"/>
        <v>8750</v>
      </c>
      <c r="IB259" s="31">
        <v>123</v>
      </c>
      <c r="IC259" s="36">
        <f t="shared" si="588"/>
        <v>2829</v>
      </c>
      <c r="IH259" s="31">
        <v>111.75</v>
      </c>
      <c r="II259" s="30">
        <f t="shared" si="589"/>
        <v>2793.75</v>
      </c>
      <c r="IN259" s="31">
        <v>62.375</v>
      </c>
      <c r="IO259" s="36">
        <f t="shared" si="590"/>
        <v>623.75</v>
      </c>
      <c r="JC259" s="69"/>
      <c r="JD259" s="20"/>
      <c r="JE259" s="20"/>
      <c r="JF259" s="20">
        <v>102.5</v>
      </c>
      <c r="JG259" s="23">
        <f t="shared" si="591"/>
        <v>1025</v>
      </c>
      <c r="JI259" s="69"/>
      <c r="JJ259" s="20"/>
      <c r="JK259" s="20"/>
      <c r="JL259" s="20">
        <v>146</v>
      </c>
      <c r="JM259" s="23">
        <f t="shared" si="592"/>
        <v>4380</v>
      </c>
      <c r="JO259" s="69"/>
      <c r="JP259" s="20"/>
      <c r="JQ259" s="20"/>
      <c r="JR259" s="20">
        <v>88</v>
      </c>
      <c r="JS259" s="23">
        <f t="shared" si="593"/>
        <v>2780.8</v>
      </c>
      <c r="JU259" s="69"/>
      <c r="JV259" s="20"/>
      <c r="JW259" s="20"/>
      <c r="JX259" s="20">
        <v>131</v>
      </c>
      <c r="JY259" s="23">
        <f t="shared" si="594"/>
        <v>5397.2000000000007</v>
      </c>
      <c r="KA259" s="69"/>
      <c r="KB259" s="20"/>
      <c r="KC259" s="20"/>
      <c r="KD259" s="20">
        <v>54.6875</v>
      </c>
      <c r="KE259" s="23">
        <f t="shared" si="595"/>
        <v>710.9375</v>
      </c>
      <c r="KG259" s="69"/>
      <c r="KH259" s="20"/>
      <c r="KI259" s="20"/>
      <c r="KJ259" s="20">
        <v>27.25</v>
      </c>
      <c r="KK259" s="23">
        <f t="shared" si="596"/>
        <v>817.5</v>
      </c>
      <c r="KM259" s="69"/>
      <c r="KN259" s="20"/>
      <c r="KO259" s="20"/>
      <c r="KP259" s="20">
        <v>107.75</v>
      </c>
      <c r="KQ259" s="23">
        <f t="shared" si="597"/>
        <v>1971.825</v>
      </c>
      <c r="KS259" s="69"/>
      <c r="KT259" s="20"/>
      <c r="KU259" s="20"/>
      <c r="KV259" s="20">
        <v>60.5</v>
      </c>
      <c r="KW259" s="23">
        <f t="shared" si="598"/>
        <v>2299</v>
      </c>
      <c r="KY259" s="69"/>
      <c r="KZ259" s="20"/>
      <c r="LA259" s="20"/>
      <c r="LB259" s="20">
        <v>58.5</v>
      </c>
      <c r="LC259" s="23">
        <f t="shared" si="599"/>
        <v>1082.25</v>
      </c>
      <c r="LE259" s="69"/>
      <c r="LF259" s="20"/>
      <c r="LG259" s="20"/>
      <c r="LH259" s="20">
        <v>89</v>
      </c>
      <c r="LI259" s="23">
        <f t="shared" si="600"/>
        <v>5162</v>
      </c>
      <c r="LK259" s="27"/>
      <c r="LL259" s="27"/>
      <c r="LM259" s="27"/>
      <c r="LN259" s="27">
        <v>106.5</v>
      </c>
      <c r="LO259" s="30">
        <f t="shared" si="601"/>
        <v>1597.5</v>
      </c>
      <c r="LR259" s="27"/>
      <c r="LT259" s="17">
        <v>99</v>
      </c>
      <c r="LU259" s="30">
        <f t="shared" si="602"/>
        <v>623.69999999999993</v>
      </c>
      <c r="LW259" s="32"/>
      <c r="LX259" s="32"/>
      <c r="LY259" s="32"/>
      <c r="LZ259" s="32">
        <v>132</v>
      </c>
      <c r="MA259" s="36">
        <f t="shared" si="603"/>
        <v>2640</v>
      </c>
      <c r="MC259" s="32"/>
      <c r="MD259" s="32"/>
      <c r="ME259" s="32"/>
      <c r="MF259" s="32"/>
      <c r="MI259" s="32"/>
      <c r="MJ259" s="32"/>
      <c r="MK259" s="32"/>
      <c r="ML259" s="32">
        <v>116.75</v>
      </c>
      <c r="MM259" s="36">
        <f t="shared" si="604"/>
        <v>4319.75</v>
      </c>
      <c r="MO259" s="32"/>
      <c r="MP259" s="32"/>
      <c r="MQ259" s="32"/>
      <c r="MR259" s="32">
        <v>128.75</v>
      </c>
      <c r="MS259" s="36">
        <f t="shared" si="605"/>
        <v>3077.125</v>
      </c>
      <c r="MU259" s="32"/>
      <c r="MV259" s="32"/>
      <c r="MW259" s="32"/>
      <c r="MX259" s="32"/>
      <c r="NA259" s="32"/>
      <c r="NB259" s="32"/>
      <c r="NC259" s="32"/>
      <c r="ND259" s="32">
        <v>104.5</v>
      </c>
      <c r="NE259" s="36">
        <f t="shared" si="606"/>
        <v>1452.55</v>
      </c>
      <c r="NG259" s="32"/>
      <c r="NH259" s="32"/>
      <c r="NI259" s="32"/>
      <c r="NJ259" s="32">
        <v>103.5</v>
      </c>
      <c r="NK259" s="36">
        <f t="shared" si="607"/>
        <v>3663.8999999999996</v>
      </c>
      <c r="NM259" s="32"/>
      <c r="NN259" s="32"/>
      <c r="NO259" s="32"/>
      <c r="NP259" s="32">
        <v>62.5</v>
      </c>
      <c r="NQ259" s="36">
        <f t="shared" si="608"/>
        <v>800</v>
      </c>
      <c r="NS259" s="32"/>
      <c r="NT259" s="32"/>
      <c r="NU259" s="32"/>
      <c r="NV259" s="32">
        <v>18.75</v>
      </c>
      <c r="NW259" s="36">
        <f t="shared" si="609"/>
        <v>937.5</v>
      </c>
      <c r="NY259" s="32"/>
      <c r="NZ259" s="32"/>
      <c r="OA259" s="32"/>
      <c r="OB259" s="32">
        <v>20.5</v>
      </c>
      <c r="OC259" s="36">
        <f t="shared" si="610"/>
        <v>451</v>
      </c>
      <c r="OE259" s="32"/>
      <c r="OF259" s="32"/>
      <c r="OG259" s="32"/>
      <c r="OH259" s="32">
        <v>99.25</v>
      </c>
      <c r="OI259" s="36">
        <f t="shared" si="611"/>
        <v>1042.125</v>
      </c>
      <c r="OK259" s="32"/>
      <c r="OL259" s="32"/>
      <c r="OM259" s="32"/>
      <c r="ON259" s="32"/>
      <c r="OQ259" s="32"/>
      <c r="OR259" s="32"/>
      <c r="OS259" s="32"/>
      <c r="OT259" s="32"/>
      <c r="OW259" s="32"/>
      <c r="OX259" s="32"/>
      <c r="OY259" s="32"/>
      <c r="OZ259" s="32"/>
      <c r="PC259" s="32"/>
      <c r="PD259" s="32"/>
      <c r="PE259" s="32"/>
      <c r="PF259" s="32"/>
      <c r="PI259" s="32"/>
      <c r="PJ259" s="32"/>
      <c r="PK259" s="32"/>
      <c r="PL259" s="32">
        <v>52.25</v>
      </c>
      <c r="PM259" s="36">
        <f t="shared" si="612"/>
        <v>924.82499999999993</v>
      </c>
      <c r="PO259" s="32"/>
      <c r="PP259" s="32"/>
      <c r="PQ259" s="32"/>
      <c r="PR259" s="32"/>
      <c r="PU259" s="32"/>
      <c r="PV259" s="32"/>
      <c r="PW259" s="32"/>
      <c r="PX259" s="31">
        <v>109</v>
      </c>
      <c r="PY259" s="36">
        <f t="shared" si="613"/>
        <v>654</v>
      </c>
      <c r="QM259" s="5"/>
      <c r="QO259" s="5"/>
      <c r="QP259" s="31">
        <v>32</v>
      </c>
      <c r="QQ259" s="36">
        <f t="shared" si="614"/>
        <v>396.8</v>
      </c>
      <c r="QV259" s="31">
        <v>57</v>
      </c>
      <c r="QW259" s="36">
        <f t="shared" si="615"/>
        <v>684</v>
      </c>
      <c r="RB259" s="31">
        <v>100.5</v>
      </c>
      <c r="RC259" s="36">
        <f t="shared" si="616"/>
        <v>1658.25</v>
      </c>
      <c r="RH259" s="31">
        <v>19.5</v>
      </c>
      <c r="RI259" s="36">
        <f t="shared" si="617"/>
        <v>97.5</v>
      </c>
      <c r="RN259" s="31">
        <v>54</v>
      </c>
      <c r="RO259" s="36">
        <f t="shared" si="618"/>
        <v>615.6</v>
      </c>
    </row>
    <row r="260" spans="1:484" x14ac:dyDescent="0.55000000000000004">
      <c r="A260" s="31"/>
      <c r="B260" s="80">
        <v>185205</v>
      </c>
      <c r="C260" s="77"/>
      <c r="D260" s="78"/>
      <c r="E260" s="78">
        <f t="shared" si="366"/>
        <v>118887.80755210732</v>
      </c>
      <c r="F260" s="78">
        <f t="shared" si="619"/>
        <v>58.850507661686116</v>
      </c>
      <c r="G260" s="78">
        <f t="shared" si="576"/>
        <v>88.885588214489417</v>
      </c>
      <c r="H260" s="78"/>
      <c r="I260" s="78"/>
      <c r="J260" s="88"/>
      <c r="N260" s="31">
        <v>74</v>
      </c>
      <c r="O260" s="62">
        <f t="shared" si="577"/>
        <v>6528.0810551139839</v>
      </c>
      <c r="Z260" s="31">
        <v>117.5</v>
      </c>
      <c r="AA260" s="37">
        <f t="shared" si="574"/>
        <v>8812.5</v>
      </c>
      <c r="AL260" s="31">
        <v>77.25</v>
      </c>
      <c r="AM260" s="30">
        <f t="shared" si="578"/>
        <v>6252.4281274281284</v>
      </c>
      <c r="BD260" s="31">
        <v>109.75</v>
      </c>
      <c r="BE260" s="36">
        <f t="shared" si="579"/>
        <v>4554.625</v>
      </c>
      <c r="BJ260" s="31">
        <v>64.125</v>
      </c>
      <c r="BK260" s="36">
        <f t="shared" si="580"/>
        <v>1968.6375</v>
      </c>
      <c r="BP260" s="31">
        <v>103.5</v>
      </c>
      <c r="BQ260" s="30">
        <f t="shared" si="581"/>
        <v>2949.75</v>
      </c>
      <c r="DF260" s="31">
        <v>62.25</v>
      </c>
      <c r="DG260" s="30">
        <f t="shared" si="582"/>
        <v>2365.5</v>
      </c>
      <c r="DL260" s="31">
        <v>72.5</v>
      </c>
      <c r="DM260" s="30">
        <f t="shared" si="583"/>
        <v>1740</v>
      </c>
      <c r="DR260" s="31">
        <v>100</v>
      </c>
      <c r="DS260" s="30">
        <f t="shared" si="584"/>
        <v>3478.2608695652179</v>
      </c>
      <c r="DX260" s="31">
        <v>118</v>
      </c>
      <c r="DY260" s="30">
        <f t="shared" si="585"/>
        <v>2950</v>
      </c>
      <c r="EV260" s="31">
        <v>106.5</v>
      </c>
      <c r="EW260" s="30">
        <f t="shared" si="586"/>
        <v>4792.5</v>
      </c>
      <c r="FB260" s="31">
        <v>108</v>
      </c>
      <c r="FC260" s="29">
        <f t="shared" si="575"/>
        <v>5562</v>
      </c>
      <c r="FT260" s="31">
        <v>87</v>
      </c>
      <c r="FU260" s="36">
        <f t="shared" si="587"/>
        <v>8700</v>
      </c>
      <c r="IB260" s="31">
        <v>125</v>
      </c>
      <c r="IC260" s="36">
        <f t="shared" si="588"/>
        <v>2875</v>
      </c>
      <c r="IH260" s="31">
        <v>111.75</v>
      </c>
      <c r="II260" s="30">
        <f t="shared" si="589"/>
        <v>2793.75</v>
      </c>
      <c r="IN260" s="31">
        <v>66</v>
      </c>
      <c r="IO260" s="36">
        <f t="shared" si="590"/>
        <v>660</v>
      </c>
      <c r="JC260" s="69"/>
      <c r="JD260" s="20"/>
      <c r="JE260" s="20"/>
      <c r="JF260" s="20">
        <v>108.25</v>
      </c>
      <c r="JG260" s="23">
        <f t="shared" si="591"/>
        <v>1082.5</v>
      </c>
      <c r="JI260" s="69"/>
      <c r="JJ260" s="20"/>
      <c r="JK260" s="20"/>
      <c r="JL260" s="20">
        <v>146</v>
      </c>
      <c r="JM260" s="23">
        <f t="shared" si="592"/>
        <v>4380</v>
      </c>
      <c r="JO260" s="69"/>
      <c r="JP260" s="20"/>
      <c r="JQ260" s="20"/>
      <c r="JR260" s="20">
        <v>94.25</v>
      </c>
      <c r="JS260" s="23">
        <f t="shared" si="593"/>
        <v>2978.3</v>
      </c>
      <c r="JU260" s="69"/>
      <c r="JV260" s="20"/>
      <c r="JW260" s="20"/>
      <c r="JX260" s="20">
        <v>134</v>
      </c>
      <c r="JY260" s="23">
        <f t="shared" si="594"/>
        <v>5520.8</v>
      </c>
      <c r="KA260" s="69"/>
      <c r="KB260" s="20"/>
      <c r="KC260" s="20"/>
      <c r="KD260" s="20">
        <v>54.375</v>
      </c>
      <c r="KE260" s="23">
        <f t="shared" si="595"/>
        <v>706.875</v>
      </c>
      <c r="KG260" s="69"/>
      <c r="KH260" s="20"/>
      <c r="KI260" s="20"/>
      <c r="KJ260" s="20">
        <v>20.88</v>
      </c>
      <c r="KK260" s="23">
        <f t="shared" si="596"/>
        <v>626.4</v>
      </c>
      <c r="KM260" s="69"/>
      <c r="KN260" s="20"/>
      <c r="KO260" s="20"/>
      <c r="KP260" s="20">
        <v>109.75</v>
      </c>
      <c r="KQ260" s="23">
        <f t="shared" si="597"/>
        <v>2008.4250000000002</v>
      </c>
      <c r="KS260" s="69"/>
      <c r="KT260" s="20"/>
      <c r="KU260" s="20"/>
      <c r="KV260" s="20">
        <v>65.5</v>
      </c>
      <c r="KW260" s="23">
        <f t="shared" si="598"/>
        <v>2489</v>
      </c>
      <c r="KY260" s="69"/>
      <c r="KZ260" s="20"/>
      <c r="LA260" s="20"/>
      <c r="LB260" s="20">
        <v>56</v>
      </c>
      <c r="LC260" s="23">
        <f t="shared" si="599"/>
        <v>1036</v>
      </c>
      <c r="LE260" s="69"/>
      <c r="LF260" s="20"/>
      <c r="LG260" s="20"/>
      <c r="LH260" s="20">
        <v>88</v>
      </c>
      <c r="LI260" s="23">
        <f t="shared" si="600"/>
        <v>5104</v>
      </c>
      <c r="LK260" s="27"/>
      <c r="LL260" s="27"/>
      <c r="LM260" s="27"/>
      <c r="LN260" s="27">
        <v>116</v>
      </c>
      <c r="LO260" s="30">
        <f t="shared" si="601"/>
        <v>1740</v>
      </c>
      <c r="LR260" s="27"/>
      <c r="LT260" s="17">
        <v>99.5</v>
      </c>
      <c r="LU260" s="30">
        <f t="shared" si="602"/>
        <v>626.85</v>
      </c>
      <c r="LW260" s="32"/>
      <c r="LX260" s="32"/>
      <c r="LY260" s="32"/>
      <c r="LZ260" s="32">
        <v>136</v>
      </c>
      <c r="MA260" s="36">
        <f t="shared" si="603"/>
        <v>2720</v>
      </c>
      <c r="MC260" s="32"/>
      <c r="MD260" s="32"/>
      <c r="ME260" s="32"/>
      <c r="MF260" s="32"/>
      <c r="MI260" s="32"/>
      <c r="MJ260" s="32"/>
      <c r="MK260" s="32"/>
      <c r="ML260" s="32">
        <v>117</v>
      </c>
      <c r="MM260" s="36">
        <f t="shared" si="604"/>
        <v>4329</v>
      </c>
      <c r="MO260" s="32"/>
      <c r="MP260" s="32"/>
      <c r="MQ260" s="32"/>
      <c r="MR260" s="32">
        <v>131</v>
      </c>
      <c r="MS260" s="36">
        <f t="shared" si="605"/>
        <v>3130.8999999999996</v>
      </c>
      <c r="MU260" s="32"/>
      <c r="MV260" s="32"/>
      <c r="MW260" s="32"/>
      <c r="MX260" s="32"/>
      <c r="NA260" s="32"/>
      <c r="NB260" s="32"/>
      <c r="NC260" s="32"/>
      <c r="ND260" s="32">
        <v>108.25</v>
      </c>
      <c r="NE260" s="36">
        <f t="shared" si="606"/>
        <v>1504.675</v>
      </c>
      <c r="NG260" s="32"/>
      <c r="NH260" s="32"/>
      <c r="NI260" s="32"/>
      <c r="NJ260" s="32">
        <v>107.25</v>
      </c>
      <c r="NK260" s="36">
        <f t="shared" si="607"/>
        <v>3796.6499999999996</v>
      </c>
      <c r="NM260" s="32"/>
      <c r="NN260" s="32"/>
      <c r="NO260" s="32"/>
      <c r="NP260" s="32">
        <v>66.5</v>
      </c>
      <c r="NQ260" s="36">
        <f t="shared" si="608"/>
        <v>851.2</v>
      </c>
      <c r="NS260" s="32"/>
      <c r="NT260" s="32"/>
      <c r="NU260" s="32"/>
      <c r="NV260" s="32">
        <v>17</v>
      </c>
      <c r="NW260" s="36">
        <f t="shared" si="609"/>
        <v>850</v>
      </c>
      <c r="NY260" s="32"/>
      <c r="NZ260" s="32"/>
      <c r="OA260" s="32"/>
      <c r="OB260" s="32">
        <v>22.25</v>
      </c>
      <c r="OC260" s="36">
        <f t="shared" si="610"/>
        <v>489.5</v>
      </c>
      <c r="OE260" s="32"/>
      <c r="OF260" s="32"/>
      <c r="OG260" s="32"/>
      <c r="OH260" s="32">
        <v>104</v>
      </c>
      <c r="OI260" s="36">
        <f t="shared" si="611"/>
        <v>1092</v>
      </c>
      <c r="OK260" s="32"/>
      <c r="OL260" s="32"/>
      <c r="OM260" s="32"/>
      <c r="ON260" s="32"/>
      <c r="OQ260" s="32"/>
      <c r="OR260" s="32"/>
      <c r="OS260" s="32"/>
      <c r="OT260" s="32"/>
      <c r="OW260" s="32"/>
      <c r="OX260" s="32"/>
      <c r="OY260" s="32"/>
      <c r="OZ260" s="32"/>
      <c r="PC260" s="32"/>
      <c r="PD260" s="32"/>
      <c r="PE260" s="32"/>
      <c r="PF260" s="32"/>
      <c r="PI260" s="32"/>
      <c r="PJ260" s="32"/>
      <c r="PK260" s="32"/>
      <c r="PL260" s="32">
        <v>56.75</v>
      </c>
      <c r="PM260" s="36">
        <f t="shared" si="612"/>
        <v>1004.4749999999999</v>
      </c>
      <c r="PO260" s="32"/>
      <c r="PP260" s="32"/>
      <c r="PQ260" s="32"/>
      <c r="PR260" s="32"/>
      <c r="PU260" s="32"/>
      <c r="PV260" s="32"/>
      <c r="PW260" s="32"/>
      <c r="PX260" s="31">
        <v>106.625</v>
      </c>
      <c r="PY260" s="36">
        <f t="shared" si="613"/>
        <v>639.75</v>
      </c>
      <c r="QM260" s="5"/>
      <c r="QO260" s="5"/>
      <c r="QP260" s="31">
        <v>38</v>
      </c>
      <c r="QQ260" s="36">
        <f t="shared" si="614"/>
        <v>471.2</v>
      </c>
      <c r="QV260" s="31">
        <v>58.125</v>
      </c>
      <c r="QW260" s="36">
        <f t="shared" si="615"/>
        <v>697.5</v>
      </c>
      <c r="RB260" s="31">
        <v>107.25</v>
      </c>
      <c r="RC260" s="36">
        <f t="shared" si="616"/>
        <v>1769.625</v>
      </c>
      <c r="RH260" s="31">
        <v>20.5</v>
      </c>
      <c r="RI260" s="36">
        <f t="shared" si="617"/>
        <v>102.5</v>
      </c>
      <c r="RN260" s="31">
        <v>60</v>
      </c>
      <c r="RO260" s="36">
        <f t="shared" si="618"/>
        <v>684</v>
      </c>
    </row>
    <row r="261" spans="1:484" x14ac:dyDescent="0.55000000000000004">
      <c r="A261" s="31"/>
      <c r="B261" s="80">
        <v>185206</v>
      </c>
      <c r="C261" s="77"/>
      <c r="D261" s="78"/>
      <c r="E261" s="78">
        <f t="shared" ref="E261:E324" si="620">SUM(O261,U261,AA261,AG261,AM261,AS261,AY261,BE261,BK261,BQ261,BW261,CC261,CI261,CO261,CU261,DA261,DG261,DM261,DS261,DY261,EE261,EK261,EQ261,EW261,FC261,FI261,FO261,FU261,GA261,GG261,GM261,GS261,GY261,HE261,HK261,HQ261,HW261,IC261,II261,IO261,IU261,JA261,JG261,JM261,JS261,JY261,KE261,KK261,KQ261,KW261,LC261,LI261,LO261,LT261,MA261,MG261,MM261,MS261,MY261,NE261,NK261,NQ261,NW261,OC261,OI261,OO261,OU261,PA261,PG261,PM261,PS261,PY261,QE261,QK261,QQ261,QW261,RC261,RI261,RO261,RU261,SA261,SG261,SM261,SS261)</f>
        <v>121566.64581261696</v>
      </c>
      <c r="F261" s="78">
        <f t="shared" si="619"/>
        <v>60.176556100298662</v>
      </c>
      <c r="G261" s="78">
        <f t="shared" si="576"/>
        <v>90.888401786541522</v>
      </c>
      <c r="H261" s="78"/>
      <c r="I261" s="78"/>
      <c r="J261" s="88"/>
      <c r="N261" s="31">
        <v>81.5</v>
      </c>
      <c r="O261" s="62">
        <f t="shared" si="577"/>
        <v>7189.7108917809419</v>
      </c>
      <c r="Z261" s="31">
        <v>127</v>
      </c>
      <c r="AA261" s="37">
        <f t="shared" si="574"/>
        <v>9525</v>
      </c>
      <c r="AL261" s="31">
        <v>89</v>
      </c>
      <c r="AM261" s="30">
        <f t="shared" si="578"/>
        <v>7203.4447034447039</v>
      </c>
      <c r="BD261" s="31">
        <v>104.75</v>
      </c>
      <c r="BE261" s="36">
        <f t="shared" si="579"/>
        <v>4347.125</v>
      </c>
      <c r="BJ261" s="31">
        <v>63.125</v>
      </c>
      <c r="BK261" s="36">
        <f t="shared" si="580"/>
        <v>1937.9375</v>
      </c>
      <c r="BP261" s="31">
        <v>101.375</v>
      </c>
      <c r="BQ261" s="30">
        <f t="shared" si="581"/>
        <v>2889.1875</v>
      </c>
      <c r="DF261" s="31">
        <v>70</v>
      </c>
      <c r="DG261" s="30">
        <f t="shared" si="582"/>
        <v>2660</v>
      </c>
      <c r="DL261" s="31">
        <v>73.25</v>
      </c>
      <c r="DM261" s="30">
        <f t="shared" si="583"/>
        <v>1758</v>
      </c>
      <c r="DR261" s="31">
        <v>111.25</v>
      </c>
      <c r="DS261" s="30">
        <f t="shared" si="584"/>
        <v>3869.5652173913049</v>
      </c>
      <c r="DX261" s="31">
        <v>114.5</v>
      </c>
      <c r="DY261" s="30">
        <f t="shared" si="585"/>
        <v>2862.5</v>
      </c>
      <c r="EV261" s="31">
        <v>103.5</v>
      </c>
      <c r="EW261" s="30">
        <f t="shared" si="586"/>
        <v>4657.5</v>
      </c>
      <c r="FB261" s="31">
        <v>103.5</v>
      </c>
      <c r="FC261" s="29">
        <f t="shared" si="575"/>
        <v>5330.25</v>
      </c>
      <c r="FT261" s="31">
        <v>90</v>
      </c>
      <c r="FU261" s="36">
        <f t="shared" si="587"/>
        <v>9000</v>
      </c>
      <c r="IB261" s="31">
        <v>130</v>
      </c>
      <c r="IC261" s="36">
        <f t="shared" si="588"/>
        <v>2990</v>
      </c>
      <c r="IH261" s="31">
        <v>118</v>
      </c>
      <c r="II261" s="30">
        <f t="shared" si="589"/>
        <v>2950</v>
      </c>
      <c r="IN261" s="31">
        <v>65.75</v>
      </c>
      <c r="IO261" s="36">
        <f t="shared" si="590"/>
        <v>657.5</v>
      </c>
      <c r="JC261" s="69"/>
      <c r="JD261" s="20"/>
      <c r="JE261" s="20"/>
      <c r="JF261" s="20">
        <v>108.125</v>
      </c>
      <c r="JG261" s="23">
        <f t="shared" si="591"/>
        <v>1081.25</v>
      </c>
      <c r="JI261" s="69"/>
      <c r="JJ261" s="20"/>
      <c r="JK261" s="20"/>
      <c r="JL261" s="20">
        <v>146</v>
      </c>
      <c r="JM261" s="23">
        <f t="shared" si="592"/>
        <v>4380</v>
      </c>
      <c r="JO261" s="69"/>
      <c r="JP261" s="20"/>
      <c r="JQ261" s="20"/>
      <c r="JR261" s="20">
        <v>87</v>
      </c>
      <c r="JS261" s="23">
        <f t="shared" si="593"/>
        <v>2749.2000000000003</v>
      </c>
      <c r="JU261" s="69"/>
      <c r="JV261" s="20"/>
      <c r="JW261" s="20"/>
      <c r="JX261" s="20">
        <v>137.5</v>
      </c>
      <c r="JY261" s="23">
        <f t="shared" si="594"/>
        <v>5665</v>
      </c>
      <c r="KA261" s="69"/>
      <c r="KB261" s="20"/>
      <c r="KC261" s="20"/>
      <c r="KD261" s="20">
        <v>57.375</v>
      </c>
      <c r="KE261" s="23">
        <f t="shared" si="595"/>
        <v>745.875</v>
      </c>
      <c r="KG261" s="69"/>
      <c r="KH261" s="20"/>
      <c r="KI261" s="20"/>
      <c r="KJ261" s="20">
        <v>20.25</v>
      </c>
      <c r="KK261" s="23">
        <f t="shared" si="596"/>
        <v>607.5</v>
      </c>
      <c r="KM261" s="69"/>
      <c r="KN261" s="20"/>
      <c r="KO261" s="20"/>
      <c r="KP261" s="20">
        <v>103.5</v>
      </c>
      <c r="KQ261" s="23">
        <f t="shared" si="597"/>
        <v>1894.0500000000002</v>
      </c>
      <c r="KS261" s="69"/>
      <c r="KT261" s="20"/>
      <c r="KU261" s="20"/>
      <c r="KV261" s="20">
        <v>64.375</v>
      </c>
      <c r="KW261" s="23">
        <f t="shared" si="598"/>
        <v>2446.25</v>
      </c>
      <c r="KY261" s="69"/>
      <c r="KZ261" s="20"/>
      <c r="LA261" s="20"/>
      <c r="LB261" s="20">
        <v>56.25</v>
      </c>
      <c r="LC261" s="23">
        <f t="shared" si="599"/>
        <v>1040.625</v>
      </c>
      <c r="LE261" s="69"/>
      <c r="LF261" s="20"/>
      <c r="LG261" s="20"/>
      <c r="LH261" s="20">
        <v>89.875</v>
      </c>
      <c r="LI261" s="23">
        <f t="shared" si="600"/>
        <v>5212.75</v>
      </c>
      <c r="LK261" s="27"/>
      <c r="LL261" s="27"/>
      <c r="LM261" s="27"/>
      <c r="LN261" s="27">
        <v>115</v>
      </c>
      <c r="LO261" s="30">
        <f t="shared" si="601"/>
        <v>1725</v>
      </c>
      <c r="LR261" s="27"/>
      <c r="LT261" s="17">
        <v>100</v>
      </c>
      <c r="LU261" s="30">
        <f t="shared" si="602"/>
        <v>630</v>
      </c>
      <c r="LW261" s="32"/>
      <c r="LX261" s="32"/>
      <c r="LY261" s="32"/>
      <c r="LZ261" s="32">
        <v>138</v>
      </c>
      <c r="MA261" s="36">
        <f t="shared" si="603"/>
        <v>2760</v>
      </c>
      <c r="MC261" s="32"/>
      <c r="MD261" s="32"/>
      <c r="ME261" s="32"/>
      <c r="MF261" s="32"/>
      <c r="MI261" s="32"/>
      <c r="MJ261" s="32"/>
      <c r="MK261" s="32"/>
      <c r="ML261" s="32">
        <v>122.25</v>
      </c>
      <c r="MM261" s="36">
        <f t="shared" si="604"/>
        <v>4523.25</v>
      </c>
      <c r="MO261" s="32"/>
      <c r="MP261" s="32"/>
      <c r="MQ261" s="32"/>
      <c r="MR261" s="32">
        <v>133.25</v>
      </c>
      <c r="MS261" s="36">
        <f t="shared" si="605"/>
        <v>3184.6749999999997</v>
      </c>
      <c r="MU261" s="32"/>
      <c r="MV261" s="32"/>
      <c r="MW261" s="32"/>
      <c r="MX261" s="32"/>
      <c r="NA261" s="32"/>
      <c r="NB261" s="32"/>
      <c r="NC261" s="32"/>
      <c r="ND261" s="32">
        <v>110.5</v>
      </c>
      <c r="NE261" s="36">
        <f t="shared" si="606"/>
        <v>1535.95</v>
      </c>
      <c r="NG261" s="32"/>
      <c r="NH261" s="32"/>
      <c r="NI261" s="32"/>
      <c r="NJ261" s="32">
        <v>102</v>
      </c>
      <c r="NK261" s="36">
        <f t="shared" si="607"/>
        <v>3610.7999999999997</v>
      </c>
      <c r="NM261" s="32"/>
      <c r="NN261" s="32"/>
      <c r="NO261" s="32"/>
      <c r="NP261" s="32">
        <v>64.5</v>
      </c>
      <c r="NQ261" s="36">
        <f t="shared" si="608"/>
        <v>825.6</v>
      </c>
      <c r="NS261" s="32"/>
      <c r="NT261" s="32"/>
      <c r="NU261" s="32"/>
      <c r="NV261" s="32">
        <v>16.9375</v>
      </c>
      <c r="NW261" s="36">
        <f t="shared" si="609"/>
        <v>846.875</v>
      </c>
      <c r="NY261" s="32"/>
      <c r="NZ261" s="32"/>
      <c r="OA261" s="32"/>
      <c r="OB261" s="32">
        <v>21.875</v>
      </c>
      <c r="OC261" s="36">
        <f t="shared" si="610"/>
        <v>481.25</v>
      </c>
      <c r="OE261" s="32"/>
      <c r="OF261" s="32"/>
      <c r="OG261" s="32"/>
      <c r="OH261" s="32">
        <v>101.5</v>
      </c>
      <c r="OI261" s="36">
        <f t="shared" si="611"/>
        <v>1065.75</v>
      </c>
      <c r="OK261" s="32"/>
      <c r="OL261" s="32"/>
      <c r="OM261" s="32"/>
      <c r="ON261" s="32"/>
      <c r="OQ261" s="32"/>
      <c r="OR261" s="32"/>
      <c r="OS261" s="32"/>
      <c r="OT261" s="32"/>
      <c r="OW261" s="32"/>
      <c r="OX261" s="32"/>
      <c r="OY261" s="32"/>
      <c r="OZ261" s="32"/>
      <c r="PC261" s="32"/>
      <c r="PD261" s="32"/>
      <c r="PE261" s="32"/>
      <c r="PF261" s="32"/>
      <c r="PI261" s="32"/>
      <c r="PJ261" s="32"/>
      <c r="PK261" s="32"/>
      <c r="PL261" s="32">
        <v>54.75</v>
      </c>
      <c r="PM261" s="36">
        <f t="shared" si="612"/>
        <v>969.07499999999993</v>
      </c>
      <c r="PO261" s="32"/>
      <c r="PP261" s="32"/>
      <c r="PQ261" s="32"/>
      <c r="PR261" s="32"/>
      <c r="PU261" s="32"/>
      <c r="PV261" s="32"/>
      <c r="PW261" s="32"/>
      <c r="PX261" s="31">
        <v>107</v>
      </c>
      <c r="PY261" s="36">
        <f t="shared" si="613"/>
        <v>642</v>
      </c>
      <c r="QM261" s="5"/>
      <c r="QO261" s="5"/>
      <c r="QP261" s="31">
        <v>38</v>
      </c>
      <c r="QQ261" s="36">
        <f t="shared" si="614"/>
        <v>471.2</v>
      </c>
      <c r="QV261" s="31">
        <v>53</v>
      </c>
      <c r="QW261" s="36">
        <f t="shared" si="615"/>
        <v>636</v>
      </c>
      <c r="RB261" s="31">
        <v>110.5</v>
      </c>
      <c r="RC261" s="36">
        <f t="shared" si="616"/>
        <v>1823.25</v>
      </c>
      <c r="RH261" s="31">
        <v>17.75</v>
      </c>
      <c r="RI261" s="36">
        <f t="shared" si="617"/>
        <v>88.75</v>
      </c>
      <c r="RN261" s="31">
        <v>55</v>
      </c>
      <c r="RO261" s="36">
        <f t="shared" si="618"/>
        <v>627</v>
      </c>
    </row>
    <row r="262" spans="1:484" x14ac:dyDescent="0.55000000000000004">
      <c r="A262" s="31"/>
      <c r="B262" s="80">
        <v>185207</v>
      </c>
      <c r="C262" s="77"/>
      <c r="D262" s="78"/>
      <c r="E262" s="78">
        <f t="shared" si="620"/>
        <v>121560.57356284659</v>
      </c>
      <c r="F262" s="78">
        <f t="shared" si="619"/>
        <v>60.173550283394526</v>
      </c>
      <c r="G262" s="78">
        <f t="shared" si="576"/>
        <v>90.88386191400339</v>
      </c>
      <c r="H262" s="78"/>
      <c r="I262" s="78"/>
      <c r="J262" s="88"/>
      <c r="N262" s="31">
        <v>83.5</v>
      </c>
      <c r="O262" s="62">
        <f t="shared" si="577"/>
        <v>7366.1455148921304</v>
      </c>
      <c r="Z262" s="31">
        <v>126.5</v>
      </c>
      <c r="AA262" s="37">
        <f t="shared" si="574"/>
        <v>9487.5</v>
      </c>
      <c r="AL262" s="31">
        <v>89.25</v>
      </c>
      <c r="AM262" s="30">
        <f t="shared" si="578"/>
        <v>7223.6790986790993</v>
      </c>
      <c r="BD262" s="31">
        <v>106.875</v>
      </c>
      <c r="BE262" s="36">
        <f t="shared" si="579"/>
        <v>4435.3125</v>
      </c>
      <c r="BJ262" s="31">
        <v>62.375</v>
      </c>
      <c r="BK262" s="36">
        <f t="shared" si="580"/>
        <v>1914.9124999999999</v>
      </c>
      <c r="BP262" s="31">
        <v>98</v>
      </c>
      <c r="BQ262" s="30">
        <f t="shared" si="581"/>
        <v>2793</v>
      </c>
      <c r="DF262" s="31">
        <v>67.5</v>
      </c>
      <c r="DG262" s="30">
        <f t="shared" si="582"/>
        <v>2565</v>
      </c>
      <c r="DL262" s="31">
        <v>71.5</v>
      </c>
      <c r="DM262" s="30">
        <f t="shared" si="583"/>
        <v>1716</v>
      </c>
      <c r="DR262" s="31">
        <v>113</v>
      </c>
      <c r="DS262" s="30">
        <f t="shared" si="584"/>
        <v>3930.4347826086964</v>
      </c>
      <c r="DX262" s="31">
        <v>115.33333333333333</v>
      </c>
      <c r="DY262" s="30">
        <f t="shared" si="585"/>
        <v>2883.333333333333</v>
      </c>
      <c r="EV262" s="31">
        <v>103.875</v>
      </c>
      <c r="EW262" s="30">
        <f t="shared" si="586"/>
        <v>4674.375</v>
      </c>
      <c r="FB262" s="31">
        <v>104.625</v>
      </c>
      <c r="FC262" s="29">
        <f t="shared" si="575"/>
        <v>5388.1875</v>
      </c>
      <c r="FT262" s="31">
        <v>93</v>
      </c>
      <c r="FU262" s="36">
        <f t="shared" si="587"/>
        <v>9300</v>
      </c>
      <c r="IB262" s="31">
        <v>129.5</v>
      </c>
      <c r="IC262" s="36">
        <f t="shared" si="588"/>
        <v>2978.5</v>
      </c>
      <c r="IH262" s="31">
        <v>113.75</v>
      </c>
      <c r="II262" s="30">
        <f t="shared" si="589"/>
        <v>2843.75</v>
      </c>
      <c r="IN262" s="31">
        <v>65.75</v>
      </c>
      <c r="IO262" s="36">
        <f t="shared" si="590"/>
        <v>657.5</v>
      </c>
      <c r="JC262" s="69"/>
      <c r="JD262" s="20"/>
      <c r="JE262" s="20"/>
      <c r="JF262" s="20">
        <v>110.5</v>
      </c>
      <c r="JG262" s="23">
        <f t="shared" si="591"/>
        <v>1105</v>
      </c>
      <c r="JI262" s="69"/>
      <c r="JJ262" s="20"/>
      <c r="JK262" s="20"/>
      <c r="JL262" s="20">
        <v>146</v>
      </c>
      <c r="JM262" s="23">
        <f t="shared" si="592"/>
        <v>4380</v>
      </c>
      <c r="JO262" s="69"/>
      <c r="JP262" s="20"/>
      <c r="JQ262" s="20"/>
      <c r="JR262" s="20">
        <v>89.25</v>
      </c>
      <c r="JS262" s="23">
        <f t="shared" si="593"/>
        <v>2820.3</v>
      </c>
      <c r="JU262" s="69"/>
      <c r="JV262" s="20"/>
      <c r="JW262" s="20"/>
      <c r="JX262" s="20">
        <v>140</v>
      </c>
      <c r="JY262" s="23">
        <f t="shared" si="594"/>
        <v>5768</v>
      </c>
      <c r="KA262" s="69"/>
      <c r="KB262" s="20"/>
      <c r="KC262" s="20"/>
      <c r="KD262" s="20">
        <v>55</v>
      </c>
      <c r="KE262" s="23">
        <f t="shared" si="595"/>
        <v>715</v>
      </c>
      <c r="KG262" s="69"/>
      <c r="KH262" s="20"/>
      <c r="KI262" s="20"/>
      <c r="KJ262" s="20">
        <v>19.25</v>
      </c>
      <c r="KK262" s="23">
        <f t="shared" si="596"/>
        <v>577.5</v>
      </c>
      <c r="KM262" s="69"/>
      <c r="KN262" s="20"/>
      <c r="KO262" s="20"/>
      <c r="KP262" s="20">
        <v>105.7</v>
      </c>
      <c r="KQ262" s="23">
        <f t="shared" si="597"/>
        <v>1934.3100000000002</v>
      </c>
      <c r="KS262" s="69"/>
      <c r="KT262" s="20"/>
      <c r="KU262" s="20"/>
      <c r="KV262" s="20">
        <v>64.125</v>
      </c>
      <c r="KW262" s="23">
        <f t="shared" si="598"/>
        <v>2436.75</v>
      </c>
      <c r="KY262" s="69"/>
      <c r="KZ262" s="20"/>
      <c r="LA262" s="20"/>
      <c r="LB262" s="20">
        <v>55</v>
      </c>
      <c r="LC262" s="23">
        <f t="shared" si="599"/>
        <v>1017.5</v>
      </c>
      <c r="LE262" s="69"/>
      <c r="LF262" s="20"/>
      <c r="LG262" s="20"/>
      <c r="LH262" s="20">
        <v>86.208333333333329</v>
      </c>
      <c r="LI262" s="23">
        <f t="shared" si="600"/>
        <v>5000.083333333333</v>
      </c>
      <c r="LK262" s="27"/>
      <c r="LL262" s="27"/>
      <c r="LM262" s="27"/>
      <c r="LN262" s="27">
        <v>130.5</v>
      </c>
      <c r="LO262" s="30">
        <f t="shared" si="601"/>
        <v>1957.5</v>
      </c>
      <c r="LR262" s="27"/>
      <c r="LT262" s="17">
        <v>120</v>
      </c>
      <c r="LU262" s="30">
        <f t="shared" si="602"/>
        <v>756</v>
      </c>
      <c r="LW262" s="32"/>
      <c r="LX262" s="32"/>
      <c r="LY262" s="32"/>
      <c r="LZ262" s="32">
        <v>134</v>
      </c>
      <c r="MA262" s="36">
        <f t="shared" si="603"/>
        <v>2680</v>
      </c>
      <c r="MC262" s="32"/>
      <c r="MD262" s="32"/>
      <c r="ME262" s="32"/>
      <c r="MF262" s="32"/>
      <c r="MI262" s="32"/>
      <c r="MJ262" s="32"/>
      <c r="MK262" s="32"/>
      <c r="ML262" s="32">
        <v>113</v>
      </c>
      <c r="MM262" s="36">
        <f t="shared" si="604"/>
        <v>4181</v>
      </c>
      <c r="MO262" s="32"/>
      <c r="MP262" s="32"/>
      <c r="MQ262" s="32"/>
      <c r="MR262" s="32">
        <v>136</v>
      </c>
      <c r="MS262" s="36">
        <f t="shared" si="605"/>
        <v>3250.3999999999996</v>
      </c>
      <c r="MU262" s="32"/>
      <c r="MV262" s="32"/>
      <c r="MW262" s="32"/>
      <c r="MX262" s="32"/>
      <c r="NA262" s="32"/>
      <c r="NB262" s="32"/>
      <c r="NC262" s="32"/>
      <c r="ND262" s="32">
        <v>108.875</v>
      </c>
      <c r="NE262" s="36">
        <f t="shared" si="606"/>
        <v>1513.3625</v>
      </c>
      <c r="NG262" s="32"/>
      <c r="NH262" s="32"/>
      <c r="NI262" s="32"/>
      <c r="NJ262" s="32">
        <v>103.125</v>
      </c>
      <c r="NK262" s="36">
        <f t="shared" si="607"/>
        <v>3650.625</v>
      </c>
      <c r="NM262" s="32"/>
      <c r="NN262" s="32"/>
      <c r="NO262" s="32"/>
      <c r="NP262" s="32">
        <v>68</v>
      </c>
      <c r="NQ262" s="36">
        <f t="shared" si="608"/>
        <v>870.40000000000009</v>
      </c>
      <c r="NS262" s="32"/>
      <c r="NT262" s="32"/>
      <c r="NU262" s="32"/>
      <c r="NV262" s="32">
        <v>15.125</v>
      </c>
      <c r="NW262" s="36">
        <f t="shared" si="609"/>
        <v>756.25</v>
      </c>
      <c r="NY262" s="32"/>
      <c r="NZ262" s="32"/>
      <c r="OA262" s="32"/>
      <c r="OB262" s="32">
        <v>21.125</v>
      </c>
      <c r="OC262" s="36">
        <f t="shared" si="610"/>
        <v>464.75</v>
      </c>
      <c r="OE262" s="32"/>
      <c r="OF262" s="32"/>
      <c r="OG262" s="32"/>
      <c r="OH262" s="32">
        <v>103.875</v>
      </c>
      <c r="OI262" s="36">
        <f t="shared" si="611"/>
        <v>1090.6875</v>
      </c>
      <c r="OK262" s="32"/>
      <c r="OL262" s="32"/>
      <c r="OM262" s="32"/>
      <c r="ON262" s="32"/>
      <c r="OQ262" s="32"/>
      <c r="OR262" s="32"/>
      <c r="OS262" s="32"/>
      <c r="OT262" s="32"/>
      <c r="OW262" s="32"/>
      <c r="OX262" s="32"/>
      <c r="OY262" s="32"/>
      <c r="OZ262" s="32"/>
      <c r="PC262" s="32"/>
      <c r="PD262" s="32"/>
      <c r="PE262" s="32"/>
      <c r="PF262" s="32"/>
      <c r="PI262" s="32"/>
      <c r="PJ262" s="32"/>
      <c r="PK262" s="32"/>
      <c r="PL262" s="32">
        <v>50.5</v>
      </c>
      <c r="PM262" s="36">
        <f t="shared" si="612"/>
        <v>893.84999999999991</v>
      </c>
      <c r="PO262" s="32"/>
      <c r="PP262" s="32"/>
      <c r="PQ262" s="32"/>
      <c r="PR262" s="32"/>
      <c r="PU262" s="32"/>
      <c r="PV262" s="32"/>
      <c r="PW262" s="32"/>
      <c r="PX262" s="31">
        <v>107.75</v>
      </c>
      <c r="PY262" s="36">
        <f t="shared" si="613"/>
        <v>646.5</v>
      </c>
      <c r="QM262" s="5"/>
      <c r="QO262" s="5"/>
      <c r="QP262" s="31">
        <v>34.5</v>
      </c>
      <c r="QQ262" s="36">
        <f t="shared" si="614"/>
        <v>427.8</v>
      </c>
      <c r="QV262" s="31">
        <v>55</v>
      </c>
      <c r="QW262" s="36">
        <f t="shared" si="615"/>
        <v>660</v>
      </c>
      <c r="RB262" s="31">
        <v>107.25</v>
      </c>
      <c r="RC262" s="36">
        <f t="shared" si="616"/>
        <v>1769.625</v>
      </c>
      <c r="RH262" s="31">
        <v>17.75</v>
      </c>
      <c r="RI262" s="36">
        <f t="shared" si="617"/>
        <v>88.75</v>
      </c>
      <c r="RN262" s="31">
        <v>55</v>
      </c>
      <c r="RO262" s="36">
        <f t="shared" si="618"/>
        <v>627</v>
      </c>
    </row>
    <row r="263" spans="1:484" x14ac:dyDescent="0.55000000000000004">
      <c r="A263" s="31"/>
      <c r="B263" s="80">
        <v>185208</v>
      </c>
      <c r="C263" s="77"/>
      <c r="D263" s="78"/>
      <c r="E263" s="78">
        <f t="shared" si="620"/>
        <v>123522.66591408764</v>
      </c>
      <c r="F263" s="78">
        <f t="shared" si="619"/>
        <v>61.1448032093856</v>
      </c>
      <c r="G263" s="78">
        <f t="shared" si="576"/>
        <v>92.350805718941288</v>
      </c>
      <c r="H263" s="78"/>
      <c r="I263" s="78"/>
      <c r="J263" s="88"/>
      <c r="N263" s="31">
        <v>83.625</v>
      </c>
      <c r="O263" s="62">
        <f t="shared" si="577"/>
        <v>7377.1726788365795</v>
      </c>
      <c r="Z263" s="31">
        <v>128.5</v>
      </c>
      <c r="AA263" s="37">
        <f t="shared" si="574"/>
        <v>9637.5</v>
      </c>
      <c r="AL263" s="31">
        <v>94.25</v>
      </c>
      <c r="AM263" s="30">
        <f t="shared" si="578"/>
        <v>7628.3670033670041</v>
      </c>
      <c r="BD263" s="31">
        <v>108</v>
      </c>
      <c r="BE263" s="36">
        <f t="shared" si="579"/>
        <v>4482</v>
      </c>
      <c r="BJ263" s="31">
        <v>61.375</v>
      </c>
      <c r="BK263" s="36">
        <f t="shared" si="580"/>
        <v>1884.2124999999999</v>
      </c>
      <c r="BP263" s="31">
        <v>97.75</v>
      </c>
      <c r="BQ263" s="30">
        <f t="shared" si="581"/>
        <v>2785.875</v>
      </c>
      <c r="DF263" s="31">
        <v>69.13</v>
      </c>
      <c r="DG263" s="30">
        <f t="shared" si="582"/>
        <v>2626.9399999999996</v>
      </c>
      <c r="DL263" s="31">
        <v>72.5</v>
      </c>
      <c r="DM263" s="30">
        <f t="shared" si="583"/>
        <v>1740</v>
      </c>
      <c r="DR263" s="31">
        <v>111</v>
      </c>
      <c r="DS263" s="30">
        <f t="shared" si="584"/>
        <v>3860.8695652173919</v>
      </c>
      <c r="DX263" s="31">
        <v>121.41666666666667</v>
      </c>
      <c r="DY263" s="30">
        <f t="shared" si="585"/>
        <v>3035.416666666667</v>
      </c>
      <c r="EV263" s="31">
        <v>105.5</v>
      </c>
      <c r="EW263" s="30">
        <f t="shared" si="586"/>
        <v>4747.5</v>
      </c>
      <c r="FB263" s="31">
        <v>105.125</v>
      </c>
      <c r="FC263" s="29">
        <f t="shared" si="575"/>
        <v>5413.9375</v>
      </c>
      <c r="FT263" s="31">
        <v>93.5</v>
      </c>
      <c r="FU263" s="36">
        <f t="shared" si="587"/>
        <v>9350</v>
      </c>
      <c r="IB263" s="31">
        <v>129</v>
      </c>
      <c r="IC263" s="36">
        <f t="shared" si="588"/>
        <v>2967</v>
      </c>
      <c r="IH263" s="31">
        <v>113.625</v>
      </c>
      <c r="II263" s="30">
        <f t="shared" si="589"/>
        <v>2840.625</v>
      </c>
      <c r="IN263" s="31">
        <v>69.375</v>
      </c>
      <c r="IO263" s="36">
        <f t="shared" si="590"/>
        <v>693.75</v>
      </c>
      <c r="JC263" s="69"/>
      <c r="JD263" s="20"/>
      <c r="JE263" s="20"/>
      <c r="JF263" s="20">
        <v>108</v>
      </c>
      <c r="JG263" s="23">
        <f t="shared" si="591"/>
        <v>1080</v>
      </c>
      <c r="JI263" s="69"/>
      <c r="JJ263" s="20"/>
      <c r="JK263" s="20"/>
      <c r="JL263" s="20">
        <v>146</v>
      </c>
      <c r="JM263" s="23">
        <f t="shared" si="592"/>
        <v>4380</v>
      </c>
      <c r="JO263" s="69"/>
      <c r="JP263" s="20"/>
      <c r="JQ263" s="20"/>
      <c r="JR263" s="20">
        <v>90.125</v>
      </c>
      <c r="JS263" s="23">
        <f t="shared" si="593"/>
        <v>2847.9500000000003</v>
      </c>
      <c r="JU263" s="69"/>
      <c r="JV263" s="20"/>
      <c r="JW263" s="20"/>
      <c r="JX263" s="20">
        <v>140</v>
      </c>
      <c r="JY263" s="23">
        <f t="shared" si="594"/>
        <v>5768</v>
      </c>
      <c r="KA263" s="69"/>
      <c r="KB263" s="20"/>
      <c r="KC263" s="20"/>
      <c r="KD263" s="20">
        <v>58.375</v>
      </c>
      <c r="KE263" s="23">
        <f t="shared" si="595"/>
        <v>758.875</v>
      </c>
      <c r="KG263" s="69"/>
      <c r="KH263" s="20"/>
      <c r="KI263" s="20"/>
      <c r="KJ263" s="20">
        <v>22.25</v>
      </c>
      <c r="KK263" s="23">
        <f t="shared" si="596"/>
        <v>667.5</v>
      </c>
      <c r="KM263" s="69"/>
      <c r="KN263" s="20"/>
      <c r="KO263" s="20"/>
      <c r="KP263" s="20">
        <v>108.5</v>
      </c>
      <c r="KQ263" s="23">
        <f t="shared" si="597"/>
        <v>1985.5500000000002</v>
      </c>
      <c r="KS263" s="69"/>
      <c r="KT263" s="20"/>
      <c r="KU263" s="20"/>
      <c r="KV263" s="20">
        <v>69</v>
      </c>
      <c r="KW263" s="23">
        <f t="shared" si="598"/>
        <v>2622</v>
      </c>
      <c r="KY263" s="69"/>
      <c r="KZ263" s="20"/>
      <c r="LA263" s="20"/>
      <c r="LB263" s="20">
        <v>54.5</v>
      </c>
      <c r="LC263" s="23">
        <f t="shared" si="599"/>
        <v>1008.25</v>
      </c>
      <c r="LE263" s="69"/>
      <c r="LF263" s="20"/>
      <c r="LG263" s="20"/>
      <c r="LH263" s="20">
        <v>86.5</v>
      </c>
      <c r="LI263" s="23">
        <f t="shared" si="600"/>
        <v>5017</v>
      </c>
      <c r="LK263" s="27"/>
      <c r="LL263" s="27"/>
      <c r="LM263" s="27"/>
      <c r="LN263" s="27">
        <v>127.5</v>
      </c>
      <c r="LO263" s="30">
        <f t="shared" si="601"/>
        <v>1912.5</v>
      </c>
      <c r="LR263" s="27"/>
      <c r="LT263" s="17">
        <v>109.5</v>
      </c>
      <c r="LU263" s="30">
        <f t="shared" si="602"/>
        <v>689.85</v>
      </c>
      <c r="LW263" s="32"/>
      <c r="LX263" s="32"/>
      <c r="LY263" s="32"/>
      <c r="LZ263" s="32">
        <v>136</v>
      </c>
      <c r="MA263" s="36">
        <f t="shared" si="603"/>
        <v>2720</v>
      </c>
      <c r="MC263" s="32"/>
      <c r="MD263" s="32"/>
      <c r="ME263" s="32"/>
      <c r="MF263" s="32"/>
      <c r="MI263" s="32"/>
      <c r="MJ263" s="32"/>
      <c r="MK263" s="32"/>
      <c r="ML263" s="32">
        <v>122</v>
      </c>
      <c r="MM263" s="36">
        <f t="shared" si="604"/>
        <v>4514</v>
      </c>
      <c r="MO263" s="32"/>
      <c r="MP263" s="32"/>
      <c r="MQ263" s="32"/>
      <c r="MR263" s="32">
        <v>140</v>
      </c>
      <c r="MS263" s="36">
        <f t="shared" si="605"/>
        <v>3346</v>
      </c>
      <c r="MU263" s="32"/>
      <c r="MV263" s="32"/>
      <c r="MW263" s="32"/>
      <c r="MX263" s="32"/>
      <c r="NA263" s="32"/>
      <c r="NB263" s="32"/>
      <c r="NC263" s="32"/>
      <c r="ND263" s="32">
        <v>112</v>
      </c>
      <c r="NE263" s="36">
        <f t="shared" si="606"/>
        <v>1556.8</v>
      </c>
      <c r="NG263" s="32"/>
      <c r="NH263" s="32"/>
      <c r="NI263" s="32"/>
      <c r="NJ263" s="32">
        <v>105.375</v>
      </c>
      <c r="NK263" s="36">
        <f t="shared" si="607"/>
        <v>3730.2749999999996</v>
      </c>
      <c r="NM263" s="32"/>
      <c r="NN263" s="32"/>
      <c r="NO263" s="32"/>
      <c r="NP263" s="32">
        <v>62.25</v>
      </c>
      <c r="NQ263" s="36">
        <f t="shared" si="608"/>
        <v>796.80000000000007</v>
      </c>
      <c r="NS263" s="32"/>
      <c r="NT263" s="32"/>
      <c r="NU263" s="32"/>
      <c r="NV263" s="32">
        <v>15.1875</v>
      </c>
      <c r="NW263" s="36">
        <f t="shared" si="609"/>
        <v>759.375</v>
      </c>
      <c r="NY263" s="32"/>
      <c r="NZ263" s="32"/>
      <c r="OA263" s="32"/>
      <c r="OB263" s="32">
        <v>22.375</v>
      </c>
      <c r="OC263" s="36">
        <f t="shared" si="610"/>
        <v>492.25</v>
      </c>
      <c r="OE263" s="32"/>
      <c r="OF263" s="32"/>
      <c r="OG263" s="32"/>
      <c r="OH263" s="32">
        <v>105</v>
      </c>
      <c r="OI263" s="36">
        <f t="shared" si="611"/>
        <v>1102.5</v>
      </c>
      <c r="OK263" s="32"/>
      <c r="OL263" s="32"/>
      <c r="OM263" s="32"/>
      <c r="ON263" s="32"/>
      <c r="OQ263" s="32"/>
      <c r="OR263" s="32"/>
      <c r="OS263" s="32"/>
      <c r="OT263" s="32"/>
      <c r="OW263" s="32"/>
      <c r="OX263" s="32"/>
      <c r="OY263" s="32"/>
      <c r="OZ263" s="32"/>
      <c r="PC263" s="32"/>
      <c r="PD263" s="32"/>
      <c r="PE263" s="32"/>
      <c r="PF263" s="32"/>
      <c r="PI263" s="32"/>
      <c r="PJ263" s="32"/>
      <c r="PK263" s="32"/>
      <c r="PL263" s="32">
        <v>51.875</v>
      </c>
      <c r="PM263" s="36">
        <f t="shared" si="612"/>
        <v>918.1875</v>
      </c>
      <c r="PO263" s="32"/>
      <c r="PP263" s="32"/>
      <c r="PQ263" s="32"/>
      <c r="PR263" s="32"/>
      <c r="PU263" s="32"/>
      <c r="PV263" s="32"/>
      <c r="PW263" s="32"/>
      <c r="PX263" s="31">
        <v>107.75</v>
      </c>
      <c r="PY263" s="36">
        <f t="shared" si="613"/>
        <v>646.5</v>
      </c>
      <c r="QM263" s="5"/>
      <c r="QO263" s="5"/>
      <c r="QP263" s="31">
        <v>38</v>
      </c>
      <c r="QQ263" s="36">
        <f t="shared" si="614"/>
        <v>471.2</v>
      </c>
      <c r="QV263" s="31">
        <v>52</v>
      </c>
      <c r="QW263" s="36">
        <f t="shared" si="615"/>
        <v>624</v>
      </c>
      <c r="RB263" s="31">
        <v>112.875</v>
      </c>
      <c r="RC263" s="36">
        <f t="shared" si="616"/>
        <v>1862.4375</v>
      </c>
      <c r="RH263" s="31">
        <v>18</v>
      </c>
      <c r="RI263" s="36">
        <f t="shared" si="617"/>
        <v>90</v>
      </c>
      <c r="RN263" s="31">
        <v>58.25</v>
      </c>
      <c r="RO263" s="36">
        <f t="shared" si="618"/>
        <v>664.05000000000007</v>
      </c>
    </row>
    <row r="264" spans="1:484" x14ac:dyDescent="0.55000000000000004">
      <c r="A264" s="31"/>
      <c r="B264" s="80">
        <v>185209</v>
      </c>
      <c r="C264" s="77"/>
      <c r="D264" s="78"/>
      <c r="E264" s="78">
        <f t="shared" si="620"/>
        <v>124735.93619378108</v>
      </c>
      <c r="F264" s="78">
        <f t="shared" si="619"/>
        <v>61.745382641044301</v>
      </c>
      <c r="G264" s="78">
        <f t="shared" si="576"/>
        <v>93.257898251760025</v>
      </c>
      <c r="H264" s="78"/>
      <c r="I264" s="78"/>
      <c r="J264" s="88"/>
      <c r="N264" s="31">
        <v>88.75</v>
      </c>
      <c r="O264" s="62">
        <f t="shared" si="577"/>
        <v>7829.2864005590009</v>
      </c>
      <c r="Z264" s="31">
        <v>130.5</v>
      </c>
      <c r="AA264" s="37">
        <f t="shared" si="574"/>
        <v>9787.5</v>
      </c>
      <c r="AL264" s="31">
        <v>94.25</v>
      </c>
      <c r="AM264" s="30">
        <f t="shared" si="578"/>
        <v>7628.3670033670041</v>
      </c>
      <c r="BD264" s="31">
        <v>107</v>
      </c>
      <c r="BE264" s="36">
        <f t="shared" si="579"/>
        <v>4440.5</v>
      </c>
      <c r="BJ264" s="31">
        <v>61.125</v>
      </c>
      <c r="BK264" s="36">
        <f t="shared" si="580"/>
        <v>1876.5374999999999</v>
      </c>
      <c r="BP264" s="31">
        <v>98</v>
      </c>
      <c r="BQ264" s="30">
        <f t="shared" si="581"/>
        <v>2793</v>
      </c>
      <c r="DF264" s="31">
        <v>73</v>
      </c>
      <c r="DG264" s="30">
        <f t="shared" si="582"/>
        <v>2774</v>
      </c>
      <c r="DL264" s="31">
        <v>72</v>
      </c>
      <c r="DM264" s="30">
        <f t="shared" si="583"/>
        <v>1728</v>
      </c>
      <c r="DR264" s="31">
        <v>110</v>
      </c>
      <c r="DS264" s="30">
        <f t="shared" si="584"/>
        <v>3826.0869565217399</v>
      </c>
      <c r="DX264" s="31">
        <v>123.58333333333333</v>
      </c>
      <c r="DY264" s="30">
        <f t="shared" si="585"/>
        <v>3089.583333333333</v>
      </c>
      <c r="EV264" s="31">
        <v>105</v>
      </c>
      <c r="EW264" s="30">
        <f t="shared" si="586"/>
        <v>4725</v>
      </c>
      <c r="FB264" s="31">
        <v>104.75</v>
      </c>
      <c r="FC264" s="29">
        <f t="shared" si="575"/>
        <v>5394.625</v>
      </c>
      <c r="FT264" s="31">
        <v>93.5</v>
      </c>
      <c r="FU264" s="36">
        <f t="shared" si="587"/>
        <v>9350</v>
      </c>
      <c r="IB264" s="31">
        <v>130</v>
      </c>
      <c r="IC264" s="36">
        <f t="shared" si="588"/>
        <v>2990</v>
      </c>
      <c r="IH264" s="31">
        <v>113.88</v>
      </c>
      <c r="II264" s="30">
        <f t="shared" si="589"/>
        <v>2847</v>
      </c>
      <c r="IN264" s="31">
        <v>69.25</v>
      </c>
      <c r="IO264" s="36">
        <f t="shared" si="590"/>
        <v>692.5</v>
      </c>
      <c r="JC264" s="69"/>
      <c r="JD264" s="20"/>
      <c r="JE264" s="20"/>
      <c r="JF264" s="20">
        <v>106.25</v>
      </c>
      <c r="JG264" s="23">
        <f t="shared" si="591"/>
        <v>1062.5</v>
      </c>
      <c r="JI264" s="69"/>
      <c r="JJ264" s="20"/>
      <c r="JK264" s="20"/>
      <c r="JL264" s="20">
        <v>149</v>
      </c>
      <c r="JM264" s="23">
        <f t="shared" si="592"/>
        <v>4470</v>
      </c>
      <c r="JO264" s="69"/>
      <c r="JP264" s="20"/>
      <c r="JQ264" s="20"/>
      <c r="JR264" s="20">
        <v>89.875</v>
      </c>
      <c r="JS264" s="23">
        <f t="shared" si="593"/>
        <v>2840.05</v>
      </c>
      <c r="JU264" s="69"/>
      <c r="JV264" s="20"/>
      <c r="JW264" s="20"/>
      <c r="JX264" s="20">
        <v>140</v>
      </c>
      <c r="JY264" s="23">
        <f t="shared" si="594"/>
        <v>5768</v>
      </c>
      <c r="KA264" s="69"/>
      <c r="KB264" s="20"/>
      <c r="KC264" s="20"/>
      <c r="KD264" s="20">
        <v>60.875</v>
      </c>
      <c r="KE264" s="23">
        <f t="shared" si="595"/>
        <v>791.375</v>
      </c>
      <c r="KG264" s="69"/>
      <c r="KH264" s="20"/>
      <c r="KI264" s="20"/>
      <c r="KJ264" s="20">
        <v>29.25</v>
      </c>
      <c r="KK264" s="23">
        <f t="shared" si="596"/>
        <v>877.5</v>
      </c>
      <c r="KM264" s="69"/>
      <c r="KN264" s="20"/>
      <c r="KO264" s="20"/>
      <c r="KP264" s="20">
        <v>109</v>
      </c>
      <c r="KQ264" s="23">
        <f t="shared" si="597"/>
        <v>1994.7</v>
      </c>
      <c r="KS264" s="69"/>
      <c r="KT264" s="20"/>
      <c r="KU264" s="20"/>
      <c r="KV264" s="20">
        <v>69</v>
      </c>
      <c r="KW264" s="23">
        <f t="shared" si="598"/>
        <v>2622</v>
      </c>
      <c r="KY264" s="69"/>
      <c r="KZ264" s="20"/>
      <c r="LA264" s="20"/>
      <c r="LB264" s="20">
        <v>53.5</v>
      </c>
      <c r="LC264" s="23">
        <f t="shared" si="599"/>
        <v>989.75</v>
      </c>
      <c r="LE264" s="69"/>
      <c r="LF264" s="20"/>
      <c r="LG264" s="20"/>
      <c r="LH264" s="20">
        <v>87.375</v>
      </c>
      <c r="LI264" s="23">
        <f t="shared" si="600"/>
        <v>5067.75</v>
      </c>
      <c r="LK264" s="27"/>
      <c r="LL264" s="27"/>
      <c r="LM264" s="27"/>
      <c r="LN264" s="27">
        <v>130.75</v>
      </c>
      <c r="LO264" s="30">
        <f t="shared" si="601"/>
        <v>1961.25</v>
      </c>
      <c r="LR264" s="27"/>
      <c r="LT264" s="26">
        <v>109.5</v>
      </c>
      <c r="LU264" s="30">
        <f t="shared" si="602"/>
        <v>689.85</v>
      </c>
      <c r="LW264" s="32"/>
      <c r="LX264" s="32"/>
      <c r="LY264" s="32"/>
      <c r="LZ264" s="32">
        <v>134</v>
      </c>
      <c r="MA264" s="36">
        <f t="shared" si="603"/>
        <v>2680</v>
      </c>
      <c r="MC264" s="32"/>
      <c r="MD264" s="32"/>
      <c r="ME264" s="32"/>
      <c r="MF264" s="32"/>
      <c r="MI264" s="32"/>
      <c r="MJ264" s="32"/>
      <c r="MK264" s="32"/>
      <c r="ML264" s="32">
        <v>132</v>
      </c>
      <c r="MM264" s="36">
        <f t="shared" si="604"/>
        <v>4884</v>
      </c>
      <c r="MO264" s="32"/>
      <c r="MP264" s="32"/>
      <c r="MQ264" s="32"/>
      <c r="MR264" s="32">
        <v>129.75</v>
      </c>
      <c r="MS264" s="36">
        <f t="shared" si="605"/>
        <v>3101.0249999999996</v>
      </c>
      <c r="MU264" s="32"/>
      <c r="MV264" s="32"/>
      <c r="MW264" s="32"/>
      <c r="MX264" s="32"/>
      <c r="NA264" s="32"/>
      <c r="NB264" s="32"/>
      <c r="NC264" s="32"/>
      <c r="ND264" s="32">
        <v>110.5</v>
      </c>
      <c r="NE264" s="36">
        <f t="shared" si="606"/>
        <v>1535.95</v>
      </c>
      <c r="NG264" s="32"/>
      <c r="NH264" s="32"/>
      <c r="NI264" s="32"/>
      <c r="NJ264" s="32">
        <v>104.625</v>
      </c>
      <c r="NK264" s="36">
        <f t="shared" si="607"/>
        <v>3703.7249999999999</v>
      </c>
      <c r="NM264" s="32"/>
      <c r="NN264" s="32"/>
      <c r="NO264" s="32"/>
      <c r="NP264" s="32">
        <v>62</v>
      </c>
      <c r="NQ264" s="36">
        <f t="shared" si="608"/>
        <v>793.6</v>
      </c>
      <c r="NS264" s="32"/>
      <c r="NT264" s="32"/>
      <c r="NU264" s="32"/>
      <c r="NV264" s="32">
        <v>18.5625</v>
      </c>
      <c r="NW264" s="36">
        <f t="shared" si="609"/>
        <v>928.125</v>
      </c>
      <c r="NY264" s="32"/>
      <c r="NZ264" s="32"/>
      <c r="OA264" s="32"/>
      <c r="OB264" s="32">
        <v>22.125</v>
      </c>
      <c r="OC264" s="36">
        <f t="shared" si="610"/>
        <v>486.75</v>
      </c>
      <c r="OE264" s="32"/>
      <c r="OF264" s="32"/>
      <c r="OG264" s="32"/>
      <c r="OH264" s="32">
        <v>105.75</v>
      </c>
      <c r="OI264" s="36">
        <f t="shared" si="611"/>
        <v>1110.375</v>
      </c>
      <c r="OK264" s="32"/>
      <c r="OL264" s="32"/>
      <c r="OM264" s="32"/>
      <c r="ON264" s="32"/>
      <c r="OQ264" s="32"/>
      <c r="OR264" s="32"/>
      <c r="OS264" s="32"/>
      <c r="OT264" s="32"/>
      <c r="OW264" s="32"/>
      <c r="OX264" s="32"/>
      <c r="OY264" s="32"/>
      <c r="OZ264" s="32"/>
      <c r="PC264" s="32"/>
      <c r="PD264" s="32"/>
      <c r="PE264" s="32"/>
      <c r="PF264" s="32"/>
      <c r="PI264" s="32"/>
      <c r="PJ264" s="32"/>
      <c r="PK264" s="32"/>
      <c r="PL264" s="32">
        <v>52.25</v>
      </c>
      <c r="PM264" s="36">
        <f t="shared" si="612"/>
        <v>924.82499999999993</v>
      </c>
      <c r="PO264" s="32"/>
      <c r="PP264" s="32"/>
      <c r="PQ264" s="32"/>
      <c r="PR264" s="32"/>
      <c r="PU264" s="32"/>
      <c r="PV264" s="32"/>
      <c r="PW264" s="32"/>
      <c r="PX264" s="31">
        <v>110.5</v>
      </c>
      <c r="PY264" s="36">
        <f t="shared" si="613"/>
        <v>663</v>
      </c>
      <c r="QM264" s="5"/>
      <c r="QO264" s="5"/>
      <c r="QP264" s="31">
        <v>38.5</v>
      </c>
      <c r="QQ264" s="36">
        <f t="shared" si="614"/>
        <v>477.40000000000003</v>
      </c>
      <c r="QV264" s="31">
        <v>53.5</v>
      </c>
      <c r="QW264" s="36">
        <f t="shared" si="615"/>
        <v>642</v>
      </c>
      <c r="RB264" s="31">
        <v>106</v>
      </c>
      <c r="RC264" s="36">
        <f t="shared" si="616"/>
        <v>1749</v>
      </c>
      <c r="RH264" s="31">
        <v>16</v>
      </c>
      <c r="RI264" s="36">
        <f t="shared" si="617"/>
        <v>80</v>
      </c>
      <c r="RN264" s="31">
        <v>57</v>
      </c>
      <c r="RO264" s="36">
        <f t="shared" si="618"/>
        <v>649.80000000000007</v>
      </c>
    </row>
    <row r="265" spans="1:484" x14ac:dyDescent="0.55000000000000004">
      <c r="A265" s="31"/>
      <c r="B265" s="80">
        <v>185210</v>
      </c>
      <c r="C265" s="77"/>
      <c r="D265" s="78"/>
      <c r="E265" s="78">
        <f t="shared" si="620"/>
        <v>125736.19353189738</v>
      </c>
      <c r="F265" s="78">
        <f t="shared" si="619"/>
        <v>62.240518798001951</v>
      </c>
      <c r="G265" s="78">
        <f t="shared" si="576"/>
        <v>94.005733237491086</v>
      </c>
      <c r="H265" s="78"/>
      <c r="I265" s="78"/>
      <c r="J265" s="88"/>
      <c r="N265" s="31">
        <v>95.625</v>
      </c>
      <c r="O265" s="62">
        <f t="shared" si="577"/>
        <v>8435.7804175037127</v>
      </c>
      <c r="Z265" s="31">
        <v>136.25</v>
      </c>
      <c r="AA265" s="37">
        <f t="shared" si="574"/>
        <v>10218.75</v>
      </c>
      <c r="AL265" s="31">
        <v>97.625</v>
      </c>
      <c r="AM265" s="30">
        <f t="shared" si="578"/>
        <v>7901.5313390313395</v>
      </c>
      <c r="BD265" s="31">
        <v>107.125</v>
      </c>
      <c r="BE265" s="36">
        <f t="shared" si="579"/>
        <v>4445.6875</v>
      </c>
      <c r="BJ265" s="31">
        <v>62</v>
      </c>
      <c r="BK265" s="36">
        <f t="shared" si="580"/>
        <v>1903.3999999999999</v>
      </c>
      <c r="BP265" s="31">
        <v>97.75</v>
      </c>
      <c r="BQ265" s="30">
        <f t="shared" si="581"/>
        <v>2785.875</v>
      </c>
      <c r="DF265" s="31">
        <v>75.5</v>
      </c>
      <c r="DG265" s="30">
        <f t="shared" si="582"/>
        <v>2869</v>
      </c>
      <c r="DL265" s="31">
        <v>70.88</v>
      </c>
      <c r="DM265" s="30">
        <f t="shared" si="583"/>
        <v>1701.12</v>
      </c>
      <c r="DR265" s="31">
        <v>110.25</v>
      </c>
      <c r="DS265" s="30">
        <f t="shared" si="584"/>
        <v>3834.7826086956529</v>
      </c>
      <c r="DX265" s="31">
        <v>128</v>
      </c>
      <c r="DY265" s="30">
        <f t="shared" si="585"/>
        <v>3200</v>
      </c>
      <c r="EV265" s="31">
        <v>105.125</v>
      </c>
      <c r="EW265" s="30">
        <f t="shared" si="586"/>
        <v>4730.625</v>
      </c>
      <c r="FB265" s="31">
        <v>103.75</v>
      </c>
      <c r="FC265" s="29">
        <f t="shared" si="575"/>
        <v>5343.125</v>
      </c>
      <c r="FT265" s="31">
        <v>93.5</v>
      </c>
      <c r="FU265" s="36">
        <f t="shared" si="587"/>
        <v>9350</v>
      </c>
      <c r="IB265" s="31">
        <v>130</v>
      </c>
      <c r="IC265" s="36">
        <f t="shared" si="588"/>
        <v>2990</v>
      </c>
      <c r="IH265" s="31">
        <v>114</v>
      </c>
      <c r="II265" s="30">
        <f t="shared" si="589"/>
        <v>2850</v>
      </c>
      <c r="IN265" s="31">
        <v>69.75</v>
      </c>
      <c r="IO265" s="36">
        <f t="shared" si="590"/>
        <v>697.5</v>
      </c>
      <c r="JC265" s="69"/>
      <c r="JD265" s="20"/>
      <c r="JE265" s="20"/>
      <c r="JF265" s="20">
        <v>107</v>
      </c>
      <c r="JG265" s="23">
        <f t="shared" si="591"/>
        <v>1070</v>
      </c>
      <c r="JI265" s="69"/>
      <c r="JJ265" s="20"/>
      <c r="JK265" s="20"/>
      <c r="JL265" s="20">
        <v>149</v>
      </c>
      <c r="JM265" s="23">
        <f t="shared" si="592"/>
        <v>4470</v>
      </c>
      <c r="JO265" s="69"/>
      <c r="JP265" s="20"/>
      <c r="JQ265" s="20"/>
      <c r="JR265" s="20">
        <v>89.875</v>
      </c>
      <c r="JS265" s="23">
        <f t="shared" si="593"/>
        <v>2840.05</v>
      </c>
      <c r="JU265" s="69"/>
      <c r="JV265" s="20"/>
      <c r="JW265" s="20"/>
      <c r="JX265" s="20">
        <v>140</v>
      </c>
      <c r="JY265" s="23">
        <f t="shared" si="594"/>
        <v>5768</v>
      </c>
      <c r="KA265" s="69"/>
      <c r="KB265" s="20"/>
      <c r="KC265" s="20"/>
      <c r="KD265" s="20">
        <v>55.75</v>
      </c>
      <c r="KE265" s="23">
        <f t="shared" si="595"/>
        <v>724.75</v>
      </c>
      <c r="KG265" s="69"/>
      <c r="KH265" s="20"/>
      <c r="KI265" s="20"/>
      <c r="KJ265" s="20">
        <v>31</v>
      </c>
      <c r="KK265" s="23">
        <f t="shared" si="596"/>
        <v>930</v>
      </c>
      <c r="KM265" s="69"/>
      <c r="KN265" s="20"/>
      <c r="KO265" s="20"/>
      <c r="KP265" s="20">
        <v>109.25</v>
      </c>
      <c r="KQ265" s="23">
        <f t="shared" si="597"/>
        <v>1999.2750000000001</v>
      </c>
      <c r="KS265" s="69"/>
      <c r="KT265" s="20"/>
      <c r="KU265" s="20"/>
      <c r="KV265" s="20">
        <v>70.625</v>
      </c>
      <c r="KW265" s="23">
        <f t="shared" si="598"/>
        <v>2683.75</v>
      </c>
      <c r="KY265" s="69"/>
      <c r="KZ265" s="20"/>
      <c r="LA265" s="20"/>
      <c r="LB265" s="20">
        <v>50.5</v>
      </c>
      <c r="LC265" s="23">
        <f t="shared" si="599"/>
        <v>934.25</v>
      </c>
      <c r="LE265" s="69"/>
      <c r="LF265" s="20"/>
      <c r="LG265" s="20"/>
      <c r="LH265" s="20">
        <v>86.166666666666671</v>
      </c>
      <c r="LI265" s="23">
        <f t="shared" si="600"/>
        <v>4997.666666666667</v>
      </c>
      <c r="LK265" s="27"/>
      <c r="LL265" s="27"/>
      <c r="LM265" s="27"/>
      <c r="LN265" s="27">
        <v>138</v>
      </c>
      <c r="LO265" s="30">
        <f t="shared" si="601"/>
        <v>2070</v>
      </c>
      <c r="LR265" s="27"/>
      <c r="LT265" s="26">
        <v>109.5</v>
      </c>
      <c r="LU265" s="30">
        <f t="shared" si="602"/>
        <v>689.85</v>
      </c>
      <c r="LW265" s="32"/>
      <c r="LX265" s="32"/>
      <c r="LY265" s="32"/>
      <c r="LZ265" s="32">
        <v>130</v>
      </c>
      <c r="MA265" s="36">
        <f t="shared" si="603"/>
        <v>2600</v>
      </c>
      <c r="MC265" s="32"/>
      <c r="MD265" s="32"/>
      <c r="ME265" s="32"/>
      <c r="MF265" s="32"/>
      <c r="MI265" s="32"/>
      <c r="MJ265" s="32"/>
      <c r="MK265" s="32"/>
      <c r="ML265" s="32">
        <v>121</v>
      </c>
      <c r="MM265" s="36">
        <f t="shared" si="604"/>
        <v>4477</v>
      </c>
      <c r="MO265" s="32"/>
      <c r="MP265" s="32"/>
      <c r="MQ265" s="32"/>
      <c r="MR265" s="32">
        <v>131.5</v>
      </c>
      <c r="MS265" s="36">
        <f t="shared" si="605"/>
        <v>3142.85</v>
      </c>
      <c r="MU265" s="32"/>
      <c r="MV265" s="32"/>
      <c r="MW265" s="32"/>
      <c r="MX265" s="32"/>
      <c r="NA265" s="32"/>
      <c r="NB265" s="32"/>
      <c r="NC265" s="32"/>
      <c r="ND265" s="32">
        <v>109.875</v>
      </c>
      <c r="NE265" s="36">
        <f t="shared" si="606"/>
        <v>1527.2625</v>
      </c>
      <c r="NG265" s="32"/>
      <c r="NH265" s="32"/>
      <c r="NI265" s="32"/>
      <c r="NJ265" s="32">
        <v>103.875</v>
      </c>
      <c r="NK265" s="36">
        <f t="shared" si="607"/>
        <v>3677.1749999999997</v>
      </c>
      <c r="NM265" s="32"/>
      <c r="NN265" s="32"/>
      <c r="NO265" s="32"/>
      <c r="NP265" s="32">
        <v>60.5</v>
      </c>
      <c r="NQ265" s="36">
        <f t="shared" si="608"/>
        <v>774.40000000000009</v>
      </c>
      <c r="NS265" s="32"/>
      <c r="NT265" s="32"/>
      <c r="NU265" s="32"/>
      <c r="NV265" s="32">
        <v>17.625</v>
      </c>
      <c r="NW265" s="36">
        <f t="shared" si="609"/>
        <v>881.25</v>
      </c>
      <c r="NY265" s="32"/>
      <c r="NZ265" s="32"/>
      <c r="OA265" s="32"/>
      <c r="OB265" s="32">
        <v>21.3125</v>
      </c>
      <c r="OC265" s="36">
        <f t="shared" si="610"/>
        <v>468.875</v>
      </c>
      <c r="OE265" s="32"/>
      <c r="OF265" s="32"/>
      <c r="OG265" s="32"/>
      <c r="OH265" s="32">
        <v>106</v>
      </c>
      <c r="OI265" s="36">
        <f t="shared" si="611"/>
        <v>1113</v>
      </c>
      <c r="OK265" s="32"/>
      <c r="OL265" s="32"/>
      <c r="OM265" s="32"/>
      <c r="ON265" s="32"/>
      <c r="OQ265" s="32"/>
      <c r="OR265" s="32"/>
      <c r="OS265" s="32"/>
      <c r="OT265" s="32"/>
      <c r="OW265" s="32"/>
      <c r="OX265" s="32"/>
      <c r="OY265" s="32"/>
      <c r="OZ265" s="32"/>
      <c r="PC265" s="32"/>
      <c r="PD265" s="32"/>
      <c r="PE265" s="32"/>
      <c r="PF265" s="32"/>
      <c r="PI265" s="32"/>
      <c r="PJ265" s="32"/>
      <c r="PK265" s="32"/>
      <c r="PL265" s="32">
        <v>51.75</v>
      </c>
      <c r="PM265" s="36">
        <f t="shared" si="612"/>
        <v>915.97499999999991</v>
      </c>
      <c r="PO265" s="32"/>
      <c r="PP265" s="32"/>
      <c r="PQ265" s="32"/>
      <c r="PR265" s="32"/>
      <c r="PU265" s="32"/>
      <c r="PV265" s="32"/>
      <c r="PW265" s="32"/>
      <c r="PX265" s="31">
        <v>110</v>
      </c>
      <c r="PY265" s="36">
        <f t="shared" si="613"/>
        <v>660</v>
      </c>
      <c r="QM265" s="5"/>
      <c r="QO265" s="5"/>
      <c r="QP265" s="31">
        <v>36.125</v>
      </c>
      <c r="QQ265" s="36">
        <f t="shared" si="614"/>
        <v>447.95</v>
      </c>
      <c r="QV265" s="31">
        <v>54.875</v>
      </c>
      <c r="QW265" s="36">
        <f t="shared" si="615"/>
        <v>658.5</v>
      </c>
      <c r="RB265" s="31">
        <v>107.875</v>
      </c>
      <c r="RC265" s="36">
        <f t="shared" si="616"/>
        <v>1779.9375</v>
      </c>
      <c r="RH265" s="31">
        <v>17</v>
      </c>
      <c r="RI265" s="36">
        <f t="shared" si="617"/>
        <v>85</v>
      </c>
      <c r="RN265" s="31">
        <v>59</v>
      </c>
      <c r="RO265" s="36">
        <f t="shared" si="618"/>
        <v>672.6</v>
      </c>
    </row>
    <row r="266" spans="1:484" x14ac:dyDescent="0.55000000000000004">
      <c r="A266" s="31"/>
      <c r="B266" s="80">
        <v>185211</v>
      </c>
      <c r="C266" s="79">
        <f>COUNT(N266:SS266)/2</f>
        <v>44</v>
      </c>
      <c r="D266" s="78"/>
      <c r="E266" s="78">
        <f t="shared" si="620"/>
        <v>128165.38931756601</v>
      </c>
      <c r="F266" s="78">
        <f t="shared" si="619"/>
        <v>63.442992021621357</v>
      </c>
      <c r="G266" s="78">
        <f t="shared" si="576"/>
        <v>95.821903463379712</v>
      </c>
      <c r="H266" s="78"/>
      <c r="I266" s="78"/>
      <c r="J266" s="88"/>
      <c r="N266" s="31">
        <v>91.875</v>
      </c>
      <c r="O266" s="62">
        <f t="shared" si="577"/>
        <v>8104.9654991702337</v>
      </c>
      <c r="Z266" s="31">
        <v>136</v>
      </c>
      <c r="AA266" s="37">
        <f t="shared" si="574"/>
        <v>10200</v>
      </c>
      <c r="AL266" s="31">
        <v>100</v>
      </c>
      <c r="AM266" s="30">
        <f t="shared" si="578"/>
        <v>8093.7580937580951</v>
      </c>
      <c r="BD266" s="31">
        <v>108.375</v>
      </c>
      <c r="BE266" s="36">
        <f t="shared" si="579"/>
        <v>4497.5625</v>
      </c>
      <c r="BJ266" s="31">
        <v>59.875</v>
      </c>
      <c r="BK266" s="36">
        <f t="shared" si="580"/>
        <v>1838.1624999999999</v>
      </c>
      <c r="BP266" s="31">
        <v>97.625</v>
      </c>
      <c r="BQ266" s="30">
        <f t="shared" si="581"/>
        <v>2782.3125</v>
      </c>
      <c r="DF266" s="31">
        <v>79.13</v>
      </c>
      <c r="DG266" s="30">
        <f t="shared" si="582"/>
        <v>3006.9399999999996</v>
      </c>
      <c r="DL266" s="31">
        <v>73</v>
      </c>
      <c r="DM266" s="30">
        <f t="shared" si="583"/>
        <v>1752</v>
      </c>
      <c r="DR266" s="31">
        <v>114</v>
      </c>
      <c r="DS266" s="30">
        <f t="shared" si="584"/>
        <v>3965.2173913043484</v>
      </c>
      <c r="DX266" s="31">
        <v>133</v>
      </c>
      <c r="DY266" s="30">
        <f t="shared" si="585"/>
        <v>3325</v>
      </c>
      <c r="EV266" s="31">
        <v>106.75</v>
      </c>
      <c r="EW266" s="30">
        <f t="shared" si="586"/>
        <v>4803.75</v>
      </c>
      <c r="FB266" s="31">
        <v>105.5</v>
      </c>
      <c r="FC266" s="29">
        <f t="shared" si="575"/>
        <v>5433.25</v>
      </c>
      <c r="FT266" s="31">
        <v>96.25</v>
      </c>
      <c r="FU266" s="36">
        <f t="shared" si="587"/>
        <v>9625</v>
      </c>
      <c r="IB266" s="31">
        <v>130</v>
      </c>
      <c r="IC266" s="36">
        <f t="shared" si="588"/>
        <v>2990</v>
      </c>
      <c r="IH266" s="31">
        <v>114.75</v>
      </c>
      <c r="II266" s="30">
        <f t="shared" si="589"/>
        <v>2868.75</v>
      </c>
      <c r="IN266" s="31">
        <v>70.5</v>
      </c>
      <c r="IO266" s="36">
        <f t="shared" si="590"/>
        <v>705</v>
      </c>
      <c r="JC266" s="69"/>
      <c r="JD266" s="20"/>
      <c r="JE266" s="20"/>
      <c r="JF266" s="20">
        <v>115</v>
      </c>
      <c r="JG266" s="23">
        <f t="shared" si="591"/>
        <v>1150</v>
      </c>
      <c r="JI266" s="69"/>
      <c r="JJ266" s="20"/>
      <c r="JK266" s="20"/>
      <c r="JL266" s="20">
        <v>149</v>
      </c>
      <c r="JM266" s="23">
        <f t="shared" si="592"/>
        <v>4470</v>
      </c>
      <c r="JO266" s="69"/>
      <c r="JP266" s="20"/>
      <c r="JQ266" s="20"/>
      <c r="JR266" s="20">
        <v>89.875</v>
      </c>
      <c r="JS266" s="23">
        <f t="shared" si="593"/>
        <v>2840.05</v>
      </c>
      <c r="JU266" s="69"/>
      <c r="JV266" s="20"/>
      <c r="JW266" s="20"/>
      <c r="JX266" s="20">
        <v>141</v>
      </c>
      <c r="JY266" s="23">
        <f t="shared" si="594"/>
        <v>5809.2000000000007</v>
      </c>
      <c r="KA266" s="69"/>
      <c r="KB266" s="20"/>
      <c r="KC266" s="20"/>
      <c r="KD266" s="20">
        <v>56.9375</v>
      </c>
      <c r="KE266" s="23">
        <f t="shared" si="595"/>
        <v>740.1875</v>
      </c>
      <c r="KG266" s="69"/>
      <c r="KH266" s="20"/>
      <c r="KI266" s="20"/>
      <c r="KJ266" s="20">
        <v>46.25</v>
      </c>
      <c r="KK266" s="23">
        <f t="shared" si="596"/>
        <v>1387.5</v>
      </c>
      <c r="KM266" s="69"/>
      <c r="KN266" s="20"/>
      <c r="KO266" s="20"/>
      <c r="KP266" s="20">
        <v>109.125</v>
      </c>
      <c r="KQ266" s="23">
        <f t="shared" si="597"/>
        <v>1996.9875000000002</v>
      </c>
      <c r="KS266" s="69"/>
      <c r="KT266" s="20"/>
      <c r="KU266" s="20"/>
      <c r="KV266" s="20">
        <v>78.25</v>
      </c>
      <c r="KW266" s="23">
        <f t="shared" si="598"/>
        <v>2973.5</v>
      </c>
      <c r="KY266" s="69"/>
      <c r="KZ266" s="20"/>
      <c r="LA266" s="20"/>
      <c r="LB266" s="20">
        <v>52.25</v>
      </c>
      <c r="LC266" s="23">
        <f t="shared" si="599"/>
        <v>966.625</v>
      </c>
      <c r="LE266" s="69"/>
      <c r="LF266" s="20"/>
      <c r="LG266" s="20"/>
      <c r="LH266" s="20">
        <v>95.333333333333329</v>
      </c>
      <c r="LI266" s="23">
        <f t="shared" si="600"/>
        <v>5529.333333333333</v>
      </c>
      <c r="LK266" s="27"/>
      <c r="LL266" s="27"/>
      <c r="LM266" s="27"/>
      <c r="LN266" s="27">
        <v>137.13</v>
      </c>
      <c r="LO266" s="30">
        <f t="shared" si="601"/>
        <v>2056.9499999999998</v>
      </c>
      <c r="LR266" s="27"/>
      <c r="LT266" s="26">
        <v>109.5</v>
      </c>
      <c r="LU266" s="30">
        <f t="shared" si="602"/>
        <v>689.85</v>
      </c>
      <c r="LW266" s="32"/>
      <c r="LX266" s="32"/>
      <c r="LY266" s="32"/>
      <c r="LZ266" s="32">
        <v>132</v>
      </c>
      <c r="MA266" s="36">
        <f t="shared" si="603"/>
        <v>2640</v>
      </c>
      <c r="MC266" s="32"/>
      <c r="MD266" s="32"/>
      <c r="ME266" s="32"/>
      <c r="MF266" s="32"/>
      <c r="MI266" s="32"/>
      <c r="MJ266" s="32"/>
      <c r="MK266" s="32"/>
      <c r="ML266" s="32">
        <v>125</v>
      </c>
      <c r="MM266" s="36">
        <f t="shared" si="604"/>
        <v>4625</v>
      </c>
      <c r="MO266" s="32"/>
      <c r="MP266" s="32"/>
      <c r="MQ266" s="32"/>
      <c r="MR266" s="32">
        <v>131.625</v>
      </c>
      <c r="MS266" s="36">
        <f t="shared" si="605"/>
        <v>3145.8374999999996</v>
      </c>
      <c r="MU266" s="32"/>
      <c r="MV266" s="32"/>
      <c r="MW266" s="32"/>
      <c r="MX266" s="32"/>
      <c r="NA266" s="32"/>
      <c r="NB266" s="32"/>
      <c r="NC266" s="32"/>
      <c r="ND266" s="32">
        <v>108</v>
      </c>
      <c r="NE266" s="36">
        <f t="shared" si="606"/>
        <v>1501.2</v>
      </c>
      <c r="NG266" s="32"/>
      <c r="NH266" s="32"/>
      <c r="NI266" s="32"/>
      <c r="NJ266" s="32">
        <v>105</v>
      </c>
      <c r="NK266" s="36">
        <f t="shared" si="607"/>
        <v>3717</v>
      </c>
      <c r="NM266" s="32"/>
      <c r="NN266" s="32"/>
      <c r="NO266" s="32"/>
      <c r="NP266" s="32">
        <v>65</v>
      </c>
      <c r="NQ266" s="36">
        <f t="shared" si="608"/>
        <v>832</v>
      </c>
      <c r="NS266" s="32"/>
      <c r="NT266" s="32"/>
      <c r="NU266" s="32"/>
      <c r="NV266" s="32">
        <v>17.1875</v>
      </c>
      <c r="NW266" s="36">
        <f t="shared" si="609"/>
        <v>859.375</v>
      </c>
      <c r="NY266" s="32"/>
      <c r="NZ266" s="32"/>
      <c r="OA266" s="32"/>
      <c r="OB266" s="32">
        <v>20.625</v>
      </c>
      <c r="OC266" s="36">
        <f t="shared" si="610"/>
        <v>453.75</v>
      </c>
      <c r="OE266" s="32"/>
      <c r="OF266" s="32"/>
      <c r="OG266" s="32"/>
      <c r="OH266" s="32">
        <v>106.5</v>
      </c>
      <c r="OI266" s="36">
        <f t="shared" si="611"/>
        <v>1118.25</v>
      </c>
      <c r="OK266" s="32"/>
      <c r="OL266" s="32"/>
      <c r="OM266" s="32"/>
      <c r="ON266" s="32"/>
      <c r="OQ266" s="32"/>
      <c r="OR266" s="32"/>
      <c r="OS266" s="32"/>
      <c r="OT266" s="32"/>
      <c r="OW266" s="32"/>
      <c r="OX266" s="32"/>
      <c r="OY266" s="32"/>
      <c r="OZ266" s="32"/>
      <c r="PC266" s="32"/>
      <c r="PD266" s="32"/>
      <c r="PE266" s="32"/>
      <c r="PF266" s="32"/>
      <c r="PI266" s="32"/>
      <c r="PJ266" s="32"/>
      <c r="PK266" s="32"/>
      <c r="PL266" s="32">
        <v>53.25</v>
      </c>
      <c r="PM266" s="36">
        <f t="shared" si="612"/>
        <v>942.52499999999998</v>
      </c>
      <c r="PO266" s="32"/>
      <c r="PP266" s="32"/>
      <c r="PQ266" s="32"/>
      <c r="PR266" s="32"/>
      <c r="PU266" s="32"/>
      <c r="PV266" s="32"/>
      <c r="PW266" s="32"/>
      <c r="PX266" s="31">
        <v>108</v>
      </c>
      <c r="PY266" s="36">
        <f t="shared" si="613"/>
        <v>648</v>
      </c>
      <c r="QM266" s="5"/>
      <c r="QO266" s="5"/>
      <c r="QP266" s="31">
        <v>34</v>
      </c>
      <c r="QQ266" s="36">
        <f t="shared" si="614"/>
        <v>421.6</v>
      </c>
      <c r="QV266" s="31">
        <v>54</v>
      </c>
      <c r="QW266" s="36">
        <f t="shared" si="615"/>
        <v>648</v>
      </c>
      <c r="RB266" s="31">
        <v>112</v>
      </c>
      <c r="RC266" s="36">
        <f t="shared" si="616"/>
        <v>1848</v>
      </c>
      <c r="RH266" s="31">
        <v>17</v>
      </c>
      <c r="RI266" s="36">
        <f t="shared" si="617"/>
        <v>85</v>
      </c>
      <c r="RN266" s="31">
        <v>57.75</v>
      </c>
      <c r="RO266" s="36">
        <f t="shared" si="618"/>
        <v>658.35</v>
      </c>
    </row>
    <row r="267" spans="1:484" x14ac:dyDescent="0.55000000000000004">
      <c r="A267" s="31"/>
      <c r="B267" s="80">
        <v>185212</v>
      </c>
      <c r="C267" s="77"/>
      <c r="D267" s="78">
        <f>SUM(M267,S267,Y267,AE267,AK267,AQ267,AW267,BC267,BI267,BO267,BU267,CA267,CG267,CM267,CS267,CY267,DE267,DK267,DQ267,DW267,EC267,EI267,EO267,EU267,FA267,FG267,FM267,FS267,FY267,GE267,GK267,GQ267,GW267,HC267,HI267,HO267,HU267,IA267,IG267,IM267,IS267,IY267,JE267,JK267,JQ267,JW267,KC267,KI267,KO267,KU267,LA267,LG267,LM267,LS267,LY267,ME267,MK267,MQ267,MW267,NC267,NI267,NO267,NU267,OA267,OG267,OM267,OS267,OY267,PE267,PK267,PQ267,PW267,QC267,QI267,QO267,QU267,RA267,RG267,RM267,RS267,RY267,SE267,SK267,SQ267)</f>
        <v>1537.8877194727258</v>
      </c>
      <c r="E267" s="78">
        <f t="shared" si="620"/>
        <v>125100.65532666541</v>
      </c>
      <c r="F267" s="78">
        <f t="shared" si="619"/>
        <v>61.925921811259592</v>
      </c>
      <c r="G267" s="78">
        <f t="shared" si="576"/>
        <v>93.530577808452961</v>
      </c>
      <c r="H267" s="78"/>
      <c r="I267" s="78"/>
      <c r="J267" s="88">
        <f>SUM(P267,V267,AB267,AH267,AN267,AT267,AZ267,BF267,BL267,BR267,BX267,CD267,CJ267,CP267,CV267,DB267,DH267,DN267,DT267,DZ267,EF267,EL267,ER267,EX267,FD267,FJ267,FP267,FV267,GB267,GH267,GN267,GT267,GZ267,HF267,HL267,HR267,HX267,ID267,IJ267,IP267,IV267,JB267,JH267,JN267,JT267,JZ267,KF267,KL267,KR267,KX267,LD267,LJ267,LP267,LV267,MB267,MH267,MN267,MT267,MZ267,NF267,NL267,NR267,NX267,OD267,OJ267,OP267,OV267,PB267,PH267,PN267,PT267,PZ267,QF267,QL267,QR267,QX267,RD267,RJ267,RP267,RV267,SB267,SH267,SN267,ST267)</f>
        <v>1337.5375011888279</v>
      </c>
      <c r="K267" s="31">
        <v>0</v>
      </c>
      <c r="L267" s="31">
        <v>1.33131548025</v>
      </c>
      <c r="M267" s="31">
        <v>94.392523364485982</v>
      </c>
      <c r="N267" s="31">
        <v>92.625</v>
      </c>
      <c r="O267" s="62">
        <f t="shared" si="577"/>
        <v>8171.1284828369289</v>
      </c>
      <c r="P267" s="31">
        <f>M255</f>
        <v>88.217311555594378</v>
      </c>
      <c r="W267" s="31">
        <v>8</v>
      </c>
      <c r="X267" s="31">
        <v>1</v>
      </c>
      <c r="Y267" s="31">
        <v>75</v>
      </c>
      <c r="Z267" s="31">
        <v>120</v>
      </c>
      <c r="AA267" s="37">
        <f t="shared" si="574"/>
        <v>9000</v>
      </c>
      <c r="AB267" s="64">
        <f>Y255</f>
        <v>75</v>
      </c>
      <c r="AI267" s="31">
        <v>6</v>
      </c>
      <c r="AJ267" s="31">
        <v>1.3305600000000004</v>
      </c>
      <c r="AK267" s="31">
        <v>87.412587412587413</v>
      </c>
      <c r="AL267" s="31">
        <v>88.25</v>
      </c>
      <c r="AM267" s="30">
        <f t="shared" si="578"/>
        <v>7142.7415177415187</v>
      </c>
      <c r="AN267" s="64">
        <f>AK255</f>
        <v>80.937580937580947</v>
      </c>
      <c r="BA267" s="31">
        <v>7</v>
      </c>
      <c r="BB267" s="31">
        <v>1</v>
      </c>
      <c r="BC267" s="31">
        <v>41.5</v>
      </c>
      <c r="BD267" s="31">
        <v>106.125</v>
      </c>
      <c r="BE267" s="36">
        <f t="shared" si="579"/>
        <v>4404.1875</v>
      </c>
      <c r="BF267" s="64">
        <f>BC255</f>
        <v>41.5</v>
      </c>
      <c r="BG267" s="31">
        <v>5</v>
      </c>
      <c r="BH267" s="31">
        <v>1</v>
      </c>
      <c r="BI267" s="31">
        <v>30.7</v>
      </c>
      <c r="BJ267" s="31">
        <v>59.375</v>
      </c>
      <c r="BK267" s="36">
        <f t="shared" si="580"/>
        <v>1822.8125</v>
      </c>
      <c r="BL267" s="64">
        <f>BI255</f>
        <v>30.7</v>
      </c>
      <c r="BM267" s="31">
        <v>7.5</v>
      </c>
      <c r="BN267" s="31">
        <v>1</v>
      </c>
      <c r="BO267" s="31">
        <v>28.5</v>
      </c>
      <c r="BP267" s="31">
        <v>95.5</v>
      </c>
      <c r="BQ267" s="30">
        <f t="shared" si="581"/>
        <v>2721.75</v>
      </c>
      <c r="BR267" s="64">
        <f>BO255</f>
        <v>28.5</v>
      </c>
      <c r="BZ267" s="31">
        <v>1</v>
      </c>
      <c r="CK267" s="31">
        <v>0</v>
      </c>
      <c r="CL267" s="31">
        <v>1</v>
      </c>
      <c r="CM267" s="31">
        <v>17</v>
      </c>
      <c r="CX267" s="31">
        <v>1</v>
      </c>
      <c r="DC267" s="31">
        <v>0</v>
      </c>
      <c r="DD267" s="31">
        <v>1</v>
      </c>
      <c r="DE267" s="31">
        <v>38</v>
      </c>
      <c r="DF267" s="31">
        <v>76.25</v>
      </c>
      <c r="DG267" s="30">
        <f t="shared" si="582"/>
        <v>2897.5</v>
      </c>
      <c r="DH267" s="64">
        <f>DE255</f>
        <v>38</v>
      </c>
      <c r="DI267" s="31">
        <v>3.5</v>
      </c>
      <c r="DJ267" s="31">
        <v>1</v>
      </c>
      <c r="DK267" s="31">
        <v>32</v>
      </c>
      <c r="DL267" s="31">
        <v>73.75</v>
      </c>
      <c r="DM267" s="30">
        <f t="shared" si="583"/>
        <v>1770</v>
      </c>
      <c r="DN267" s="64">
        <f>DK255</f>
        <v>24</v>
      </c>
      <c r="DO267" s="31">
        <v>0</v>
      </c>
      <c r="DP267" s="31">
        <v>1.2312000000000001</v>
      </c>
      <c r="DQ267" s="31">
        <v>34.782608695652179</v>
      </c>
      <c r="DR267" s="31">
        <v>112.25</v>
      </c>
      <c r="DS267" s="30">
        <f t="shared" si="584"/>
        <v>3904.347826086957</v>
      </c>
      <c r="DT267" s="64">
        <f>DQ255</f>
        <v>34.782608695652179</v>
      </c>
      <c r="DU267" s="31">
        <v>14</v>
      </c>
      <c r="DV267" s="31">
        <v>1</v>
      </c>
      <c r="DW267" s="31">
        <v>25</v>
      </c>
      <c r="DX267" s="31">
        <v>117</v>
      </c>
      <c r="DY267" s="30">
        <f t="shared" si="585"/>
        <v>2925</v>
      </c>
      <c r="DZ267" s="64">
        <f>DW255</f>
        <v>25</v>
      </c>
      <c r="EB267" s="31">
        <v>1</v>
      </c>
      <c r="ES267" s="31">
        <v>7</v>
      </c>
      <c r="ET267" s="31">
        <v>1</v>
      </c>
      <c r="EU267" s="31">
        <v>45</v>
      </c>
      <c r="EV267" s="31">
        <v>103.5</v>
      </c>
      <c r="EW267" s="30">
        <f t="shared" si="586"/>
        <v>4657.5</v>
      </c>
      <c r="EX267" s="64">
        <f>EU255</f>
        <v>45</v>
      </c>
      <c r="EY267" s="31">
        <v>7.5</v>
      </c>
      <c r="EZ267" s="31">
        <v>1</v>
      </c>
      <c r="FA267" s="31">
        <v>51.5</v>
      </c>
      <c r="FB267" s="31">
        <v>100.5</v>
      </c>
      <c r="FC267" s="29">
        <f t="shared" si="575"/>
        <v>5175.75</v>
      </c>
      <c r="FD267" s="64">
        <f>FA255</f>
        <v>51.5</v>
      </c>
      <c r="FL267" s="31">
        <v>1</v>
      </c>
      <c r="FM267" s="42">
        <v>47</v>
      </c>
      <c r="FQ267" s="31">
        <v>6</v>
      </c>
      <c r="FR267" s="31">
        <v>1</v>
      </c>
      <c r="FS267" s="31">
        <v>132</v>
      </c>
      <c r="FT267" s="31">
        <v>99</v>
      </c>
      <c r="FU267" s="36">
        <f t="shared" si="587"/>
        <v>9900</v>
      </c>
      <c r="FV267" s="64">
        <f>FS255</f>
        <v>100</v>
      </c>
      <c r="GD267" s="31">
        <v>1</v>
      </c>
      <c r="GE267" s="42">
        <v>12.4</v>
      </c>
      <c r="HY267" s="31">
        <v>10</v>
      </c>
      <c r="HZ267" s="31">
        <v>1</v>
      </c>
      <c r="IA267" s="31">
        <v>23</v>
      </c>
      <c r="IB267" s="31">
        <v>131</v>
      </c>
      <c r="IC267" s="36">
        <f t="shared" si="588"/>
        <v>3013</v>
      </c>
      <c r="ID267" s="64">
        <f>IA255</f>
        <v>23</v>
      </c>
      <c r="IE267" s="31">
        <v>7</v>
      </c>
      <c r="IF267" s="31">
        <v>1</v>
      </c>
      <c r="IG267" s="31">
        <v>30</v>
      </c>
      <c r="IH267" s="31">
        <v>115</v>
      </c>
      <c r="II267" s="30">
        <f t="shared" si="589"/>
        <v>2875</v>
      </c>
      <c r="IJ267" s="64">
        <f>IG255</f>
        <v>25</v>
      </c>
      <c r="IK267" s="31">
        <v>0</v>
      </c>
      <c r="IL267" s="31">
        <v>1</v>
      </c>
      <c r="IM267" s="31">
        <v>10</v>
      </c>
      <c r="IN267" s="31">
        <v>77.5</v>
      </c>
      <c r="IO267" s="36">
        <f t="shared" si="590"/>
        <v>775</v>
      </c>
      <c r="IP267" s="64">
        <f>IM255</f>
        <v>10</v>
      </c>
      <c r="JC267" s="70">
        <v>8</v>
      </c>
      <c r="JD267" s="22">
        <v>1</v>
      </c>
      <c r="JE267" s="22">
        <v>12.4</v>
      </c>
      <c r="JF267" s="22">
        <v>112</v>
      </c>
      <c r="JG267" s="23">
        <f t="shared" si="591"/>
        <v>1120</v>
      </c>
      <c r="JH267" s="72">
        <f>JE255</f>
        <v>10</v>
      </c>
      <c r="JI267" s="70">
        <v>15</v>
      </c>
      <c r="JJ267" s="22">
        <v>1</v>
      </c>
      <c r="JK267" s="22">
        <v>30</v>
      </c>
      <c r="JL267" s="22">
        <v>149</v>
      </c>
      <c r="JM267" s="23">
        <f t="shared" si="592"/>
        <v>4470</v>
      </c>
      <c r="JN267" s="72">
        <f>JK255</f>
        <v>30</v>
      </c>
      <c r="JO267" s="70">
        <v>6</v>
      </c>
      <c r="JP267" s="22">
        <v>1</v>
      </c>
      <c r="JQ267" s="22">
        <v>31.6</v>
      </c>
      <c r="JR267" s="22">
        <v>88.5</v>
      </c>
      <c r="JS267" s="23">
        <f t="shared" si="593"/>
        <v>2796.6</v>
      </c>
      <c r="JT267" s="72">
        <f>JQ255</f>
        <v>31.6</v>
      </c>
      <c r="JU267" s="70">
        <v>10</v>
      </c>
      <c r="JV267" s="22">
        <v>1</v>
      </c>
      <c r="JW267" s="22">
        <v>41.2</v>
      </c>
      <c r="JX267" s="22">
        <v>144</v>
      </c>
      <c r="JY267" s="23">
        <f t="shared" si="594"/>
        <v>5932.8</v>
      </c>
      <c r="JZ267" s="72">
        <f>JW255</f>
        <v>41.2</v>
      </c>
      <c r="KA267" s="70">
        <v>5</v>
      </c>
      <c r="KB267" s="22">
        <v>1.1599999999999999</v>
      </c>
      <c r="KC267" s="22">
        <v>15</v>
      </c>
      <c r="KD267" s="22">
        <v>57.625</v>
      </c>
      <c r="KE267" s="23">
        <f t="shared" si="595"/>
        <v>749.125</v>
      </c>
      <c r="KF267" s="72">
        <f>KC255</f>
        <v>13</v>
      </c>
      <c r="KG267" s="70">
        <v>0</v>
      </c>
      <c r="KH267" s="22">
        <v>1</v>
      </c>
      <c r="KI267" s="22">
        <v>30</v>
      </c>
      <c r="KJ267" s="22">
        <v>32.130000000000003</v>
      </c>
      <c r="KK267" s="23">
        <f t="shared" si="596"/>
        <v>963.90000000000009</v>
      </c>
      <c r="KL267" s="72">
        <f>KI255</f>
        <v>30</v>
      </c>
      <c r="KM267" s="70">
        <v>7.5</v>
      </c>
      <c r="KN267" s="22">
        <v>1</v>
      </c>
      <c r="KO267" s="22">
        <v>18.3</v>
      </c>
      <c r="KP267" s="22">
        <v>107.125</v>
      </c>
      <c r="KQ267" s="23">
        <f t="shared" si="597"/>
        <v>1960.3875</v>
      </c>
      <c r="KR267" s="72">
        <f>KO255</f>
        <v>18.3</v>
      </c>
      <c r="KS267" s="70">
        <v>4</v>
      </c>
      <c r="KT267" s="22">
        <v>1</v>
      </c>
      <c r="KU267" s="22">
        <v>39</v>
      </c>
      <c r="KV267" s="22">
        <v>77.375</v>
      </c>
      <c r="KW267" s="23">
        <f t="shared" si="598"/>
        <v>2940.25</v>
      </c>
      <c r="KX267" s="72">
        <f>KU255</f>
        <v>38</v>
      </c>
      <c r="KY267" s="70">
        <v>4.5</v>
      </c>
      <c r="KZ267" s="22">
        <v>1</v>
      </c>
      <c r="LA267" s="22">
        <v>21</v>
      </c>
      <c r="LB267" s="22">
        <v>53</v>
      </c>
      <c r="LC267" s="23">
        <f t="shared" si="599"/>
        <v>980.5</v>
      </c>
      <c r="LD267" s="72">
        <f>LA255</f>
        <v>18.5</v>
      </c>
      <c r="LE267" s="70">
        <v>6</v>
      </c>
      <c r="LF267" s="22">
        <v>1</v>
      </c>
      <c r="LG267" s="22">
        <v>70</v>
      </c>
      <c r="LH267" s="22">
        <v>96.25</v>
      </c>
      <c r="LI267" s="23">
        <f t="shared" si="600"/>
        <v>5582.5</v>
      </c>
      <c r="LJ267" s="72">
        <f>LG255</f>
        <v>58</v>
      </c>
      <c r="LK267" s="29">
        <v>0</v>
      </c>
      <c r="LL267" s="29">
        <v>1.1000000000000001</v>
      </c>
      <c r="LM267" s="29">
        <v>15</v>
      </c>
      <c r="LN267" s="29">
        <v>148</v>
      </c>
      <c r="LO267" s="30">
        <f t="shared" si="601"/>
        <v>2220</v>
      </c>
      <c r="LP267" s="73">
        <f>LM255</f>
        <v>15</v>
      </c>
      <c r="LQ267" s="29">
        <v>8</v>
      </c>
      <c r="LR267" s="29">
        <v>1</v>
      </c>
      <c r="LS267" s="29">
        <v>6.3</v>
      </c>
      <c r="LT267" s="26">
        <v>109.5</v>
      </c>
      <c r="LU267" s="30">
        <f t="shared" si="602"/>
        <v>689.85</v>
      </c>
      <c r="LV267" s="73">
        <f>LS255</f>
        <v>6.3</v>
      </c>
      <c r="LW267" s="31">
        <v>10</v>
      </c>
      <c r="LX267" s="31">
        <v>1</v>
      </c>
      <c r="LY267" s="31">
        <v>21</v>
      </c>
      <c r="LZ267" s="31">
        <v>131</v>
      </c>
      <c r="MA267" s="36">
        <f t="shared" si="603"/>
        <v>2620</v>
      </c>
      <c r="MB267" s="64">
        <f>LY255</f>
        <v>20</v>
      </c>
      <c r="MI267" s="31">
        <v>8</v>
      </c>
      <c r="MJ267" s="31">
        <v>1</v>
      </c>
      <c r="MK267" s="31">
        <v>50.5</v>
      </c>
      <c r="ML267" s="31">
        <v>125</v>
      </c>
      <c r="MM267" s="36">
        <f t="shared" si="604"/>
        <v>4625</v>
      </c>
      <c r="MN267" s="64">
        <f>MK255</f>
        <v>37</v>
      </c>
      <c r="MO267" s="31">
        <v>10</v>
      </c>
      <c r="MP267" s="31">
        <v>1</v>
      </c>
      <c r="MQ267" s="31">
        <v>23.9</v>
      </c>
      <c r="MR267" s="31">
        <v>133</v>
      </c>
      <c r="MS267" s="36">
        <f t="shared" si="605"/>
        <v>3178.7</v>
      </c>
      <c r="MT267" s="64">
        <f>MQ255</f>
        <v>23.9</v>
      </c>
      <c r="NA267" s="31">
        <v>8</v>
      </c>
      <c r="NB267" s="31">
        <v>1</v>
      </c>
      <c r="NC267" s="31">
        <v>14</v>
      </c>
      <c r="ND267" s="31">
        <v>108.5</v>
      </c>
      <c r="NE267" s="36">
        <f t="shared" si="606"/>
        <v>1508.15</v>
      </c>
      <c r="NF267" s="64">
        <f>NC255</f>
        <v>13.9</v>
      </c>
      <c r="NG267" s="31">
        <v>6</v>
      </c>
      <c r="NH267" s="31">
        <v>1</v>
      </c>
      <c r="NI267" s="31">
        <v>35.4</v>
      </c>
      <c r="NJ267" s="31">
        <v>102</v>
      </c>
      <c r="NK267" s="36">
        <f t="shared" si="607"/>
        <v>3610.7999999999997</v>
      </c>
      <c r="NL267" s="64">
        <f>NI255</f>
        <v>35.4</v>
      </c>
      <c r="NM267" s="31">
        <v>5</v>
      </c>
      <c r="NN267" s="31">
        <v>1</v>
      </c>
      <c r="NO267" s="31">
        <v>12.8</v>
      </c>
      <c r="NP267" s="31">
        <v>60.25</v>
      </c>
      <c r="NQ267" s="36">
        <f t="shared" si="608"/>
        <v>771.2</v>
      </c>
      <c r="NR267" s="64">
        <f>NO255</f>
        <v>12.8</v>
      </c>
      <c r="NS267" s="31">
        <v>0</v>
      </c>
      <c r="NT267" s="31">
        <v>1</v>
      </c>
      <c r="NU267" s="31">
        <v>50</v>
      </c>
      <c r="NV267" s="31">
        <v>17.8125</v>
      </c>
      <c r="NW267" s="36">
        <f t="shared" si="609"/>
        <v>890.625</v>
      </c>
      <c r="NX267" s="64">
        <f>NU255</f>
        <v>50</v>
      </c>
      <c r="NY267" s="31">
        <v>0</v>
      </c>
      <c r="NZ267" s="31">
        <v>1</v>
      </c>
      <c r="OA267" s="31">
        <v>22</v>
      </c>
      <c r="OB267" s="31">
        <v>20.3125</v>
      </c>
      <c r="OC267" s="36">
        <f t="shared" si="610"/>
        <v>446.875</v>
      </c>
      <c r="OD267" s="64">
        <f>OA255</f>
        <v>22</v>
      </c>
      <c r="OE267" s="31">
        <v>8.5</v>
      </c>
      <c r="OF267" s="31">
        <v>1</v>
      </c>
      <c r="OG267" s="31">
        <v>10.5</v>
      </c>
      <c r="OH267" s="31">
        <v>104.25</v>
      </c>
      <c r="OI267" s="36">
        <f t="shared" si="611"/>
        <v>1094.625</v>
      </c>
      <c r="OJ267" s="64">
        <f>OG255</f>
        <v>10.5</v>
      </c>
      <c r="OL267" s="31">
        <v>1</v>
      </c>
      <c r="OM267" s="31">
        <v>23.7</v>
      </c>
      <c r="OQ267" s="31">
        <v>10</v>
      </c>
      <c r="OR267" s="31">
        <v>1</v>
      </c>
      <c r="OS267" s="31">
        <v>8.1</v>
      </c>
      <c r="OX267" s="31">
        <v>1</v>
      </c>
      <c r="PI267" s="31">
        <v>0</v>
      </c>
      <c r="PJ267" s="31">
        <v>1</v>
      </c>
      <c r="PK267" s="31">
        <v>17.7</v>
      </c>
      <c r="PL267" s="31">
        <v>63</v>
      </c>
      <c r="PM267" s="36">
        <f t="shared" si="612"/>
        <v>1115.0999999999999</v>
      </c>
      <c r="PN267" s="64">
        <f>PK255</f>
        <v>17.7</v>
      </c>
      <c r="PU267" s="31">
        <v>8</v>
      </c>
      <c r="PV267" s="31">
        <v>1</v>
      </c>
      <c r="PW267" s="31">
        <v>6</v>
      </c>
      <c r="PX267" s="31">
        <v>108</v>
      </c>
      <c r="PY267" s="36">
        <f t="shared" si="613"/>
        <v>648</v>
      </c>
      <c r="PZ267" s="64">
        <f>PW255</f>
        <v>6</v>
      </c>
      <c r="QM267" s="5"/>
      <c r="QN267" s="31">
        <v>1</v>
      </c>
      <c r="QO267" s="5">
        <v>12.4</v>
      </c>
      <c r="QP267" s="31">
        <v>36.5</v>
      </c>
      <c r="QQ267" s="36">
        <f t="shared" si="614"/>
        <v>452.6</v>
      </c>
      <c r="QR267" s="64">
        <f>QO255</f>
        <v>12.4</v>
      </c>
      <c r="QS267" s="31">
        <v>2</v>
      </c>
      <c r="QT267" s="31">
        <v>1.0900000000000001</v>
      </c>
      <c r="QU267" s="31">
        <v>12</v>
      </c>
      <c r="QV267" s="31">
        <v>51.25</v>
      </c>
      <c r="QW267" s="36">
        <f t="shared" si="615"/>
        <v>615</v>
      </c>
      <c r="QX267" s="64">
        <f>QU255</f>
        <v>12</v>
      </c>
      <c r="QY267" s="31">
        <v>10</v>
      </c>
      <c r="QZ267" s="31">
        <v>1</v>
      </c>
      <c r="RA267" s="31">
        <v>16.5</v>
      </c>
      <c r="RB267" s="31">
        <v>111</v>
      </c>
      <c r="RC267" s="36">
        <f t="shared" si="616"/>
        <v>1831.5</v>
      </c>
      <c r="RD267" s="64">
        <f>RA255</f>
        <v>16.5</v>
      </c>
      <c r="RE267" s="31">
        <v>0</v>
      </c>
      <c r="RF267" s="31">
        <v>1</v>
      </c>
      <c r="RG267" s="31">
        <v>5</v>
      </c>
      <c r="RH267" s="31">
        <v>10</v>
      </c>
      <c r="RI267" s="36">
        <f t="shared" si="617"/>
        <v>50</v>
      </c>
      <c r="RJ267" s="64">
        <f>RG255</f>
        <v>5</v>
      </c>
      <c r="RK267" s="31">
        <v>4.25</v>
      </c>
      <c r="RL267" s="31">
        <v>1</v>
      </c>
      <c r="RM267" s="31">
        <v>11.4</v>
      </c>
      <c r="RN267" s="31">
        <v>58</v>
      </c>
      <c r="RO267" s="36">
        <f t="shared" si="618"/>
        <v>661.2</v>
      </c>
      <c r="RP267" s="64">
        <f>RM255</f>
        <v>11.4</v>
      </c>
    </row>
    <row r="268" spans="1:484" x14ac:dyDescent="0.55000000000000004">
      <c r="A268" s="31"/>
      <c r="B268" s="80">
        <v>185301</v>
      </c>
      <c r="C268" s="77"/>
      <c r="D268" s="78"/>
      <c r="E268" s="78">
        <f t="shared" si="620"/>
        <v>147965.60621003743</v>
      </c>
      <c r="F268" s="78">
        <f>I268</f>
        <v>62.475736502386681</v>
      </c>
      <c r="G268" s="78">
        <f>E268/D$267</f>
        <v>96.213529984340042</v>
      </c>
      <c r="H268" s="78"/>
      <c r="I268" s="78">
        <f>F267*J268</f>
        <v>62.475736502386681</v>
      </c>
      <c r="J268" s="88">
        <f>SUM(P268,V268,AB268,AH268,AN268,AT268,AZ268,BF268,BL268,BR268,BX268,CD268,CJ268,CP268,CV268,DB268,DH268,DN268,DT268,DZ268,EF268,EL268,ER268,EX268,FD268,FJ268,FP268,FV268,GB268,GH268,GN268,GT268,GZ268,HF268,HL268,HR268,HX268,ID268,IJ268,IP268,IV268,JB268,JH268,JN268,JT268,JZ268,KF268,KL268,KR268,KX268,LD268,LJ268,LP268,LV268,MB268,MH268,MN268,MT268,MZ268,NF268,NL268,NR268,NX268,OD268,OJ268,OP268,OV268,PB268,PH268,PN268,PT268,PZ268,QF268,QL268,QR268,QX268,RD268,RJ268,RP268,RV268,SB268,SH268,SN268,ST268)/J267</f>
        <v>1.0088785871093342</v>
      </c>
      <c r="N268" s="31">
        <v>92</v>
      </c>
      <c r="O268" s="62">
        <f>M$267*N268</f>
        <v>8684.1121495327097</v>
      </c>
      <c r="P268" s="31">
        <f>N268/N267*P267</f>
        <v>87.622053043073507</v>
      </c>
      <c r="Z268" s="31">
        <v>130.5</v>
      </c>
      <c r="AA268" s="37">
        <f t="shared" ref="AA268:AA279" si="621">Y$267*Z268</f>
        <v>9787.5</v>
      </c>
      <c r="AB268" s="64">
        <f>Z268/Z267*AB267</f>
        <v>81.5625</v>
      </c>
      <c r="AL268" s="31">
        <v>85</v>
      </c>
      <c r="AM268" s="30">
        <f>AK$267*AL268</f>
        <v>7430.0699300699298</v>
      </c>
      <c r="AN268" s="64">
        <f>AL268/AL267*AN267</f>
        <v>77.956876823732358</v>
      </c>
      <c r="BD268" s="31">
        <v>104.5</v>
      </c>
      <c r="BE268" s="36">
        <f>BC$267*BD268</f>
        <v>4336.75</v>
      </c>
      <c r="BF268" s="64">
        <f>BD268/BD267*BF267</f>
        <v>40.86454652532391</v>
      </c>
      <c r="BJ268" s="31">
        <v>60</v>
      </c>
      <c r="BK268" s="36">
        <f>BI$267*BJ268</f>
        <v>1842</v>
      </c>
      <c r="BL268" s="64">
        <f>BJ268/BJ267*BL267</f>
        <v>31.023157894736844</v>
      </c>
      <c r="BP268" s="31">
        <v>98</v>
      </c>
      <c r="BQ268" s="30">
        <f>BO$267*BP268</f>
        <v>2793</v>
      </c>
      <c r="BR268" s="64">
        <f>BP268/BP267*BR267</f>
        <v>29.246073298429319</v>
      </c>
      <c r="CN268" s="43">
        <v>133</v>
      </c>
      <c r="CO268" s="36">
        <f>CM$267*CN268</f>
        <v>2261</v>
      </c>
      <c r="DF268" s="31">
        <v>70</v>
      </c>
      <c r="DG268" s="30">
        <f>DE$267*DF268</f>
        <v>2660</v>
      </c>
      <c r="DH268" s="64">
        <f>DF268/DF267*DH267</f>
        <v>34.885245901639344</v>
      </c>
      <c r="DL268" s="31">
        <v>70.63</v>
      </c>
      <c r="DM268" s="30">
        <f>DK$267*DL268</f>
        <v>2260.16</v>
      </c>
      <c r="DN268" s="64">
        <f>DL268/DL267*DN267</f>
        <v>22.984677966101692</v>
      </c>
      <c r="DR268" s="31">
        <v>107</v>
      </c>
      <c r="DS268" s="30">
        <f>DQ$267*DR268</f>
        <v>3721.739130434783</v>
      </c>
      <c r="DT268" s="64">
        <f>DR268/DR267*DT267</f>
        <v>33.155805170911208</v>
      </c>
      <c r="DX268" s="31">
        <v>125.5</v>
      </c>
      <c r="DY268" s="30">
        <f>DW$267*DX268</f>
        <v>3137.5</v>
      </c>
      <c r="DZ268" s="64">
        <f>DX268/DX267*DZ267</f>
        <v>26.816239316239315</v>
      </c>
      <c r="EV268" s="31">
        <v>103.5</v>
      </c>
      <c r="EW268" s="30">
        <f>EU$267*EV268</f>
        <v>4657.5</v>
      </c>
      <c r="EX268" s="64">
        <f>EV268/EV267*EX267</f>
        <v>45</v>
      </c>
      <c r="FB268" s="31">
        <v>101.625</v>
      </c>
      <c r="FC268" s="29">
        <f t="shared" ref="FC268:FC279" si="622">FA$267*FB268</f>
        <v>5233.6875</v>
      </c>
      <c r="FD268" s="64">
        <f>FB268/FB267*FD267</f>
        <v>52.076492537313435</v>
      </c>
      <c r="FN268" s="31">
        <v>124.5</v>
      </c>
      <c r="FO268" s="36">
        <f>FM$267*FN268</f>
        <v>5851.5</v>
      </c>
      <c r="FT268" s="31">
        <v>100</v>
      </c>
      <c r="FU268" s="36">
        <f>FS$267*FT268</f>
        <v>13200</v>
      </c>
      <c r="FV268" s="64">
        <f>FT268/FT267*FV267</f>
        <v>101.01010101010101</v>
      </c>
      <c r="GF268" s="31">
        <v>100</v>
      </c>
      <c r="GG268" s="36">
        <f>GE$267*GF268</f>
        <v>1240</v>
      </c>
      <c r="IB268" s="31">
        <v>125</v>
      </c>
      <c r="IC268" s="36">
        <f>IA$267*IB268</f>
        <v>2875</v>
      </c>
      <c r="ID268" s="64">
        <f>IB268/IB267*ID267</f>
        <v>21.946564885496183</v>
      </c>
      <c r="IH268" s="31">
        <v>116.25</v>
      </c>
      <c r="II268" s="30">
        <f>IG$267*IH268</f>
        <v>3487.5</v>
      </c>
      <c r="IJ268" s="64">
        <f>IH268/IH267*IJ267</f>
        <v>25.271739130434785</v>
      </c>
      <c r="IN268" s="31">
        <v>77.125</v>
      </c>
      <c r="IO268" s="36">
        <f>IM$267*IN268</f>
        <v>771.25</v>
      </c>
      <c r="IP268" s="64">
        <f>IN268/IN267*IP267</f>
        <v>9.9516129032258061</v>
      </c>
      <c r="JC268" s="69"/>
      <c r="JD268" s="20"/>
      <c r="JE268" s="20"/>
      <c r="JF268" s="20">
        <v>115</v>
      </c>
      <c r="JG268" s="23">
        <f>JE$267*JF268</f>
        <v>1426</v>
      </c>
      <c r="JH268" s="72">
        <f>JF268/JF267*JH267</f>
        <v>10.267857142857142</v>
      </c>
      <c r="JI268" s="69"/>
      <c r="JJ268" s="20"/>
      <c r="JK268" s="20"/>
      <c r="JL268" s="20">
        <v>149</v>
      </c>
      <c r="JM268" s="23">
        <f>JK$267*JL268</f>
        <v>4470</v>
      </c>
      <c r="JN268" s="72">
        <f>JL268/JL267*JN267</f>
        <v>30</v>
      </c>
      <c r="JO268" s="69"/>
      <c r="JP268" s="20"/>
      <c r="JQ268" s="20"/>
      <c r="JR268" s="20">
        <v>90.25</v>
      </c>
      <c r="JS268" s="23">
        <f>JQ$267*JR268</f>
        <v>2851.9</v>
      </c>
      <c r="JT268" s="72">
        <f>JR268/JR267*JT267</f>
        <v>32.224858757062151</v>
      </c>
      <c r="JU268" s="69"/>
      <c r="JV268" s="20"/>
      <c r="JW268" s="20"/>
      <c r="JX268" s="20">
        <v>147.5</v>
      </c>
      <c r="JY268" s="23">
        <f>JW$267*JX268</f>
        <v>6077</v>
      </c>
      <c r="JZ268" s="72">
        <f>JX268/JX267*JZ267</f>
        <v>42.201388888888893</v>
      </c>
      <c r="KA268" s="69"/>
      <c r="KB268" s="20"/>
      <c r="KC268" s="20"/>
      <c r="KD268" s="20">
        <v>57.375</v>
      </c>
      <c r="KE268" s="23">
        <f>KC$267*KD268</f>
        <v>860.625</v>
      </c>
      <c r="KF268" s="72">
        <f>KD268/KD267*KF267</f>
        <v>12.943600867678958</v>
      </c>
      <c r="KG268" s="69"/>
      <c r="KH268" s="20"/>
      <c r="KI268" s="20"/>
      <c r="KJ268" s="20">
        <v>39</v>
      </c>
      <c r="KK268" s="23">
        <f>KI$267*KJ268</f>
        <v>1170</v>
      </c>
      <c r="KL268" s="72">
        <f>KJ268/KJ267*KL267</f>
        <v>36.414565826330531</v>
      </c>
      <c r="KM268" s="69"/>
      <c r="KN268" s="20"/>
      <c r="KO268" s="20"/>
      <c r="KP268" s="20">
        <v>105.75</v>
      </c>
      <c r="KQ268" s="23">
        <f>KO$267*KP268</f>
        <v>1935.2250000000001</v>
      </c>
      <c r="KR268" s="72">
        <f>KP268/KP267*KR267</f>
        <v>18.065110851808633</v>
      </c>
      <c r="KS268" s="69"/>
      <c r="KT268" s="20"/>
      <c r="KU268" s="20"/>
      <c r="KV268" s="20">
        <v>77.375</v>
      </c>
      <c r="KW268" s="23">
        <f>KU$267*KV268</f>
        <v>3017.625</v>
      </c>
      <c r="KX268" s="72">
        <f>KV268/KV267*KX267</f>
        <v>38</v>
      </c>
      <c r="KY268" s="69"/>
      <c r="KZ268" s="20"/>
      <c r="LA268" s="20"/>
      <c r="LB268" s="20">
        <v>51.75</v>
      </c>
      <c r="LC268" s="23">
        <f>LA$267*LB268</f>
        <v>1086.75</v>
      </c>
      <c r="LD268" s="72">
        <f>LB268/LB267*LD267</f>
        <v>18.063679245283019</v>
      </c>
      <c r="LE268" s="69"/>
      <c r="LF268" s="20"/>
      <c r="LG268" s="20"/>
      <c r="LH268" s="20">
        <v>92.5</v>
      </c>
      <c r="LI268" s="23">
        <f>LG$267*LH268</f>
        <v>6475</v>
      </c>
      <c r="LJ268" s="72">
        <f>LH268/LH267*LJ267</f>
        <v>55.740259740259738</v>
      </c>
      <c r="LK268" s="27"/>
      <c r="LL268" s="27"/>
      <c r="LM268" s="27"/>
      <c r="LN268" s="27">
        <v>140</v>
      </c>
      <c r="LO268" s="30">
        <f>LM$267*LN268</f>
        <v>2100</v>
      </c>
      <c r="LP268" s="73">
        <f>LN268/LN267*LP267</f>
        <v>14.189189189189189</v>
      </c>
      <c r="LW268" s="32"/>
      <c r="LX268" s="32"/>
      <c r="LY268" s="32"/>
      <c r="LZ268" s="32">
        <v>129.75</v>
      </c>
      <c r="MA268" s="36">
        <f>LY$267*LZ268</f>
        <v>2724.75</v>
      </c>
      <c r="MB268" s="64">
        <f>LZ268/LZ267*MB267</f>
        <v>19.809160305343511</v>
      </c>
      <c r="MC268" s="32"/>
      <c r="MD268" s="32"/>
      <c r="ME268" s="32"/>
      <c r="MF268" s="32"/>
      <c r="MI268" s="32"/>
      <c r="MJ268" s="32"/>
      <c r="MK268" s="32"/>
      <c r="ML268" s="32">
        <v>127.5</v>
      </c>
      <c r="MM268" s="36">
        <f>MK$267*ML268</f>
        <v>6438.75</v>
      </c>
      <c r="MN268" s="64">
        <f>ML268/ML267*MN267</f>
        <v>37.74</v>
      </c>
      <c r="MO268" s="32"/>
      <c r="MP268" s="32"/>
      <c r="MQ268" s="32"/>
      <c r="MR268" s="32">
        <v>145</v>
      </c>
      <c r="MS268" s="36">
        <f>MQ$267*MR268</f>
        <v>3465.5</v>
      </c>
      <c r="MT268" s="64">
        <f>MR268/MR267*MT267</f>
        <v>26.056390977443609</v>
      </c>
      <c r="MU268" s="32"/>
      <c r="MV268" s="32"/>
      <c r="MW268" s="32"/>
      <c r="MX268" s="32"/>
      <c r="NA268" s="32"/>
      <c r="NB268" s="32"/>
      <c r="NC268" s="32"/>
      <c r="ND268" s="32">
        <v>112</v>
      </c>
      <c r="NE268" s="36">
        <f>NC$267*ND268</f>
        <v>1568</v>
      </c>
      <c r="NF268" s="64">
        <f>ND268/ND267*NF267</f>
        <v>14.348387096774193</v>
      </c>
      <c r="NG268" s="32"/>
      <c r="NH268" s="32"/>
      <c r="NI268" s="32"/>
      <c r="NJ268" s="32">
        <v>104.0625</v>
      </c>
      <c r="NK268" s="36">
        <f>NI$267*NJ268</f>
        <v>3683.8125</v>
      </c>
      <c r="NL268" s="64">
        <f>NJ268/NJ267*NL267</f>
        <v>36.115808823529413</v>
      </c>
      <c r="NM268" s="32"/>
      <c r="NN268" s="32"/>
      <c r="NO268" s="32"/>
      <c r="NP268" s="32">
        <v>60</v>
      </c>
      <c r="NQ268" s="36">
        <f>NO$267*NP268</f>
        <v>768</v>
      </c>
      <c r="NR268" s="64">
        <f>NP268/NP267*NR267</f>
        <v>12.74688796680498</v>
      </c>
      <c r="NS268" s="32"/>
      <c r="NT268" s="32"/>
      <c r="NU268" s="32"/>
      <c r="NV268" s="32">
        <v>20.5625</v>
      </c>
      <c r="NW268" s="36">
        <f>NU$267*NV268</f>
        <v>1028.125</v>
      </c>
      <c r="NX268" s="64">
        <f>NV268/NV267*NX267</f>
        <v>57.719298245614034</v>
      </c>
      <c r="NY268" s="32"/>
      <c r="NZ268" s="32"/>
      <c r="OA268" s="32"/>
      <c r="OB268" s="32">
        <v>20.875</v>
      </c>
      <c r="OC268" s="36">
        <f>OA$267*OB268</f>
        <v>459.25</v>
      </c>
      <c r="OD268" s="64">
        <f>OB268/OB267*OD267</f>
        <v>22.60923076923077</v>
      </c>
      <c r="OE268" s="32"/>
      <c r="OF268" s="32"/>
      <c r="OG268" s="32"/>
      <c r="OH268" s="32">
        <v>104.75</v>
      </c>
      <c r="OI268" s="36">
        <f>OG$267*OH268</f>
        <v>1099.875</v>
      </c>
      <c r="OJ268" s="64">
        <f>OH268/OH267*OJ267</f>
        <v>10.550359712230215</v>
      </c>
      <c r="OK268" s="32"/>
      <c r="OL268" s="32"/>
      <c r="OM268" s="32"/>
      <c r="ON268" s="32">
        <v>120</v>
      </c>
      <c r="OO268" s="36">
        <f>OM$267*ON268</f>
        <v>2844</v>
      </c>
      <c r="OQ268" s="32"/>
      <c r="OR268" s="32"/>
      <c r="OS268" s="32"/>
      <c r="OT268" s="32">
        <v>105.5</v>
      </c>
      <c r="OU268" s="36">
        <f>OS$267*OT268</f>
        <v>854.55</v>
      </c>
      <c r="OW268" s="32"/>
      <c r="OX268" s="32"/>
      <c r="OY268" s="32"/>
      <c r="OZ268" s="32"/>
      <c r="PC268" s="32"/>
      <c r="PD268" s="32"/>
      <c r="PE268" s="32"/>
      <c r="PF268" s="32"/>
      <c r="PI268" s="32"/>
      <c r="PJ268" s="32"/>
      <c r="PK268" s="32"/>
      <c r="PL268" s="32">
        <v>57</v>
      </c>
      <c r="PM268" s="36">
        <f>PK$267*PL268</f>
        <v>1008.9</v>
      </c>
      <c r="PN268" s="64">
        <f>PL268/PL267*PN267</f>
        <v>16.014285714285712</v>
      </c>
      <c r="PO268" s="32"/>
      <c r="PP268" s="32"/>
      <c r="PQ268" s="32"/>
      <c r="PR268" s="32"/>
      <c r="PU268" s="32"/>
      <c r="PV268" s="32"/>
      <c r="PW268" s="32"/>
      <c r="PX268" s="31">
        <v>107.75</v>
      </c>
      <c r="PY268" s="36">
        <f>PW$267*PX268</f>
        <v>646.5</v>
      </c>
      <c r="PZ268" s="64">
        <f>PX268/PX267*PZ267</f>
        <v>5.9861111111111116</v>
      </c>
      <c r="QM268" s="5"/>
      <c r="QO268" s="5"/>
      <c r="QP268" s="31">
        <v>41.125</v>
      </c>
      <c r="QQ268" s="36">
        <f>QO$267*QP268</f>
        <v>509.95</v>
      </c>
      <c r="QR268" s="64">
        <f>QP268/QP267*QR267</f>
        <v>13.971232876712328</v>
      </c>
      <c r="QV268" s="31">
        <v>51</v>
      </c>
      <c r="QW268" s="36">
        <f>QU$267*QV268</f>
        <v>612</v>
      </c>
      <c r="QX268" s="64">
        <f>QV268/QV267*QX267</f>
        <v>11.941463414634146</v>
      </c>
      <c r="RB268" s="31">
        <v>109.5</v>
      </c>
      <c r="RC268" s="36">
        <f>RA$267*RB268</f>
        <v>1806.75</v>
      </c>
      <c r="RD268" s="64">
        <f>RB268/RB267*RD267</f>
        <v>16.277027027027028</v>
      </c>
      <c r="RH268" s="31">
        <v>12.5</v>
      </c>
      <c r="RI268" s="36">
        <f>RG$267*RH268</f>
        <v>62.5</v>
      </c>
      <c r="RJ268" s="64">
        <f>RH268/RH267*RJ267</f>
        <v>6.25</v>
      </c>
      <c r="RN268" s="31">
        <v>60</v>
      </c>
      <c r="RO268" s="36">
        <f>RM$267*RN268</f>
        <v>684</v>
      </c>
      <c r="RP268" s="64">
        <f>RN268/RN267*RP267</f>
        <v>11.793103448275863</v>
      </c>
    </row>
    <row r="269" spans="1:484" x14ac:dyDescent="0.55000000000000004">
      <c r="A269" s="31"/>
      <c r="B269" s="80">
        <v>185302</v>
      </c>
      <c r="C269" s="77"/>
      <c r="D269" s="78"/>
      <c r="E269" s="78">
        <f t="shared" si="620"/>
        <v>146585.95575750712</v>
      </c>
      <c r="F269" s="78">
        <f>F268*G269/G268</f>
        <v>61.893204653631713</v>
      </c>
      <c r="G269" s="78">
        <f t="shared" ref="G269:G279" si="623">E269/D$267</f>
        <v>95.31642258497584</v>
      </c>
      <c r="H269" s="78"/>
      <c r="I269" s="78"/>
      <c r="J269" s="88"/>
      <c r="N269" s="31">
        <v>88.875</v>
      </c>
      <c r="O269" s="62">
        <f t="shared" ref="O269:O279" si="624">M$267*N269</f>
        <v>8389.1355140186915</v>
      </c>
      <c r="Z269" s="31">
        <v>126</v>
      </c>
      <c r="AA269" s="37">
        <f t="shared" si="621"/>
        <v>9450</v>
      </c>
      <c r="AL269" s="31">
        <v>89</v>
      </c>
      <c r="AM269" s="30">
        <f t="shared" ref="AM269:AM279" si="625">AK$267*AL269</f>
        <v>7779.7202797202799</v>
      </c>
      <c r="BD269" s="31">
        <v>105</v>
      </c>
      <c r="BE269" s="36">
        <f t="shared" ref="BE269:BE279" si="626">BC$267*BD269</f>
        <v>4357.5</v>
      </c>
      <c r="BJ269" s="31">
        <v>59.75</v>
      </c>
      <c r="BK269" s="36">
        <f t="shared" ref="BK269:BK279" si="627">BI$267*BJ269</f>
        <v>1834.325</v>
      </c>
      <c r="BP269" s="31">
        <v>96.625</v>
      </c>
      <c r="BQ269" s="30">
        <f t="shared" ref="BQ269:BQ279" si="628">BO$267*BP269</f>
        <v>2753.8125</v>
      </c>
      <c r="CN269" s="31">
        <v>133</v>
      </c>
      <c r="CO269" s="36">
        <f t="shared" ref="CO269:CO279" si="629">CM$267*CN269</f>
        <v>2261</v>
      </c>
      <c r="DF269" s="31">
        <v>66.13</v>
      </c>
      <c r="DG269" s="30">
        <f t="shared" ref="DG269:DG279" si="630">DE$267*DF269</f>
        <v>2512.9399999999996</v>
      </c>
      <c r="DL269" s="31">
        <v>68.25</v>
      </c>
      <c r="DM269" s="30">
        <f t="shared" ref="DM269:DM279" si="631">DK$267*DL269</f>
        <v>2184</v>
      </c>
      <c r="DR269" s="31">
        <v>107</v>
      </c>
      <c r="DS269" s="30">
        <f t="shared" ref="DS269:DS279" si="632">DQ$267*DR269</f>
        <v>3721.739130434783</v>
      </c>
      <c r="DX269" s="31">
        <v>125</v>
      </c>
      <c r="DY269" s="30">
        <f t="shared" ref="DY269:DY279" si="633">DW$267*DX269</f>
        <v>3125</v>
      </c>
      <c r="EV269" s="31">
        <v>103</v>
      </c>
      <c r="EW269" s="30">
        <f t="shared" ref="EW269:EW279" si="634">EU$267*EV269</f>
        <v>4635</v>
      </c>
      <c r="FB269" s="31">
        <v>100.25</v>
      </c>
      <c r="FC269" s="29">
        <f t="shared" si="622"/>
        <v>5162.875</v>
      </c>
      <c r="FN269" s="31">
        <v>125</v>
      </c>
      <c r="FO269" s="36">
        <f t="shared" ref="FO269:FO279" si="635">FM$267*FN269</f>
        <v>5875</v>
      </c>
      <c r="FT269" s="31">
        <v>100</v>
      </c>
      <c r="FU269" s="36">
        <f t="shared" ref="FU269:FU279" si="636">FS$267*FT269</f>
        <v>13200</v>
      </c>
      <c r="GF269" s="31">
        <v>100.33333333333333</v>
      </c>
      <c r="GG269" s="36">
        <f t="shared" ref="GG269:GG279" si="637">GE$267*GF269</f>
        <v>1244.1333333333332</v>
      </c>
      <c r="IB269" s="31">
        <v>131</v>
      </c>
      <c r="IC269" s="36">
        <f t="shared" ref="IC269:IC279" si="638">IA$267*IB269</f>
        <v>3013</v>
      </c>
      <c r="IH269" s="31">
        <v>112</v>
      </c>
      <c r="II269" s="30">
        <f t="shared" ref="II269:II279" si="639">IG$267*IH269</f>
        <v>3360</v>
      </c>
      <c r="IN269" s="31">
        <v>80.125</v>
      </c>
      <c r="IO269" s="36">
        <f t="shared" ref="IO269:IO279" si="640">IM$267*IN269</f>
        <v>801.25</v>
      </c>
      <c r="JC269" s="69"/>
      <c r="JD269" s="20"/>
      <c r="JE269" s="20"/>
      <c r="JF269" s="20">
        <v>115</v>
      </c>
      <c r="JG269" s="23">
        <f t="shared" ref="JG269:JG273" si="641">JE$267*JF269</f>
        <v>1426</v>
      </c>
      <c r="JI269" s="69"/>
      <c r="JJ269" s="20"/>
      <c r="JK269" s="20"/>
      <c r="JL269" s="20">
        <v>150</v>
      </c>
      <c r="JM269" s="23">
        <f t="shared" ref="JM269:JM279" si="642">JK$267*JL269</f>
        <v>4500</v>
      </c>
      <c r="JO269" s="69"/>
      <c r="JP269" s="20"/>
      <c r="JQ269" s="20"/>
      <c r="JR269" s="20">
        <v>88.75</v>
      </c>
      <c r="JS269" s="23">
        <f t="shared" ref="JS269:JS279" si="643">JQ$267*JR269</f>
        <v>2804.5</v>
      </c>
      <c r="JU269" s="69"/>
      <c r="JV269" s="20"/>
      <c r="JW269" s="20"/>
      <c r="JX269" s="20">
        <v>147</v>
      </c>
      <c r="JY269" s="23">
        <f t="shared" ref="JY269:JY273" si="644">JW$267*JX269</f>
        <v>6056.4000000000005</v>
      </c>
      <c r="KA269" s="69"/>
      <c r="KB269" s="20"/>
      <c r="KC269" s="20"/>
      <c r="KD269" s="20">
        <v>55.5</v>
      </c>
      <c r="KE269" s="23">
        <f t="shared" ref="KE269:KE279" si="645">KC$267*KD269</f>
        <v>832.5</v>
      </c>
      <c r="KG269" s="69"/>
      <c r="KH269" s="20"/>
      <c r="KI269" s="20"/>
      <c r="KJ269" s="20">
        <v>37.25</v>
      </c>
      <c r="KK269" s="23">
        <f t="shared" ref="KK269:KK279" si="646">KI$267*KJ269</f>
        <v>1117.5</v>
      </c>
      <c r="KM269" s="69"/>
      <c r="KN269" s="20"/>
      <c r="KO269" s="20"/>
      <c r="KP269" s="20">
        <v>106</v>
      </c>
      <c r="KQ269" s="23">
        <f t="shared" ref="KQ269:KQ279" si="647">KO$267*KP269</f>
        <v>1939.8000000000002</v>
      </c>
      <c r="KS269" s="69"/>
      <c r="KT269" s="20"/>
      <c r="KU269" s="20"/>
      <c r="KV269" s="20">
        <v>79</v>
      </c>
      <c r="KW269" s="23">
        <f t="shared" ref="KW269:KW279" si="648">KU$267*KV269</f>
        <v>3081</v>
      </c>
      <c r="KY269" s="69"/>
      <c r="KZ269" s="20"/>
      <c r="LA269" s="20"/>
      <c r="LB269" s="20">
        <v>51.25</v>
      </c>
      <c r="LC269" s="23">
        <f t="shared" ref="LC269:LC279" si="649">LA$267*LB269</f>
        <v>1076.25</v>
      </c>
      <c r="LE269" s="69"/>
      <c r="LF269" s="20"/>
      <c r="LG269" s="20"/>
      <c r="LH269" s="20">
        <v>87.674999999999997</v>
      </c>
      <c r="LI269" s="23">
        <f t="shared" ref="LI269:LI279" si="650">LG$267*LH269</f>
        <v>6137.25</v>
      </c>
      <c r="LK269" s="27"/>
      <c r="LL269" s="27"/>
      <c r="LM269" s="27"/>
      <c r="LN269" s="27">
        <v>130.5</v>
      </c>
      <c r="LO269" s="30">
        <f t="shared" ref="LO269:LO279" si="651">LM$267*LN269</f>
        <v>1957.5</v>
      </c>
      <c r="LW269" s="32"/>
      <c r="LX269" s="32"/>
      <c r="LY269" s="32"/>
      <c r="LZ269" s="32">
        <v>136</v>
      </c>
      <c r="MA269" s="36">
        <f t="shared" ref="MA269:MA279" si="652">LY$267*LZ269</f>
        <v>2856</v>
      </c>
      <c r="MC269" s="32"/>
      <c r="MD269" s="32"/>
      <c r="ME269" s="32"/>
      <c r="MF269" s="32"/>
      <c r="MI269" s="32"/>
      <c r="MJ269" s="32"/>
      <c r="MK269" s="32"/>
      <c r="ML269" s="32">
        <v>129.75</v>
      </c>
      <c r="MM269" s="36">
        <f t="shared" ref="MM269:MM273" si="653">MK$267*ML269</f>
        <v>6552.375</v>
      </c>
      <c r="MO269" s="32"/>
      <c r="MP269" s="32"/>
      <c r="MQ269" s="32"/>
      <c r="MR269" s="32">
        <v>139.75</v>
      </c>
      <c r="MS269" s="36">
        <f t="shared" ref="MS269:MS273" si="654">MQ$267*MR269</f>
        <v>3340.0249999999996</v>
      </c>
      <c r="MU269" s="32"/>
      <c r="MV269" s="32"/>
      <c r="MW269" s="32"/>
      <c r="MX269" s="32"/>
      <c r="NA269" s="32"/>
      <c r="NB269" s="32"/>
      <c r="NC269" s="32"/>
      <c r="ND269" s="32">
        <v>112.25</v>
      </c>
      <c r="NE269" s="36">
        <f t="shared" ref="NE269:NE279" si="655">NC$267*ND269</f>
        <v>1571.5</v>
      </c>
      <c r="NG269" s="32"/>
      <c r="NH269" s="32"/>
      <c r="NI269" s="32"/>
      <c r="NJ269" s="32">
        <v>102</v>
      </c>
      <c r="NK269" s="36">
        <f t="shared" ref="NK269:NK279" si="656">NI$267*NJ269</f>
        <v>3610.7999999999997</v>
      </c>
      <c r="NM269" s="32"/>
      <c r="NN269" s="32"/>
      <c r="NO269" s="32"/>
      <c r="NP269" s="32">
        <v>62</v>
      </c>
      <c r="NQ269" s="36">
        <f t="shared" ref="NQ269:NQ279" si="657">NO$267*NP269</f>
        <v>793.6</v>
      </c>
      <c r="NS269" s="32"/>
      <c r="NT269" s="32"/>
      <c r="NU269" s="32"/>
      <c r="NV269" s="32">
        <v>20.1875</v>
      </c>
      <c r="NW269" s="36">
        <f t="shared" ref="NW269:NW279" si="658">NU$267*NV269</f>
        <v>1009.375</v>
      </c>
      <c r="NY269" s="32"/>
      <c r="NZ269" s="32"/>
      <c r="OA269" s="32"/>
      <c r="OB269" s="32">
        <v>19.25</v>
      </c>
      <c r="OC269" s="36">
        <f t="shared" ref="OC269:OC279" si="659">OA$267*OB269</f>
        <v>423.5</v>
      </c>
      <c r="OE269" s="32"/>
      <c r="OF269" s="32"/>
      <c r="OG269" s="32"/>
      <c r="OH269" s="32">
        <v>105.125</v>
      </c>
      <c r="OI269" s="36">
        <f t="shared" ref="OI269:OI279" si="660">OG$267*OH269</f>
        <v>1103.8125</v>
      </c>
      <c r="OK269" s="32"/>
      <c r="OL269" s="32"/>
      <c r="OM269" s="32"/>
      <c r="ON269" s="32">
        <v>118</v>
      </c>
      <c r="OO269" s="36">
        <f t="shared" ref="OO269:OO279" si="661">OM$267*ON269</f>
        <v>2796.6</v>
      </c>
      <c r="OQ269" s="32"/>
      <c r="OR269" s="32"/>
      <c r="OS269" s="32"/>
      <c r="OT269" s="32">
        <v>106</v>
      </c>
      <c r="OU269" s="36">
        <f t="shared" ref="OU269:OU279" si="662">OS$267*OT269</f>
        <v>858.59999999999991</v>
      </c>
      <c r="OW269" s="32"/>
      <c r="OX269" s="32"/>
      <c r="OY269" s="32"/>
      <c r="OZ269" s="32"/>
      <c r="PC269" s="32"/>
      <c r="PD269" s="32"/>
      <c r="PE269" s="32"/>
      <c r="PF269" s="32"/>
      <c r="PI269" s="32"/>
      <c r="PJ269" s="32"/>
      <c r="PK269" s="32"/>
      <c r="PL269" s="32">
        <v>54.375</v>
      </c>
      <c r="PM269" s="36">
        <f t="shared" ref="PM269:PM279" si="663">PK$267*PL269</f>
        <v>962.4375</v>
      </c>
      <c r="PO269" s="32"/>
      <c r="PP269" s="32"/>
      <c r="PQ269" s="32"/>
      <c r="PR269" s="32"/>
      <c r="PU269" s="32"/>
      <c r="PV269" s="32"/>
      <c r="PW269" s="32"/>
      <c r="PX269" s="31">
        <v>108.5</v>
      </c>
      <c r="PY269" s="36">
        <f t="shared" ref="PY269:PY279" si="664">PW$267*PX269</f>
        <v>651</v>
      </c>
      <c r="QM269" s="5"/>
      <c r="QO269" s="5"/>
      <c r="QP269" s="31">
        <v>39.625</v>
      </c>
      <c r="QQ269" s="36">
        <f t="shared" ref="QQ269:QQ279" si="665">QO$267*QP269</f>
        <v>491.35</v>
      </c>
      <c r="QV269" s="31">
        <v>47</v>
      </c>
      <c r="QW269" s="36">
        <f t="shared" ref="QW269:QW279" si="666">QU$267*QV269</f>
        <v>564</v>
      </c>
      <c r="RB269" s="31">
        <v>102</v>
      </c>
      <c r="RC269" s="36">
        <f t="shared" ref="RC269:RC279" si="667">RA$267*RB269</f>
        <v>1683</v>
      </c>
      <c r="RH269" s="31">
        <v>11.25</v>
      </c>
      <c r="RI269" s="36">
        <f t="shared" ref="RI269:RI279" si="668">RG$267*RH269</f>
        <v>56.25</v>
      </c>
      <c r="RN269" s="31">
        <v>59</v>
      </c>
      <c r="RO269" s="36">
        <f t="shared" ref="RO269:RO279" si="669">RM$267*RN269</f>
        <v>672.6</v>
      </c>
    </row>
    <row r="270" spans="1:484" x14ac:dyDescent="0.55000000000000004">
      <c r="A270" s="31"/>
      <c r="B270" s="80">
        <v>185303</v>
      </c>
      <c r="C270" s="77"/>
      <c r="D270" s="78"/>
      <c r="E270" s="78">
        <f t="shared" si="620"/>
        <v>145280.46413713371</v>
      </c>
      <c r="F270" s="78">
        <f t="shared" ref="F270:F279" si="670">F269*G270/G269</f>
        <v>61.341984998134571</v>
      </c>
      <c r="G270" s="78">
        <f t="shared" si="623"/>
        <v>94.467536412179683</v>
      </c>
      <c r="H270" s="78"/>
      <c r="I270" s="78"/>
      <c r="J270" s="88"/>
      <c r="N270" s="31">
        <v>82.875</v>
      </c>
      <c r="O270" s="62">
        <f t="shared" si="624"/>
        <v>7822.7803738317762</v>
      </c>
      <c r="Z270" s="31">
        <v>125.5</v>
      </c>
      <c r="AA270" s="37">
        <f t="shared" si="621"/>
        <v>9412.5</v>
      </c>
      <c r="AL270" s="31">
        <v>88.75</v>
      </c>
      <c r="AM270" s="30">
        <f t="shared" si="625"/>
        <v>7757.8671328671326</v>
      </c>
      <c r="BD270" s="31">
        <v>104.625</v>
      </c>
      <c r="BE270" s="36">
        <f t="shared" si="626"/>
        <v>4341.9375</v>
      </c>
      <c r="BJ270" s="31">
        <v>58</v>
      </c>
      <c r="BK270" s="36">
        <f t="shared" si="627"/>
        <v>1780.6</v>
      </c>
      <c r="BP270" s="31">
        <v>95</v>
      </c>
      <c r="BQ270" s="30">
        <f t="shared" si="628"/>
        <v>2707.5</v>
      </c>
      <c r="CN270" s="31">
        <v>131</v>
      </c>
      <c r="CO270" s="36">
        <f t="shared" si="629"/>
        <v>2227</v>
      </c>
      <c r="DF270" s="31">
        <v>64</v>
      </c>
      <c r="DG270" s="30">
        <f t="shared" si="630"/>
        <v>2432</v>
      </c>
      <c r="DL270" s="31">
        <v>66.88</v>
      </c>
      <c r="DM270" s="30">
        <f t="shared" si="631"/>
        <v>2140.16</v>
      </c>
      <c r="DR270" s="31">
        <v>107</v>
      </c>
      <c r="DS270" s="30">
        <f t="shared" si="632"/>
        <v>3721.739130434783</v>
      </c>
      <c r="DX270" s="31">
        <v>120</v>
      </c>
      <c r="DY270" s="30">
        <f t="shared" si="633"/>
        <v>3000</v>
      </c>
      <c r="EV270" s="31">
        <v>102.25</v>
      </c>
      <c r="EW270" s="30">
        <f t="shared" si="634"/>
        <v>4601.25</v>
      </c>
      <c r="FB270" s="31">
        <v>99.875</v>
      </c>
      <c r="FC270" s="29">
        <f t="shared" si="622"/>
        <v>5143.5625</v>
      </c>
      <c r="FN270" s="31">
        <v>127.5</v>
      </c>
      <c r="FO270" s="36">
        <f t="shared" si="635"/>
        <v>5992.5</v>
      </c>
      <c r="FT270" s="31">
        <v>101</v>
      </c>
      <c r="FU270" s="36">
        <f t="shared" si="636"/>
        <v>13332</v>
      </c>
      <c r="GF270" s="31">
        <v>100.66666666666666</v>
      </c>
      <c r="GG270" s="36">
        <f t="shared" si="637"/>
        <v>1248.2666666666667</v>
      </c>
      <c r="IB270" s="31">
        <v>129</v>
      </c>
      <c r="IC270" s="36">
        <f t="shared" si="638"/>
        <v>2967</v>
      </c>
      <c r="IH270" s="31">
        <v>110.25</v>
      </c>
      <c r="II270" s="30">
        <f t="shared" si="639"/>
        <v>3307.5</v>
      </c>
      <c r="IN270" s="31">
        <v>79.875</v>
      </c>
      <c r="IO270" s="36">
        <f t="shared" si="640"/>
        <v>798.75</v>
      </c>
      <c r="JC270" s="69"/>
      <c r="JD270" s="20"/>
      <c r="JE270" s="20"/>
      <c r="JF270" s="20">
        <v>118</v>
      </c>
      <c r="JG270" s="23">
        <f t="shared" si="641"/>
        <v>1463.2</v>
      </c>
      <c r="JI270" s="69"/>
      <c r="JJ270" s="20"/>
      <c r="JK270" s="20"/>
      <c r="JL270" s="20">
        <v>150</v>
      </c>
      <c r="JM270" s="23">
        <f t="shared" si="642"/>
        <v>4500</v>
      </c>
      <c r="JO270" s="69"/>
      <c r="JP270" s="20"/>
      <c r="JQ270" s="20"/>
      <c r="JR270" s="20">
        <v>89.125</v>
      </c>
      <c r="JS270" s="23">
        <f t="shared" si="643"/>
        <v>2816.35</v>
      </c>
      <c r="JU270" s="69"/>
      <c r="JV270" s="20"/>
      <c r="JW270" s="20"/>
      <c r="JX270" s="20">
        <v>148.375</v>
      </c>
      <c r="JY270" s="23">
        <f t="shared" si="644"/>
        <v>6113.05</v>
      </c>
      <c r="KA270" s="69"/>
      <c r="KB270" s="20"/>
      <c r="KC270" s="20"/>
      <c r="KD270" s="20">
        <v>57.8125</v>
      </c>
      <c r="KE270" s="23">
        <f t="shared" si="645"/>
        <v>867.1875</v>
      </c>
      <c r="KG270" s="69"/>
      <c r="KH270" s="20"/>
      <c r="KI270" s="20"/>
      <c r="KJ270" s="20">
        <v>38</v>
      </c>
      <c r="KK270" s="23">
        <f t="shared" si="646"/>
        <v>1140</v>
      </c>
      <c r="KM270" s="69"/>
      <c r="KN270" s="20"/>
      <c r="KO270" s="20"/>
      <c r="KP270" s="20">
        <v>101.75</v>
      </c>
      <c r="KQ270" s="23">
        <f t="shared" si="647"/>
        <v>1862.0250000000001</v>
      </c>
      <c r="KS270" s="69"/>
      <c r="KT270" s="20"/>
      <c r="KU270" s="20"/>
      <c r="KV270" s="20">
        <v>74.5</v>
      </c>
      <c r="KW270" s="23">
        <f t="shared" si="648"/>
        <v>2905.5</v>
      </c>
      <c r="KY270" s="69"/>
      <c r="KZ270" s="20"/>
      <c r="LA270" s="20"/>
      <c r="LB270" s="20">
        <v>53.13</v>
      </c>
      <c r="LC270" s="23">
        <f t="shared" si="649"/>
        <v>1115.73</v>
      </c>
      <c r="LE270" s="69"/>
      <c r="LF270" s="20"/>
      <c r="LG270" s="20"/>
      <c r="LH270" s="20">
        <v>85.043333333333337</v>
      </c>
      <c r="LI270" s="23">
        <f t="shared" si="650"/>
        <v>5953.0333333333338</v>
      </c>
      <c r="LK270" s="27"/>
      <c r="LL270" s="27"/>
      <c r="LM270" s="27"/>
      <c r="LN270" s="27">
        <v>126</v>
      </c>
      <c r="LO270" s="30">
        <f t="shared" si="651"/>
        <v>1890</v>
      </c>
      <c r="LW270" s="32"/>
      <c r="LX270" s="32"/>
      <c r="LY270" s="32"/>
      <c r="LZ270" s="32">
        <v>135</v>
      </c>
      <c r="MA270" s="36">
        <f t="shared" si="652"/>
        <v>2835</v>
      </c>
      <c r="MC270" s="32"/>
      <c r="MD270" s="32"/>
      <c r="ME270" s="32"/>
      <c r="MF270" s="32"/>
      <c r="MI270" s="32"/>
      <c r="MJ270" s="32"/>
      <c r="MK270" s="32"/>
      <c r="ML270" s="32">
        <v>133</v>
      </c>
      <c r="MM270" s="36">
        <f t="shared" si="653"/>
        <v>6716.5</v>
      </c>
      <c r="MO270" s="32"/>
      <c r="MP270" s="32"/>
      <c r="MQ270" s="32"/>
      <c r="MR270" s="32">
        <v>146.25</v>
      </c>
      <c r="MS270" s="36">
        <f t="shared" si="654"/>
        <v>3495.375</v>
      </c>
      <c r="MU270" s="32"/>
      <c r="MV270" s="32"/>
      <c r="MW270" s="32"/>
      <c r="MX270" s="32"/>
      <c r="NA270" s="32"/>
      <c r="NB270" s="32"/>
      <c r="NC270" s="32"/>
      <c r="ND270" s="32">
        <v>112</v>
      </c>
      <c r="NE270" s="36">
        <f t="shared" si="655"/>
        <v>1568</v>
      </c>
      <c r="NG270" s="32"/>
      <c r="NH270" s="32"/>
      <c r="NI270" s="32"/>
      <c r="NJ270" s="32">
        <v>100</v>
      </c>
      <c r="NK270" s="36">
        <f t="shared" si="656"/>
        <v>3540</v>
      </c>
      <c r="NM270" s="32"/>
      <c r="NN270" s="32"/>
      <c r="NO270" s="32"/>
      <c r="NP270" s="32">
        <v>60.625</v>
      </c>
      <c r="NQ270" s="36">
        <f t="shared" si="657"/>
        <v>776</v>
      </c>
      <c r="NS270" s="32"/>
      <c r="NT270" s="32"/>
      <c r="NU270" s="32"/>
      <c r="NV270" s="32">
        <v>16.875</v>
      </c>
      <c r="NW270" s="36">
        <f t="shared" si="658"/>
        <v>843.75</v>
      </c>
      <c r="NY270" s="32"/>
      <c r="NZ270" s="32"/>
      <c r="OA270" s="32"/>
      <c r="OB270" s="32">
        <v>19.125</v>
      </c>
      <c r="OC270" s="36">
        <f t="shared" si="659"/>
        <v>420.75</v>
      </c>
      <c r="OE270" s="32"/>
      <c r="OF270" s="32"/>
      <c r="OG270" s="32"/>
      <c r="OH270" s="32">
        <v>104.75</v>
      </c>
      <c r="OI270" s="36">
        <f t="shared" si="660"/>
        <v>1099.875</v>
      </c>
      <c r="OK270" s="32"/>
      <c r="OL270" s="32"/>
      <c r="OM270" s="32"/>
      <c r="ON270" s="32">
        <v>117</v>
      </c>
      <c r="OO270" s="36">
        <f t="shared" si="661"/>
        <v>2772.9</v>
      </c>
      <c r="OQ270" s="32"/>
      <c r="OR270" s="32"/>
      <c r="OS270" s="32"/>
      <c r="OT270" s="32">
        <v>103.5</v>
      </c>
      <c r="OU270" s="36">
        <f t="shared" si="662"/>
        <v>838.34999999999991</v>
      </c>
      <c r="OW270" s="32"/>
      <c r="OX270" s="32"/>
      <c r="OY270" s="32"/>
      <c r="OZ270" s="32"/>
      <c r="PC270" s="32"/>
      <c r="PD270" s="32"/>
      <c r="PE270" s="32"/>
      <c r="PF270" s="32"/>
      <c r="PI270" s="32"/>
      <c r="PJ270" s="32"/>
      <c r="PK270" s="32"/>
      <c r="PL270" s="32">
        <v>50.75</v>
      </c>
      <c r="PM270" s="36">
        <f t="shared" si="663"/>
        <v>898.27499999999998</v>
      </c>
      <c r="PO270" s="32"/>
      <c r="PP270" s="32"/>
      <c r="PQ270" s="32"/>
      <c r="PR270" s="32"/>
      <c r="PU270" s="32"/>
      <c r="PV270" s="32"/>
      <c r="PW270" s="32"/>
      <c r="PX270" s="31">
        <v>110</v>
      </c>
      <c r="PY270" s="36">
        <f t="shared" si="664"/>
        <v>660</v>
      </c>
      <c r="QM270" s="5"/>
      <c r="QO270" s="5"/>
      <c r="QP270" s="31">
        <v>36.25</v>
      </c>
      <c r="QQ270" s="36">
        <f t="shared" si="665"/>
        <v>449.5</v>
      </c>
      <c r="QV270" s="31">
        <v>45.75</v>
      </c>
      <c r="QW270" s="36">
        <f t="shared" si="666"/>
        <v>549</v>
      </c>
      <c r="RB270" s="31">
        <v>105</v>
      </c>
      <c r="RC270" s="36">
        <f t="shared" si="667"/>
        <v>1732.5</v>
      </c>
      <c r="RH270" s="31">
        <v>12.5</v>
      </c>
      <c r="RI270" s="36">
        <f t="shared" si="668"/>
        <v>62.5</v>
      </c>
      <c r="RN270" s="31">
        <v>58</v>
      </c>
      <c r="RO270" s="36">
        <f t="shared" si="669"/>
        <v>661.2</v>
      </c>
    </row>
    <row r="271" spans="1:484" x14ac:dyDescent="0.55000000000000004">
      <c r="B271" s="80">
        <v>185304</v>
      </c>
      <c r="C271" s="77"/>
      <c r="D271" s="78"/>
      <c r="E271" s="78">
        <f t="shared" si="620"/>
        <v>151328.230976183</v>
      </c>
      <c r="F271" s="78">
        <f t="shared" si="670"/>
        <v>63.895542525063995</v>
      </c>
      <c r="G271" s="78">
        <f t="shared" si="623"/>
        <v>98.400051616295372</v>
      </c>
      <c r="H271" s="78"/>
      <c r="I271" s="78"/>
      <c r="J271" s="88"/>
      <c r="N271" s="31">
        <v>80.1875</v>
      </c>
      <c r="O271" s="62">
        <f t="shared" si="624"/>
        <v>7569.1004672897197</v>
      </c>
      <c r="Z271" s="31">
        <v>125</v>
      </c>
      <c r="AA271" s="37">
        <f t="shared" si="621"/>
        <v>9375</v>
      </c>
      <c r="AL271" s="31">
        <v>91</v>
      </c>
      <c r="AM271" s="30">
        <f t="shared" si="625"/>
        <v>7954.545454545455</v>
      </c>
      <c r="BD271" s="31">
        <v>107.6875</v>
      </c>
      <c r="BE271" s="36">
        <f t="shared" si="626"/>
        <v>4469.03125</v>
      </c>
      <c r="BJ271" s="31">
        <v>62.125</v>
      </c>
      <c r="BK271" s="36">
        <f t="shared" si="627"/>
        <v>1907.2375</v>
      </c>
      <c r="BP271" s="31">
        <v>95.25</v>
      </c>
      <c r="BQ271" s="30">
        <f t="shared" si="628"/>
        <v>2714.625</v>
      </c>
      <c r="CN271" s="31">
        <v>129</v>
      </c>
      <c r="CO271" s="36">
        <f t="shared" si="629"/>
        <v>2193</v>
      </c>
      <c r="DF271" s="31">
        <v>72.75</v>
      </c>
      <c r="DG271" s="30">
        <f t="shared" si="630"/>
        <v>2764.5</v>
      </c>
      <c r="DL271" s="31">
        <v>67</v>
      </c>
      <c r="DM271" s="30">
        <f t="shared" si="631"/>
        <v>2144</v>
      </c>
      <c r="DR271" s="31">
        <v>115.5</v>
      </c>
      <c r="DS271" s="30">
        <f t="shared" si="632"/>
        <v>4017.3913043478269</v>
      </c>
      <c r="DX271" s="31">
        <v>130.125</v>
      </c>
      <c r="DY271" s="30">
        <f t="shared" si="633"/>
        <v>3253.125</v>
      </c>
      <c r="EV271" s="31">
        <v>104.125</v>
      </c>
      <c r="EW271" s="30">
        <f t="shared" si="634"/>
        <v>4685.625</v>
      </c>
      <c r="FB271" s="31">
        <v>100.1875</v>
      </c>
      <c r="FC271" s="29">
        <f t="shared" si="622"/>
        <v>5159.65625</v>
      </c>
      <c r="FN271" s="31">
        <v>131.25</v>
      </c>
      <c r="FO271" s="36">
        <f t="shared" si="635"/>
        <v>6168.75</v>
      </c>
      <c r="FT271" s="31">
        <v>100</v>
      </c>
      <c r="FU271" s="36">
        <f t="shared" si="636"/>
        <v>13200</v>
      </c>
      <c r="GF271" s="31">
        <v>101</v>
      </c>
      <c r="GG271" s="36">
        <f t="shared" si="637"/>
        <v>1252.4000000000001</v>
      </c>
      <c r="IB271" s="31">
        <v>125.5</v>
      </c>
      <c r="IC271" s="36">
        <f t="shared" si="638"/>
        <v>2886.5</v>
      </c>
      <c r="IH271" s="31">
        <v>114</v>
      </c>
      <c r="II271" s="30">
        <f t="shared" si="639"/>
        <v>3420</v>
      </c>
      <c r="IN271" s="31">
        <v>84</v>
      </c>
      <c r="IO271" s="36">
        <f t="shared" si="640"/>
        <v>840</v>
      </c>
      <c r="JC271" s="69"/>
      <c r="JD271" s="20"/>
      <c r="JE271" s="20"/>
      <c r="JF271" s="20">
        <v>140</v>
      </c>
      <c r="JG271" s="23">
        <f t="shared" si="641"/>
        <v>1736</v>
      </c>
      <c r="JI271" s="69"/>
      <c r="JJ271" s="20"/>
      <c r="JK271" s="20"/>
      <c r="JL271" s="20">
        <v>149.5</v>
      </c>
      <c r="JM271" s="23">
        <f t="shared" si="642"/>
        <v>4485</v>
      </c>
      <c r="JO271" s="69"/>
      <c r="JP271" s="20"/>
      <c r="JQ271" s="20"/>
      <c r="JR271" s="20">
        <v>91.75</v>
      </c>
      <c r="JS271" s="23">
        <f t="shared" si="643"/>
        <v>2899.3</v>
      </c>
      <c r="JU271" s="69"/>
      <c r="JV271" s="20"/>
      <c r="JW271" s="20"/>
      <c r="JX271" s="20">
        <v>190</v>
      </c>
      <c r="JY271" s="23">
        <f t="shared" si="644"/>
        <v>7828.0000000000009</v>
      </c>
      <c r="KA271" s="69"/>
      <c r="KB271" s="20"/>
      <c r="KC271" s="20"/>
      <c r="KD271" s="20">
        <v>56.875</v>
      </c>
      <c r="KE271" s="23">
        <f t="shared" si="645"/>
        <v>853.125</v>
      </c>
      <c r="KG271" s="69"/>
      <c r="KH271" s="20"/>
      <c r="KI271" s="20"/>
      <c r="KJ271" s="20">
        <v>39.25</v>
      </c>
      <c r="KK271" s="23">
        <f t="shared" si="646"/>
        <v>1177.5</v>
      </c>
      <c r="KM271" s="69"/>
      <c r="KN271" s="20"/>
      <c r="KO271" s="20"/>
      <c r="KP271" s="20">
        <v>105</v>
      </c>
      <c r="KQ271" s="23">
        <f t="shared" si="647"/>
        <v>1921.5</v>
      </c>
      <c r="KS271" s="69"/>
      <c r="KT271" s="20"/>
      <c r="KU271" s="20"/>
      <c r="KV271" s="20">
        <v>78.25</v>
      </c>
      <c r="KW271" s="23">
        <f t="shared" si="648"/>
        <v>3051.75</v>
      </c>
      <c r="KY271" s="69"/>
      <c r="KZ271" s="20"/>
      <c r="LA271" s="20"/>
      <c r="LB271" s="20">
        <v>58.5</v>
      </c>
      <c r="LC271" s="23">
        <f t="shared" si="649"/>
        <v>1228.5</v>
      </c>
      <c r="LE271" s="69"/>
      <c r="LF271" s="20"/>
      <c r="LG271" s="20"/>
      <c r="LH271" s="20">
        <v>91</v>
      </c>
      <c r="LI271" s="23">
        <f t="shared" si="650"/>
        <v>6370</v>
      </c>
      <c r="LK271" s="27"/>
      <c r="LL271" s="27"/>
      <c r="LM271" s="27"/>
      <c r="LN271" s="27">
        <v>120</v>
      </c>
      <c r="LO271" s="30">
        <f t="shared" si="651"/>
        <v>1800</v>
      </c>
      <c r="LW271" s="32"/>
      <c r="LX271" s="32"/>
      <c r="LY271" s="32"/>
      <c r="LZ271" s="32">
        <v>137</v>
      </c>
      <c r="MA271" s="36">
        <f t="shared" si="652"/>
        <v>2877</v>
      </c>
      <c r="MC271" s="32"/>
      <c r="MD271" s="32"/>
      <c r="ME271" s="32"/>
      <c r="MF271" s="32"/>
      <c r="MI271" s="32"/>
      <c r="MJ271" s="32"/>
      <c r="MK271" s="32"/>
      <c r="ML271" s="32">
        <v>150</v>
      </c>
      <c r="MM271" s="36">
        <f t="shared" si="653"/>
        <v>7575</v>
      </c>
      <c r="MO271" s="32"/>
      <c r="MP271" s="32"/>
      <c r="MQ271" s="32"/>
      <c r="MR271" s="32">
        <v>185</v>
      </c>
      <c r="MS271" s="36">
        <f t="shared" si="654"/>
        <v>4421.5</v>
      </c>
      <c r="MU271" s="32"/>
      <c r="MV271" s="32"/>
      <c r="MW271" s="32"/>
      <c r="MX271" s="32"/>
      <c r="NA271" s="32"/>
      <c r="NB271" s="32"/>
      <c r="NC271" s="32"/>
      <c r="ND271" s="32">
        <v>114.75</v>
      </c>
      <c r="NE271" s="36">
        <f t="shared" si="655"/>
        <v>1606.5</v>
      </c>
      <c r="NG271" s="32"/>
      <c r="NH271" s="32"/>
      <c r="NI271" s="32"/>
      <c r="NJ271" s="32">
        <v>102.125</v>
      </c>
      <c r="NK271" s="36">
        <f t="shared" si="656"/>
        <v>3615.2249999999999</v>
      </c>
      <c r="NM271" s="32"/>
      <c r="NN271" s="32"/>
      <c r="NO271" s="32"/>
      <c r="NP271" s="32">
        <v>59.25</v>
      </c>
      <c r="NQ271" s="36">
        <f t="shared" si="657"/>
        <v>758.40000000000009</v>
      </c>
      <c r="NS271" s="32"/>
      <c r="NT271" s="32"/>
      <c r="NU271" s="32"/>
      <c r="NV271" s="32">
        <v>18.625</v>
      </c>
      <c r="NW271" s="36">
        <f t="shared" si="658"/>
        <v>931.25</v>
      </c>
      <c r="NY271" s="32"/>
      <c r="NZ271" s="32"/>
      <c r="OA271" s="32"/>
      <c r="OB271" s="32">
        <v>19.625</v>
      </c>
      <c r="OC271" s="36">
        <f t="shared" si="659"/>
        <v>431.75</v>
      </c>
      <c r="OE271" s="32"/>
      <c r="OF271" s="32"/>
      <c r="OG271" s="32"/>
      <c r="OH271" s="32">
        <v>105.625</v>
      </c>
      <c r="OI271" s="36">
        <f t="shared" si="660"/>
        <v>1109.0625</v>
      </c>
      <c r="OK271" s="32"/>
      <c r="OL271" s="32"/>
      <c r="OM271" s="32"/>
      <c r="ON271" s="32">
        <v>121</v>
      </c>
      <c r="OO271" s="36">
        <f t="shared" si="661"/>
        <v>2867.7</v>
      </c>
      <c r="OQ271" s="32"/>
      <c r="OR271" s="32"/>
      <c r="OS271" s="32"/>
      <c r="OT271" s="32">
        <v>105</v>
      </c>
      <c r="OU271" s="36">
        <f t="shared" si="662"/>
        <v>850.5</v>
      </c>
      <c r="OW271" s="32"/>
      <c r="OX271" s="32"/>
      <c r="OY271" s="32"/>
      <c r="OZ271" s="32"/>
      <c r="PC271" s="32"/>
      <c r="PD271" s="32"/>
      <c r="PE271" s="32"/>
      <c r="PF271" s="32"/>
      <c r="PI271" s="32"/>
      <c r="PJ271" s="32"/>
      <c r="PK271" s="32"/>
      <c r="PL271" s="32">
        <v>49.5</v>
      </c>
      <c r="PM271" s="36">
        <f t="shared" si="663"/>
        <v>876.15</v>
      </c>
      <c r="PO271" s="32"/>
      <c r="PP271" s="32"/>
      <c r="PQ271" s="32"/>
      <c r="PR271" s="32"/>
      <c r="PU271" s="32"/>
      <c r="PV271" s="32"/>
      <c r="PW271" s="32"/>
      <c r="PX271" s="31">
        <v>111</v>
      </c>
      <c r="PY271" s="36">
        <f t="shared" si="664"/>
        <v>666</v>
      </c>
      <c r="QM271" s="5"/>
      <c r="QO271" s="5"/>
      <c r="QP271" s="31">
        <v>35.5</v>
      </c>
      <c r="QQ271" s="36">
        <f t="shared" si="665"/>
        <v>440.2</v>
      </c>
      <c r="QV271" s="31">
        <v>46.75</v>
      </c>
      <c r="QW271" s="36">
        <f t="shared" si="666"/>
        <v>561</v>
      </c>
      <c r="RB271" s="31">
        <v>103.0625</v>
      </c>
      <c r="RC271" s="36">
        <f t="shared" si="667"/>
        <v>1700.53125</v>
      </c>
      <c r="RH271" s="31">
        <v>10.25</v>
      </c>
      <c r="RI271" s="36">
        <f t="shared" si="668"/>
        <v>51.25</v>
      </c>
      <c r="RN271" s="31">
        <v>58.25</v>
      </c>
      <c r="RO271" s="36">
        <f t="shared" si="669"/>
        <v>664.05000000000007</v>
      </c>
    </row>
    <row r="272" spans="1:484" x14ac:dyDescent="0.55000000000000004">
      <c r="B272" s="80">
        <v>185305</v>
      </c>
      <c r="C272" s="77"/>
      <c r="D272" s="78"/>
      <c r="E272" s="78">
        <f t="shared" si="620"/>
        <v>150547.12489945476</v>
      </c>
      <c r="F272" s="78">
        <f t="shared" si="670"/>
        <v>63.565734952344592</v>
      </c>
      <c r="G272" s="78">
        <f t="shared" si="623"/>
        <v>97.892143225560545</v>
      </c>
      <c r="H272" s="78"/>
      <c r="I272" s="78"/>
      <c r="J272" s="88"/>
      <c r="N272" s="31">
        <v>78.125</v>
      </c>
      <c r="O272" s="62">
        <f t="shared" si="624"/>
        <v>7374.4158878504677</v>
      </c>
      <c r="Z272" s="31">
        <v>123.5</v>
      </c>
      <c r="AA272" s="37">
        <f t="shared" si="621"/>
        <v>9262.5</v>
      </c>
      <c r="AL272" s="31">
        <v>89</v>
      </c>
      <c r="AM272" s="30">
        <f t="shared" si="625"/>
        <v>7779.7202797202799</v>
      </c>
      <c r="BD272" s="31">
        <v>108</v>
      </c>
      <c r="BE272" s="36">
        <f t="shared" si="626"/>
        <v>4482</v>
      </c>
      <c r="BJ272" s="31">
        <v>60.625</v>
      </c>
      <c r="BK272" s="36">
        <f t="shared" si="627"/>
        <v>1861.1875</v>
      </c>
      <c r="BP272" s="31">
        <v>95.125</v>
      </c>
      <c r="BQ272" s="30">
        <f t="shared" si="628"/>
        <v>2711.0625</v>
      </c>
      <c r="CN272" s="31">
        <v>127</v>
      </c>
      <c r="CO272" s="36">
        <f t="shared" si="629"/>
        <v>2159</v>
      </c>
      <c r="DF272" s="31">
        <v>73.88</v>
      </c>
      <c r="DG272" s="30">
        <f t="shared" si="630"/>
        <v>2807.4399999999996</v>
      </c>
      <c r="DL272" s="31">
        <v>64.5</v>
      </c>
      <c r="DM272" s="30">
        <f t="shared" si="631"/>
        <v>2064</v>
      </c>
      <c r="DR272" s="31">
        <v>111</v>
      </c>
      <c r="DS272" s="30">
        <f t="shared" si="632"/>
        <v>3860.8695652173919</v>
      </c>
      <c r="DX272" s="31">
        <v>131.16666666666666</v>
      </c>
      <c r="DY272" s="30">
        <f t="shared" si="633"/>
        <v>3279.1666666666665</v>
      </c>
      <c r="EV272" s="31">
        <v>104.375</v>
      </c>
      <c r="EW272" s="30">
        <f t="shared" si="634"/>
        <v>4696.875</v>
      </c>
      <c r="FB272" s="31">
        <v>101.375</v>
      </c>
      <c r="FC272" s="29">
        <f t="shared" si="622"/>
        <v>5220.8125</v>
      </c>
      <c r="FN272" s="31">
        <v>135</v>
      </c>
      <c r="FO272" s="36">
        <f t="shared" si="635"/>
        <v>6345</v>
      </c>
      <c r="FT272" s="31">
        <v>99</v>
      </c>
      <c r="FU272" s="36">
        <f t="shared" si="636"/>
        <v>13068</v>
      </c>
      <c r="GF272" s="31">
        <v>101</v>
      </c>
      <c r="GG272" s="36">
        <f t="shared" si="637"/>
        <v>1252.4000000000001</v>
      </c>
      <c r="IB272" s="31">
        <v>124</v>
      </c>
      <c r="IC272" s="36">
        <f t="shared" si="638"/>
        <v>2852</v>
      </c>
      <c r="IH272" s="31">
        <v>106.88</v>
      </c>
      <c r="II272" s="30">
        <f t="shared" si="639"/>
        <v>3206.3999999999996</v>
      </c>
      <c r="IN272" s="31">
        <v>86.75</v>
      </c>
      <c r="IO272" s="36">
        <f t="shared" si="640"/>
        <v>867.5</v>
      </c>
      <c r="JC272" s="69"/>
      <c r="JD272" s="20"/>
      <c r="JE272" s="20"/>
      <c r="JF272" s="20">
        <v>132</v>
      </c>
      <c r="JG272" s="23">
        <f t="shared" si="641"/>
        <v>1636.8</v>
      </c>
      <c r="JI272" s="69"/>
      <c r="JJ272" s="20"/>
      <c r="JK272" s="20"/>
      <c r="JL272" s="20">
        <v>149</v>
      </c>
      <c r="JM272" s="23">
        <f t="shared" si="642"/>
        <v>4470</v>
      </c>
      <c r="JO272" s="69"/>
      <c r="JP272" s="20"/>
      <c r="JQ272" s="20"/>
      <c r="JR272" s="20">
        <v>90.875</v>
      </c>
      <c r="JS272" s="23">
        <f t="shared" si="643"/>
        <v>2871.65</v>
      </c>
      <c r="JU272" s="69"/>
      <c r="JV272" s="20"/>
      <c r="JW272" s="20"/>
      <c r="JX272" s="20">
        <v>195</v>
      </c>
      <c r="JY272" s="23">
        <f t="shared" si="644"/>
        <v>8034.0000000000009</v>
      </c>
      <c r="KA272" s="69"/>
      <c r="KB272" s="20"/>
      <c r="KC272" s="20"/>
      <c r="KD272" s="20">
        <v>56.5</v>
      </c>
      <c r="KE272" s="23">
        <f t="shared" si="645"/>
        <v>847.5</v>
      </c>
      <c r="KG272" s="69"/>
      <c r="KH272" s="20"/>
      <c r="KI272" s="20"/>
      <c r="KJ272" s="20">
        <v>37.25</v>
      </c>
      <c r="KK272" s="23">
        <f t="shared" si="646"/>
        <v>1117.5</v>
      </c>
      <c r="KM272" s="69"/>
      <c r="KN272" s="20"/>
      <c r="KO272" s="20"/>
      <c r="KP272" s="20">
        <v>103.625</v>
      </c>
      <c r="KQ272" s="23">
        <f t="shared" si="647"/>
        <v>1896.3375000000001</v>
      </c>
      <c r="KS272" s="69"/>
      <c r="KT272" s="20"/>
      <c r="KU272" s="20"/>
      <c r="KV272" s="20">
        <v>77.625</v>
      </c>
      <c r="KW272" s="23">
        <f t="shared" si="648"/>
        <v>3027.375</v>
      </c>
      <c r="KY272" s="69"/>
      <c r="KZ272" s="20"/>
      <c r="LA272" s="20"/>
      <c r="LB272" s="20">
        <v>56.25</v>
      </c>
      <c r="LC272" s="23">
        <f t="shared" si="649"/>
        <v>1181.25</v>
      </c>
      <c r="LE272" s="69"/>
      <c r="LF272" s="20"/>
      <c r="LG272" s="20"/>
      <c r="LH272" s="20">
        <v>88.71</v>
      </c>
      <c r="LI272" s="23">
        <f t="shared" si="650"/>
        <v>6209.7</v>
      </c>
      <c r="LK272" s="27"/>
      <c r="LL272" s="27"/>
      <c r="LM272" s="27"/>
      <c r="LN272" s="27">
        <v>120.25</v>
      </c>
      <c r="LO272" s="30">
        <f t="shared" si="651"/>
        <v>1803.75</v>
      </c>
      <c r="LW272" s="32"/>
      <c r="LX272" s="32"/>
      <c r="LY272" s="32"/>
      <c r="LZ272" s="32">
        <v>147</v>
      </c>
      <c r="MA272" s="36">
        <f t="shared" si="652"/>
        <v>3087</v>
      </c>
      <c r="MC272" s="32"/>
      <c r="MD272" s="32"/>
      <c r="ME272" s="32"/>
      <c r="MF272" s="32"/>
      <c r="MI272" s="32"/>
      <c r="MJ272" s="32"/>
      <c r="MK272" s="32"/>
      <c r="ML272" s="32">
        <v>154</v>
      </c>
      <c r="MM272" s="36">
        <f t="shared" si="653"/>
        <v>7777</v>
      </c>
      <c r="MO272" s="32"/>
      <c r="MP272" s="32"/>
      <c r="MQ272" s="32"/>
      <c r="MR272" s="32">
        <v>182.5</v>
      </c>
      <c r="MS272" s="36">
        <f t="shared" si="654"/>
        <v>4361.75</v>
      </c>
      <c r="MU272" s="32"/>
      <c r="MV272" s="32"/>
      <c r="MW272" s="32"/>
      <c r="MX272" s="32"/>
      <c r="NA272" s="32"/>
      <c r="NB272" s="32"/>
      <c r="NC272" s="32"/>
      <c r="ND272" s="32">
        <v>108.5</v>
      </c>
      <c r="NE272" s="36">
        <f t="shared" si="655"/>
        <v>1519</v>
      </c>
      <c r="NG272" s="32"/>
      <c r="NH272" s="32"/>
      <c r="NI272" s="32"/>
      <c r="NJ272" s="32">
        <v>102</v>
      </c>
      <c r="NK272" s="36">
        <f t="shared" si="656"/>
        <v>3610.7999999999997</v>
      </c>
      <c r="NM272" s="32"/>
      <c r="NN272" s="32"/>
      <c r="NO272" s="32"/>
      <c r="NP272" s="32">
        <v>58.5</v>
      </c>
      <c r="NQ272" s="36">
        <f t="shared" si="657"/>
        <v>748.80000000000007</v>
      </c>
      <c r="NS272" s="32"/>
      <c r="NT272" s="32"/>
      <c r="NU272" s="32"/>
      <c r="NV272" s="32">
        <v>18.25</v>
      </c>
      <c r="NW272" s="36">
        <f t="shared" si="658"/>
        <v>912.5</v>
      </c>
      <c r="NY272" s="32"/>
      <c r="NZ272" s="32"/>
      <c r="OA272" s="32"/>
      <c r="OB272" s="32">
        <v>18.75</v>
      </c>
      <c r="OC272" s="36">
        <f t="shared" si="659"/>
        <v>412.5</v>
      </c>
      <c r="OE272" s="32"/>
      <c r="OF272" s="32"/>
      <c r="OG272" s="32"/>
      <c r="OH272" s="32">
        <v>107</v>
      </c>
      <c r="OI272" s="36">
        <f t="shared" si="660"/>
        <v>1123.5</v>
      </c>
      <c r="OK272" s="32"/>
      <c r="OL272" s="32"/>
      <c r="OM272" s="32"/>
      <c r="ON272" s="32">
        <v>125</v>
      </c>
      <c r="OO272" s="36">
        <f t="shared" si="661"/>
        <v>2962.5</v>
      </c>
      <c r="OQ272" s="32"/>
      <c r="OR272" s="32"/>
      <c r="OS272" s="32"/>
      <c r="OT272" s="32">
        <v>108</v>
      </c>
      <c r="OU272" s="36">
        <f t="shared" si="662"/>
        <v>874.8</v>
      </c>
      <c r="OW272" s="32"/>
      <c r="OX272" s="32"/>
      <c r="OY272" s="32"/>
      <c r="OZ272" s="32"/>
      <c r="PC272" s="32"/>
      <c r="PD272" s="32"/>
      <c r="PE272" s="32"/>
      <c r="PF272" s="32"/>
      <c r="PI272" s="32"/>
      <c r="PJ272" s="32"/>
      <c r="PK272" s="32"/>
      <c r="PL272" s="32">
        <v>48.5</v>
      </c>
      <c r="PM272" s="36">
        <f t="shared" si="663"/>
        <v>858.44999999999993</v>
      </c>
      <c r="PO272" s="32"/>
      <c r="PP272" s="32"/>
      <c r="PQ272" s="32"/>
      <c r="PR272" s="32"/>
      <c r="PU272" s="32"/>
      <c r="PV272" s="32"/>
      <c r="PW272" s="32"/>
      <c r="PX272" s="31">
        <v>111</v>
      </c>
      <c r="PY272" s="36">
        <f t="shared" si="664"/>
        <v>666</v>
      </c>
      <c r="QM272" s="5"/>
      <c r="QO272" s="5"/>
      <c r="QP272" s="31">
        <v>32.125</v>
      </c>
      <c r="QQ272" s="36">
        <f t="shared" si="665"/>
        <v>398.35</v>
      </c>
      <c r="QV272" s="31">
        <v>47.5</v>
      </c>
      <c r="QW272" s="36">
        <f t="shared" si="666"/>
        <v>570</v>
      </c>
      <c r="RB272" s="31">
        <v>102.125</v>
      </c>
      <c r="RC272" s="36">
        <f t="shared" si="667"/>
        <v>1685.0625</v>
      </c>
      <c r="RH272" s="31">
        <v>7.5</v>
      </c>
      <c r="RI272" s="36">
        <f t="shared" si="668"/>
        <v>37.5</v>
      </c>
      <c r="RN272" s="31">
        <v>61</v>
      </c>
      <c r="RO272" s="36">
        <f t="shared" si="669"/>
        <v>695.4</v>
      </c>
    </row>
    <row r="273" spans="1:515" x14ac:dyDescent="0.55000000000000004">
      <c r="B273" s="80">
        <v>185306</v>
      </c>
      <c r="C273" s="77"/>
      <c r="D273" s="78"/>
      <c r="E273" s="78">
        <f t="shared" si="620"/>
        <v>148787.05895501291</v>
      </c>
      <c r="F273" s="78">
        <f t="shared" si="670"/>
        <v>62.822579708444984</v>
      </c>
      <c r="G273" s="78">
        <f t="shared" si="623"/>
        <v>96.747673494671929</v>
      </c>
      <c r="H273" s="78"/>
      <c r="I273" s="78"/>
      <c r="J273" s="88">
        <f>(E273-JG273-JY273-MM273-MS273)/(D267-JE267-JW267-MK267-MQ267)</f>
        <v>90.062781029471424</v>
      </c>
      <c r="N273" s="31">
        <v>69.875</v>
      </c>
      <c r="O273" s="62">
        <f t="shared" si="624"/>
        <v>6595.6775700934577</v>
      </c>
      <c r="Z273" s="31">
        <v>122</v>
      </c>
      <c r="AA273" s="37">
        <f t="shared" si="621"/>
        <v>9150</v>
      </c>
      <c r="AL273" s="31">
        <v>93.25</v>
      </c>
      <c r="AM273" s="30">
        <f t="shared" si="625"/>
        <v>8151.2237762237764</v>
      </c>
      <c r="BD273" s="31">
        <v>104.875</v>
      </c>
      <c r="BE273" s="36">
        <f t="shared" si="626"/>
        <v>4352.3125</v>
      </c>
      <c r="BJ273" s="31">
        <v>57.625</v>
      </c>
      <c r="BK273" s="36">
        <f t="shared" si="627"/>
        <v>1769.0874999999999</v>
      </c>
      <c r="BP273" s="31">
        <v>91.5</v>
      </c>
      <c r="BQ273" s="30">
        <f t="shared" si="628"/>
        <v>2607.75</v>
      </c>
      <c r="CN273" s="31">
        <v>125</v>
      </c>
      <c r="CO273" s="36">
        <f t="shared" si="629"/>
        <v>2125</v>
      </c>
      <c r="DF273" s="31">
        <v>72.25</v>
      </c>
      <c r="DG273" s="30">
        <f t="shared" si="630"/>
        <v>2745.5</v>
      </c>
      <c r="DL273" s="31">
        <v>65</v>
      </c>
      <c r="DM273" s="30">
        <f t="shared" si="631"/>
        <v>2080</v>
      </c>
      <c r="DR273" s="31">
        <v>116</v>
      </c>
      <c r="DS273" s="30">
        <f t="shared" si="632"/>
        <v>4034.7826086956529</v>
      </c>
      <c r="DX273" s="31">
        <v>146</v>
      </c>
      <c r="DY273" s="30">
        <f t="shared" si="633"/>
        <v>3650</v>
      </c>
      <c r="EV273" s="31">
        <v>101.375</v>
      </c>
      <c r="EW273" s="30">
        <f t="shared" si="634"/>
        <v>4561.875</v>
      </c>
      <c r="FB273" s="31">
        <v>98.625</v>
      </c>
      <c r="FC273" s="29">
        <f t="shared" si="622"/>
        <v>5079.1875</v>
      </c>
      <c r="FN273" s="31">
        <v>132</v>
      </c>
      <c r="FO273" s="36">
        <f t="shared" si="635"/>
        <v>6204</v>
      </c>
      <c r="FT273" s="31">
        <v>100</v>
      </c>
      <c r="FU273" s="36">
        <f t="shared" si="636"/>
        <v>13200</v>
      </c>
      <c r="GF273" s="31">
        <v>103</v>
      </c>
      <c r="GG273" s="36">
        <f t="shared" si="637"/>
        <v>1277.2</v>
      </c>
      <c r="IB273" s="31">
        <v>124.5</v>
      </c>
      <c r="IC273" s="36">
        <f t="shared" si="638"/>
        <v>2863.5</v>
      </c>
      <c r="IH273" s="31">
        <v>108</v>
      </c>
      <c r="II273" s="30">
        <f t="shared" si="639"/>
        <v>3240</v>
      </c>
      <c r="IN273" s="31">
        <v>86.6875</v>
      </c>
      <c r="IO273" s="36">
        <f t="shared" si="640"/>
        <v>866.875</v>
      </c>
      <c r="JC273" s="69"/>
      <c r="JD273" s="20"/>
      <c r="JE273" s="20"/>
      <c r="JF273" s="20">
        <v>130</v>
      </c>
      <c r="JG273" s="23">
        <f t="shared" si="641"/>
        <v>1612</v>
      </c>
      <c r="JI273" s="69"/>
      <c r="JJ273" s="20"/>
      <c r="JK273" s="20"/>
      <c r="JL273" s="20">
        <v>150</v>
      </c>
      <c r="JM273" s="23">
        <f t="shared" si="642"/>
        <v>4500</v>
      </c>
      <c r="JO273" s="69"/>
      <c r="JP273" s="20"/>
      <c r="JQ273" s="20"/>
      <c r="JR273" s="20">
        <v>88.75</v>
      </c>
      <c r="JS273" s="23">
        <f t="shared" si="643"/>
        <v>2804.5</v>
      </c>
      <c r="JU273" s="69"/>
      <c r="JV273" s="20"/>
      <c r="JW273" s="20"/>
      <c r="JX273" s="20">
        <v>195</v>
      </c>
      <c r="JY273" s="23">
        <f t="shared" si="644"/>
        <v>8034.0000000000009</v>
      </c>
      <c r="KA273" s="69"/>
      <c r="KB273" s="20"/>
      <c r="KC273" s="20"/>
      <c r="KD273" s="20">
        <v>56.625</v>
      </c>
      <c r="KE273" s="23">
        <f t="shared" si="645"/>
        <v>849.375</v>
      </c>
      <c r="KG273" s="69"/>
      <c r="KH273" s="20"/>
      <c r="KI273" s="20"/>
      <c r="KJ273" s="20">
        <v>35.5</v>
      </c>
      <c r="KK273" s="23">
        <f t="shared" si="646"/>
        <v>1065</v>
      </c>
      <c r="KM273" s="69"/>
      <c r="KN273" s="20"/>
      <c r="KO273" s="20"/>
      <c r="KP273" s="20">
        <v>101</v>
      </c>
      <c r="KQ273" s="23">
        <f t="shared" si="647"/>
        <v>1848.3000000000002</v>
      </c>
      <c r="KS273" s="69"/>
      <c r="KT273" s="20"/>
      <c r="KU273" s="20"/>
      <c r="KV273" s="20">
        <v>74.375</v>
      </c>
      <c r="KW273" s="23">
        <f t="shared" si="648"/>
        <v>2900.625</v>
      </c>
      <c r="KY273" s="69"/>
      <c r="KZ273" s="20"/>
      <c r="LA273" s="20"/>
      <c r="LB273" s="20">
        <v>56.25</v>
      </c>
      <c r="LC273" s="23">
        <f t="shared" si="649"/>
        <v>1181.25</v>
      </c>
      <c r="LE273" s="69"/>
      <c r="LF273" s="20"/>
      <c r="LG273" s="20"/>
      <c r="LH273" s="20">
        <v>80.875</v>
      </c>
      <c r="LI273" s="23">
        <f t="shared" si="650"/>
        <v>5661.25</v>
      </c>
      <c r="LK273" s="27"/>
      <c r="LL273" s="27"/>
      <c r="LM273" s="27"/>
      <c r="LN273" s="27">
        <v>120.75</v>
      </c>
      <c r="LO273" s="30">
        <f t="shared" si="651"/>
        <v>1811.25</v>
      </c>
      <c r="LW273" s="32"/>
      <c r="LX273" s="32"/>
      <c r="LY273" s="32"/>
      <c r="LZ273" s="32">
        <v>150</v>
      </c>
      <c r="MA273" s="36">
        <f t="shared" si="652"/>
        <v>3150</v>
      </c>
      <c r="MC273" s="32"/>
      <c r="MD273" s="32"/>
      <c r="ME273" s="32"/>
      <c r="MF273" s="32"/>
      <c r="MI273" s="32"/>
      <c r="MJ273" s="32"/>
      <c r="MK273" s="32"/>
      <c r="ML273" s="32">
        <v>154</v>
      </c>
      <c r="MM273" s="36">
        <f t="shared" si="653"/>
        <v>7777</v>
      </c>
      <c r="MO273" s="32"/>
      <c r="MP273" s="32"/>
      <c r="MQ273" s="32"/>
      <c r="MR273" s="32">
        <v>183.5</v>
      </c>
      <c r="MS273" s="36">
        <f t="shared" si="654"/>
        <v>4385.6499999999996</v>
      </c>
      <c r="MU273" s="32"/>
      <c r="MV273" s="32"/>
      <c r="MW273" s="32"/>
      <c r="MX273" s="32"/>
      <c r="NA273" s="32"/>
      <c r="NB273" s="32"/>
      <c r="NC273" s="32"/>
      <c r="ND273" s="32">
        <v>107.75</v>
      </c>
      <c r="NE273" s="36">
        <f t="shared" si="655"/>
        <v>1508.5</v>
      </c>
      <c r="NG273" s="32"/>
      <c r="NH273" s="32"/>
      <c r="NI273" s="32"/>
      <c r="NJ273" s="32">
        <v>99.375</v>
      </c>
      <c r="NK273" s="36">
        <f t="shared" si="656"/>
        <v>3517.875</v>
      </c>
      <c r="NM273" s="32"/>
      <c r="NN273" s="32"/>
      <c r="NO273" s="32"/>
      <c r="NP273" s="32">
        <v>57.5</v>
      </c>
      <c r="NQ273" s="36">
        <f t="shared" si="657"/>
        <v>736</v>
      </c>
      <c r="NS273" s="32"/>
      <c r="NT273" s="32"/>
      <c r="NU273" s="32"/>
      <c r="NV273" s="32">
        <v>17.6875</v>
      </c>
      <c r="NW273" s="36">
        <f t="shared" si="658"/>
        <v>884.375</v>
      </c>
      <c r="NY273" s="32"/>
      <c r="NZ273" s="32"/>
      <c r="OA273" s="32"/>
      <c r="OB273" s="32">
        <v>17.25</v>
      </c>
      <c r="OC273" s="36">
        <f t="shared" si="659"/>
        <v>379.5</v>
      </c>
      <c r="OE273" s="32"/>
      <c r="OF273" s="32"/>
      <c r="OG273" s="32"/>
      <c r="OH273" s="32">
        <v>107.75</v>
      </c>
      <c r="OI273" s="36">
        <f t="shared" si="660"/>
        <v>1131.375</v>
      </c>
      <c r="OK273" s="32"/>
      <c r="OL273" s="32"/>
      <c r="OM273" s="32"/>
      <c r="ON273" s="32">
        <v>120</v>
      </c>
      <c r="OO273" s="36">
        <f t="shared" si="661"/>
        <v>2844</v>
      </c>
      <c r="OQ273" s="32"/>
      <c r="OR273" s="32"/>
      <c r="OS273" s="32"/>
      <c r="OT273" s="32">
        <v>109</v>
      </c>
      <c r="OU273" s="36">
        <f t="shared" si="662"/>
        <v>882.9</v>
      </c>
      <c r="OW273" s="32"/>
      <c r="OX273" s="32"/>
      <c r="OY273" s="32"/>
      <c r="OZ273" s="32"/>
      <c r="PC273" s="32"/>
      <c r="PD273" s="32"/>
      <c r="PE273" s="32"/>
      <c r="PF273" s="32"/>
      <c r="PI273" s="32"/>
      <c r="PJ273" s="32"/>
      <c r="PK273" s="32"/>
      <c r="PL273" s="32">
        <v>42.5</v>
      </c>
      <c r="PM273" s="36">
        <f t="shared" si="663"/>
        <v>752.25</v>
      </c>
      <c r="PO273" s="32"/>
      <c r="PP273" s="32"/>
      <c r="PQ273" s="32"/>
      <c r="PR273" s="32"/>
      <c r="PU273" s="32"/>
      <c r="PV273" s="32"/>
      <c r="PW273" s="32"/>
      <c r="PX273" s="31">
        <v>108</v>
      </c>
      <c r="PY273" s="36">
        <f t="shared" si="664"/>
        <v>648</v>
      </c>
      <c r="QM273" s="5"/>
      <c r="QO273" s="5"/>
      <c r="QP273" s="31">
        <v>34.875</v>
      </c>
      <c r="QQ273" s="36">
        <f t="shared" si="665"/>
        <v>432.45</v>
      </c>
      <c r="QV273" s="31">
        <v>46.25</v>
      </c>
      <c r="QW273" s="36">
        <f t="shared" si="666"/>
        <v>555</v>
      </c>
      <c r="RB273" s="31">
        <v>99.625</v>
      </c>
      <c r="RC273" s="36">
        <f t="shared" si="667"/>
        <v>1643.8125</v>
      </c>
      <c r="RH273" s="31">
        <v>10</v>
      </c>
      <c r="RI273" s="36">
        <f t="shared" si="668"/>
        <v>50</v>
      </c>
      <c r="RN273" s="31">
        <v>60.25</v>
      </c>
      <c r="RO273" s="36">
        <f t="shared" si="669"/>
        <v>686.85</v>
      </c>
    </row>
    <row r="274" spans="1:515" s="46" customFormat="1" x14ac:dyDescent="0.55000000000000004">
      <c r="A274" s="45" t="s">
        <v>15</v>
      </c>
      <c r="B274" s="80">
        <v>185307</v>
      </c>
      <c r="C274" s="77"/>
      <c r="D274" s="78"/>
      <c r="E274" s="78">
        <f t="shared" si="620"/>
        <v>151292.05036466313</v>
      </c>
      <c r="F274" s="78">
        <f>F273*J274/J273</f>
        <v>61.851207862210792</v>
      </c>
      <c r="G274" s="78">
        <f t="shared" si="623"/>
        <v>98.376525443960574</v>
      </c>
      <c r="H274" s="78"/>
      <c r="I274" s="78"/>
      <c r="J274" s="88">
        <f>(E274-DA274)/(D267-JE267-JW267-MK267-MQ267)</f>
        <v>88.67021723645955</v>
      </c>
      <c r="N274" s="46">
        <v>70.375</v>
      </c>
      <c r="O274" s="62">
        <f t="shared" si="624"/>
        <v>6642.8738317757006</v>
      </c>
      <c r="U274" s="47"/>
      <c r="V274" s="66"/>
      <c r="Z274" s="46">
        <v>121</v>
      </c>
      <c r="AA274" s="37">
        <f t="shared" si="621"/>
        <v>9075</v>
      </c>
      <c r="AB274" s="66"/>
      <c r="AG274" s="47"/>
      <c r="AH274" s="66"/>
      <c r="AL274" s="46">
        <v>88</v>
      </c>
      <c r="AM274" s="30">
        <f t="shared" si="625"/>
        <v>7692.3076923076924</v>
      </c>
      <c r="AN274" s="66"/>
      <c r="AS274" s="48"/>
      <c r="AT274" s="66"/>
      <c r="AY274" s="47"/>
      <c r="AZ274" s="66"/>
      <c r="BD274" s="46">
        <v>107.125</v>
      </c>
      <c r="BE274" s="47">
        <f t="shared" si="626"/>
        <v>4445.6875</v>
      </c>
      <c r="BF274" s="66"/>
      <c r="BJ274" s="46">
        <v>58.25</v>
      </c>
      <c r="BK274" s="47">
        <f t="shared" si="627"/>
        <v>1788.2749999999999</v>
      </c>
      <c r="BL274" s="66"/>
      <c r="BP274" s="46">
        <v>94.625</v>
      </c>
      <c r="BQ274" s="30">
        <f t="shared" si="628"/>
        <v>2696.8125</v>
      </c>
      <c r="BR274" s="66"/>
      <c r="BW274" s="30"/>
      <c r="BX274" s="66"/>
      <c r="CC274" s="30"/>
      <c r="CD274" s="66"/>
      <c r="CI274" s="47"/>
      <c r="CJ274" s="66"/>
      <c r="CN274" s="46">
        <v>125</v>
      </c>
      <c r="CO274" s="47">
        <f t="shared" si="629"/>
        <v>2125</v>
      </c>
      <c r="CP274" s="66"/>
      <c r="CU274" s="47"/>
      <c r="CV274" s="66"/>
      <c r="CY274" s="46">
        <v>228</v>
      </c>
      <c r="CZ274" s="46">
        <v>115.25</v>
      </c>
      <c r="DA274" s="62">
        <f>CY$274*CZ274</f>
        <v>26277</v>
      </c>
      <c r="DF274" s="46">
        <v>72</v>
      </c>
      <c r="DG274" s="30">
        <f t="shared" si="630"/>
        <v>2736</v>
      </c>
      <c r="DH274" s="66"/>
      <c r="DL274" s="46">
        <v>62</v>
      </c>
      <c r="DM274" s="30">
        <f t="shared" si="631"/>
        <v>1984</v>
      </c>
      <c r="DN274" s="66"/>
      <c r="DR274" s="46">
        <v>112</v>
      </c>
      <c r="DS274" s="30">
        <f t="shared" si="632"/>
        <v>3895.652173913044</v>
      </c>
      <c r="DT274" s="66"/>
      <c r="DX274" s="46">
        <v>122</v>
      </c>
      <c r="DY274" s="30">
        <f t="shared" si="633"/>
        <v>3050</v>
      </c>
      <c r="DZ274" s="66"/>
      <c r="EE274" s="30"/>
      <c r="EF274" s="66"/>
      <c r="EK274" s="47"/>
      <c r="EL274" s="66"/>
      <c r="EQ274" s="47"/>
      <c r="ER274" s="66"/>
      <c r="EV274" s="46">
        <v>101.375</v>
      </c>
      <c r="EW274" s="30">
        <f t="shared" si="634"/>
        <v>4561.875</v>
      </c>
      <c r="EX274" s="66"/>
      <c r="EZ274" s="31"/>
      <c r="FA274" s="31"/>
      <c r="FB274" s="31">
        <v>99.125</v>
      </c>
      <c r="FC274" s="29">
        <f t="shared" si="622"/>
        <v>5104.9375</v>
      </c>
      <c r="FD274" s="64"/>
      <c r="FI274" s="47"/>
      <c r="FJ274" s="66"/>
      <c r="FN274" s="46">
        <v>132</v>
      </c>
      <c r="FO274" s="36">
        <f t="shared" si="635"/>
        <v>6204</v>
      </c>
      <c r="FP274" s="66"/>
      <c r="FT274" s="46">
        <v>99.75</v>
      </c>
      <c r="FU274" s="47">
        <f t="shared" si="636"/>
        <v>13167</v>
      </c>
      <c r="FV274" s="66"/>
      <c r="GA274" s="47"/>
      <c r="GB274" s="66"/>
      <c r="GF274" s="46">
        <v>95</v>
      </c>
      <c r="GG274" s="47">
        <f t="shared" si="637"/>
        <v>1178</v>
      </c>
      <c r="GH274" s="66"/>
      <c r="GM274" s="47"/>
      <c r="GN274" s="66"/>
      <c r="GS274" s="47"/>
      <c r="GT274" s="66"/>
      <c r="GY274" s="47"/>
      <c r="GZ274" s="66"/>
      <c r="HE274" s="47"/>
      <c r="HF274" s="66"/>
      <c r="HK274" s="47"/>
      <c r="HL274" s="66"/>
      <c r="HQ274" s="30"/>
      <c r="HR274" s="66"/>
      <c r="HW274" s="47"/>
      <c r="HX274" s="66"/>
      <c r="IB274" s="46">
        <v>126</v>
      </c>
      <c r="IC274" s="47">
        <f t="shared" si="638"/>
        <v>2898</v>
      </c>
      <c r="ID274" s="66"/>
      <c r="IH274" s="46">
        <v>104.25</v>
      </c>
      <c r="II274" s="30">
        <f t="shared" si="639"/>
        <v>3127.5</v>
      </c>
      <c r="IJ274" s="66"/>
      <c r="IN274" s="46">
        <v>95.125</v>
      </c>
      <c r="IO274" s="47">
        <f t="shared" si="640"/>
        <v>951.25</v>
      </c>
      <c r="IP274" s="66"/>
      <c r="IU274" s="47"/>
      <c r="IV274" s="66"/>
      <c r="JA274" s="47"/>
      <c r="JB274" s="66"/>
      <c r="JC274" s="69"/>
      <c r="JD274" s="20"/>
      <c r="JE274" s="22"/>
      <c r="JF274" s="20"/>
      <c r="JG274" s="23"/>
      <c r="JH274" s="72"/>
      <c r="JI274" s="69"/>
      <c r="JJ274" s="20"/>
      <c r="JK274" s="20"/>
      <c r="JL274" s="20">
        <v>150</v>
      </c>
      <c r="JM274" s="23">
        <f t="shared" si="642"/>
        <v>4500</v>
      </c>
      <c r="JN274" s="72"/>
      <c r="JO274" s="69"/>
      <c r="JP274" s="20"/>
      <c r="JQ274" s="20"/>
      <c r="JR274" s="20">
        <v>87.625</v>
      </c>
      <c r="JS274" s="23">
        <f t="shared" si="643"/>
        <v>2768.9500000000003</v>
      </c>
      <c r="JT274" s="72"/>
      <c r="JU274" s="69"/>
      <c r="JV274" s="20"/>
      <c r="JW274" s="20"/>
      <c r="JX274" s="20"/>
      <c r="JY274" s="23"/>
      <c r="JZ274" s="72"/>
      <c r="KA274" s="69"/>
      <c r="KB274" s="20"/>
      <c r="KC274" s="20"/>
      <c r="KD274" s="20">
        <v>57.875</v>
      </c>
      <c r="KE274" s="23">
        <f t="shared" si="645"/>
        <v>868.125</v>
      </c>
      <c r="KF274" s="72"/>
      <c r="KG274" s="69"/>
      <c r="KH274" s="20"/>
      <c r="KI274" s="20"/>
      <c r="KJ274" s="20">
        <v>35</v>
      </c>
      <c r="KK274" s="23">
        <f t="shared" si="646"/>
        <v>1050</v>
      </c>
      <c r="KL274" s="72"/>
      <c r="KM274" s="69"/>
      <c r="KN274" s="20"/>
      <c r="KO274" s="20"/>
      <c r="KP274" s="20">
        <v>98.75</v>
      </c>
      <c r="KQ274" s="23">
        <f t="shared" si="647"/>
        <v>1807.125</v>
      </c>
      <c r="KR274" s="72"/>
      <c r="KS274" s="69"/>
      <c r="KT274" s="20"/>
      <c r="KU274" s="20"/>
      <c r="KV274" s="20">
        <v>74.5</v>
      </c>
      <c r="KW274" s="23">
        <f t="shared" si="648"/>
        <v>2905.5</v>
      </c>
      <c r="KX274" s="72"/>
      <c r="KY274" s="69"/>
      <c r="KZ274" s="20"/>
      <c r="LA274" s="20"/>
      <c r="LB274" s="20">
        <v>53.25</v>
      </c>
      <c r="LC274" s="23">
        <f t="shared" si="649"/>
        <v>1118.25</v>
      </c>
      <c r="LD274" s="72"/>
      <c r="LE274" s="69"/>
      <c r="LF274" s="20"/>
      <c r="LG274" s="20"/>
      <c r="LH274" s="20">
        <v>77.791666666666671</v>
      </c>
      <c r="LI274" s="23">
        <f t="shared" si="650"/>
        <v>5445.416666666667</v>
      </c>
      <c r="LJ274" s="72"/>
      <c r="LK274" s="27"/>
      <c r="LL274" s="27"/>
      <c r="LM274" s="27"/>
      <c r="LN274" s="27">
        <v>116</v>
      </c>
      <c r="LO274" s="30">
        <f t="shared" si="651"/>
        <v>1740</v>
      </c>
      <c r="LP274" s="73"/>
      <c r="LQ274" s="29"/>
      <c r="LR274" s="29"/>
      <c r="LS274" s="29"/>
      <c r="LT274" s="29"/>
      <c r="LU274" s="30"/>
      <c r="LV274" s="73"/>
      <c r="LW274" s="49"/>
      <c r="LX274" s="49"/>
      <c r="LY274" s="49"/>
      <c r="LZ274" s="49">
        <v>148</v>
      </c>
      <c r="MA274" s="47">
        <f t="shared" si="652"/>
        <v>3108</v>
      </c>
      <c r="MB274" s="66"/>
      <c r="MC274" s="49"/>
      <c r="MD274" s="49"/>
      <c r="ME274" s="49"/>
      <c r="MF274" s="49"/>
      <c r="MG274" s="47"/>
      <c r="MH274" s="66"/>
      <c r="MI274" s="49"/>
      <c r="MJ274" s="49"/>
      <c r="MK274" s="49"/>
      <c r="ML274" s="49"/>
      <c r="MM274" s="47"/>
      <c r="MN274" s="66"/>
      <c r="MO274" s="49"/>
      <c r="MP274" s="49"/>
      <c r="MQ274" s="49"/>
      <c r="MR274" s="49"/>
      <c r="MS274" s="47"/>
      <c r="MT274" s="66"/>
      <c r="MU274" s="49"/>
      <c r="MV274" s="49"/>
      <c r="MW274" s="49"/>
      <c r="MX274" s="49"/>
      <c r="MY274" s="47"/>
      <c r="MZ274" s="66"/>
      <c r="NA274" s="49"/>
      <c r="NB274" s="49"/>
      <c r="NC274" s="49"/>
      <c r="ND274" s="49">
        <v>108.75</v>
      </c>
      <c r="NE274" s="47">
        <f t="shared" si="655"/>
        <v>1522.5</v>
      </c>
      <c r="NF274" s="66"/>
      <c r="NG274" s="49"/>
      <c r="NH274" s="49"/>
      <c r="NI274" s="49"/>
      <c r="NJ274" s="49">
        <v>99.625</v>
      </c>
      <c r="NK274" s="47">
        <f t="shared" si="656"/>
        <v>3526.7249999999999</v>
      </c>
      <c r="NL274" s="66"/>
      <c r="NM274" s="49"/>
      <c r="NN274" s="49"/>
      <c r="NO274" s="49"/>
      <c r="NP274" s="49">
        <v>57</v>
      </c>
      <c r="NQ274" s="47">
        <f t="shared" si="657"/>
        <v>729.6</v>
      </c>
      <c r="NR274" s="66"/>
      <c r="NS274" s="49"/>
      <c r="NT274" s="49"/>
      <c r="NU274" s="49"/>
      <c r="NV274" s="49">
        <v>18.125</v>
      </c>
      <c r="NW274" s="47">
        <f t="shared" si="658"/>
        <v>906.25</v>
      </c>
      <c r="NX274" s="66"/>
      <c r="NY274" s="49"/>
      <c r="NZ274" s="49"/>
      <c r="OA274" s="49"/>
      <c r="OB274" s="49">
        <v>17.875</v>
      </c>
      <c r="OC274" s="47">
        <f t="shared" si="659"/>
        <v>393.25</v>
      </c>
      <c r="OD274" s="66"/>
      <c r="OE274" s="49"/>
      <c r="OF274" s="49"/>
      <c r="OG274" s="49"/>
      <c r="OH274" s="49">
        <v>104.125</v>
      </c>
      <c r="OI274" s="47">
        <f t="shared" si="660"/>
        <v>1093.3125</v>
      </c>
      <c r="OJ274" s="66"/>
      <c r="OK274" s="49"/>
      <c r="OL274" s="49"/>
      <c r="OM274" s="49"/>
      <c r="ON274" s="49">
        <v>119</v>
      </c>
      <c r="OO274" s="47">
        <f t="shared" si="661"/>
        <v>2820.2999999999997</v>
      </c>
      <c r="OP274" s="66"/>
      <c r="OQ274" s="49"/>
      <c r="OR274" s="49"/>
      <c r="OS274" s="49"/>
      <c r="OT274" s="49">
        <v>108.25</v>
      </c>
      <c r="OU274" s="47">
        <f t="shared" si="662"/>
        <v>876.82499999999993</v>
      </c>
      <c r="OV274" s="66"/>
      <c r="OW274" s="49"/>
      <c r="OX274" s="49"/>
      <c r="OY274" s="49"/>
      <c r="OZ274" s="49"/>
      <c r="PA274" s="47"/>
      <c r="PB274" s="66"/>
      <c r="PC274" s="49"/>
      <c r="PD274" s="49"/>
      <c r="PE274" s="49"/>
      <c r="PF274" s="49"/>
      <c r="PG274" s="47"/>
      <c r="PH274" s="66"/>
      <c r="PI274" s="49"/>
      <c r="PJ274" s="49"/>
      <c r="PK274" s="49"/>
      <c r="PL274" s="49">
        <v>39</v>
      </c>
      <c r="PM274" s="47">
        <f t="shared" si="663"/>
        <v>690.3</v>
      </c>
      <c r="PN274" s="66"/>
      <c r="PO274" s="49"/>
      <c r="PP274" s="49"/>
      <c r="PQ274" s="49"/>
      <c r="PR274" s="49"/>
      <c r="PS274" s="47"/>
      <c r="PT274" s="66"/>
      <c r="PU274" s="49"/>
      <c r="PV274" s="49"/>
      <c r="PW274" s="49"/>
      <c r="PX274" s="46">
        <v>109.5</v>
      </c>
      <c r="PY274" s="47">
        <f t="shared" si="664"/>
        <v>657</v>
      </c>
      <c r="PZ274" s="66"/>
      <c r="QE274" s="47"/>
      <c r="QF274" s="66"/>
      <c r="QK274" s="47"/>
      <c r="QL274" s="66"/>
      <c r="QM274" s="8"/>
      <c r="QN274" s="31"/>
      <c r="QO274" s="8"/>
      <c r="QP274" s="31">
        <v>32.75</v>
      </c>
      <c r="QQ274" s="47">
        <f t="shared" si="665"/>
        <v>406.1</v>
      </c>
      <c r="QR274" s="66"/>
      <c r="QS274" s="31"/>
      <c r="QT274" s="31"/>
      <c r="QU274" s="31"/>
      <c r="QV274" s="31">
        <v>45</v>
      </c>
      <c r="QW274" s="47">
        <f t="shared" si="666"/>
        <v>540</v>
      </c>
      <c r="QX274" s="66"/>
      <c r="QY274" s="31"/>
      <c r="QZ274" s="31"/>
      <c r="RA274" s="31"/>
      <c r="RB274" s="31">
        <v>89.5</v>
      </c>
      <c r="RC274" s="47">
        <f t="shared" si="667"/>
        <v>1476.75</v>
      </c>
      <c r="RD274" s="66"/>
      <c r="RE274" s="31"/>
      <c r="RF274" s="31"/>
      <c r="RG274" s="31"/>
      <c r="RH274" s="31">
        <v>10.75</v>
      </c>
      <c r="RI274" s="47">
        <f t="shared" si="668"/>
        <v>53.75</v>
      </c>
      <c r="RJ274" s="66"/>
      <c r="RK274" s="31"/>
      <c r="RL274" s="31"/>
      <c r="RM274" s="31"/>
      <c r="RN274" s="31">
        <v>60.25</v>
      </c>
      <c r="RO274" s="47">
        <f t="shared" si="669"/>
        <v>686.85</v>
      </c>
      <c r="RP274" s="66"/>
      <c r="RQ274" s="31"/>
      <c r="RR274" s="31"/>
      <c r="RS274" s="31"/>
      <c r="RT274" s="31"/>
      <c r="RU274" s="36"/>
      <c r="RV274" s="64"/>
      <c r="RW274" s="31"/>
      <c r="RX274" s="31"/>
      <c r="RY274" s="31"/>
      <c r="RZ274" s="31"/>
      <c r="SA274" s="36"/>
      <c r="SB274" s="64"/>
      <c r="SC274" s="31"/>
      <c r="SD274" s="31"/>
      <c r="SE274" s="31"/>
      <c r="SF274" s="31"/>
      <c r="SG274" s="36"/>
      <c r="SH274" s="64"/>
      <c r="SI274" s="31"/>
      <c r="SJ274" s="31"/>
      <c r="SK274" s="31"/>
      <c r="SL274" s="31"/>
      <c r="SM274" s="36"/>
      <c r="SN274" s="64"/>
      <c r="ST274" s="66"/>
      <c r="SU274" s="66"/>
    </row>
    <row r="275" spans="1:515" x14ac:dyDescent="0.55000000000000004">
      <c r="B275" s="80">
        <v>185308</v>
      </c>
      <c r="C275" s="77"/>
      <c r="D275" s="78"/>
      <c r="E275" s="78">
        <f t="shared" si="620"/>
        <v>147606.18759565303</v>
      </c>
      <c r="F275" s="78">
        <f t="shared" si="670"/>
        <v>60.34435364397438</v>
      </c>
      <c r="G275" s="78">
        <f t="shared" si="623"/>
        <v>95.979820715559583</v>
      </c>
      <c r="H275" s="78"/>
      <c r="I275" s="78"/>
      <c r="J275" s="88"/>
      <c r="N275" s="31">
        <v>61.75</v>
      </c>
      <c r="O275" s="62">
        <f t="shared" si="624"/>
        <v>5828.7383177570091</v>
      </c>
      <c r="Z275" s="31">
        <v>118</v>
      </c>
      <c r="AA275" s="37">
        <f t="shared" si="621"/>
        <v>8850</v>
      </c>
      <c r="AL275" s="31">
        <v>85</v>
      </c>
      <c r="AM275" s="30">
        <f t="shared" si="625"/>
        <v>7430.0699300699298</v>
      </c>
      <c r="BD275" s="31">
        <v>105.125</v>
      </c>
      <c r="BE275" s="36">
        <f t="shared" si="626"/>
        <v>4362.6875</v>
      </c>
      <c r="BJ275" s="31">
        <v>57.375</v>
      </c>
      <c r="BK275" s="36">
        <f t="shared" si="627"/>
        <v>1761.4124999999999</v>
      </c>
      <c r="BP275" s="31">
        <v>91.25</v>
      </c>
      <c r="BQ275" s="30">
        <f t="shared" si="628"/>
        <v>2600.625</v>
      </c>
      <c r="CN275" s="31">
        <v>124</v>
      </c>
      <c r="CO275" s="36">
        <f t="shared" si="629"/>
        <v>2108</v>
      </c>
      <c r="CZ275" s="31">
        <v>114.625</v>
      </c>
      <c r="DA275" s="62">
        <f t="shared" ref="DA275:DA279" si="671">CY$274*CZ275</f>
        <v>26134.5</v>
      </c>
      <c r="DF275" s="31">
        <v>68.125</v>
      </c>
      <c r="DG275" s="30">
        <f t="shared" si="630"/>
        <v>2588.75</v>
      </c>
      <c r="DL275" s="31">
        <v>55</v>
      </c>
      <c r="DM275" s="30">
        <f t="shared" si="631"/>
        <v>1760</v>
      </c>
      <c r="DR275" s="31">
        <v>109</v>
      </c>
      <c r="DS275" s="30">
        <f t="shared" si="632"/>
        <v>3791.3043478260875</v>
      </c>
      <c r="DX275" s="31">
        <v>126</v>
      </c>
      <c r="DY275" s="30">
        <f t="shared" si="633"/>
        <v>3150</v>
      </c>
      <c r="EV275" s="31">
        <v>100.875</v>
      </c>
      <c r="EW275" s="30">
        <f t="shared" si="634"/>
        <v>4539.375</v>
      </c>
      <c r="FB275" s="31">
        <v>99.125</v>
      </c>
      <c r="FC275" s="29">
        <f t="shared" si="622"/>
        <v>5104.9375</v>
      </c>
      <c r="FN275" s="31">
        <v>128</v>
      </c>
      <c r="FO275" s="36">
        <f t="shared" si="635"/>
        <v>6016</v>
      </c>
      <c r="FT275" s="31">
        <v>98</v>
      </c>
      <c r="FU275" s="36">
        <f t="shared" si="636"/>
        <v>12936</v>
      </c>
      <c r="GF275" s="31">
        <v>92.5</v>
      </c>
      <c r="GG275" s="36">
        <f t="shared" si="637"/>
        <v>1147</v>
      </c>
      <c r="IB275" s="31">
        <v>125.5</v>
      </c>
      <c r="IC275" s="36">
        <f t="shared" si="638"/>
        <v>2886.5</v>
      </c>
      <c r="IH275" s="31">
        <v>106</v>
      </c>
      <c r="II275" s="30">
        <f t="shared" si="639"/>
        <v>3180</v>
      </c>
      <c r="IN275" s="31">
        <v>93.1875</v>
      </c>
      <c r="IO275" s="36">
        <f t="shared" si="640"/>
        <v>931.875</v>
      </c>
      <c r="JC275" s="69"/>
      <c r="JD275" s="20"/>
      <c r="JE275" s="20"/>
      <c r="JF275" s="20"/>
      <c r="JI275" s="69"/>
      <c r="JJ275" s="20"/>
      <c r="JK275" s="20"/>
      <c r="JL275" s="20">
        <v>150</v>
      </c>
      <c r="JM275" s="23">
        <f t="shared" si="642"/>
        <v>4500</v>
      </c>
      <c r="JO275" s="69"/>
      <c r="JP275" s="20"/>
      <c r="JQ275" s="20"/>
      <c r="JR275" s="20">
        <v>87.125</v>
      </c>
      <c r="JS275" s="23">
        <f t="shared" si="643"/>
        <v>2753.15</v>
      </c>
      <c r="JU275" s="69"/>
      <c r="JV275" s="20"/>
      <c r="JW275" s="20"/>
      <c r="JX275" s="20"/>
      <c r="KA275" s="69"/>
      <c r="KB275" s="20"/>
      <c r="KC275" s="20"/>
      <c r="KD275" s="20">
        <v>59.375</v>
      </c>
      <c r="KE275" s="23">
        <f t="shared" si="645"/>
        <v>890.625</v>
      </c>
      <c r="KG275" s="69"/>
      <c r="KH275" s="20"/>
      <c r="KI275" s="20"/>
      <c r="KJ275" s="20">
        <v>31.38</v>
      </c>
      <c r="KK275" s="23">
        <f t="shared" si="646"/>
        <v>941.4</v>
      </c>
      <c r="KM275" s="69"/>
      <c r="KN275" s="20"/>
      <c r="KO275" s="20"/>
      <c r="KP275" s="20">
        <v>98.75</v>
      </c>
      <c r="KQ275" s="23">
        <f t="shared" si="647"/>
        <v>1807.125</v>
      </c>
      <c r="KS275" s="69"/>
      <c r="KT275" s="20"/>
      <c r="KU275" s="20"/>
      <c r="KV275" s="20">
        <v>77.375</v>
      </c>
      <c r="KW275" s="23">
        <f t="shared" si="648"/>
        <v>3017.625</v>
      </c>
      <c r="KY275" s="69"/>
      <c r="KZ275" s="20"/>
      <c r="LA275" s="20"/>
      <c r="LB275" s="20">
        <v>53</v>
      </c>
      <c r="LC275" s="23">
        <f t="shared" si="649"/>
        <v>1113</v>
      </c>
      <c r="LE275" s="69"/>
      <c r="LF275" s="20"/>
      <c r="LG275" s="20"/>
      <c r="LH275" s="20">
        <v>74</v>
      </c>
      <c r="LI275" s="23">
        <f t="shared" si="650"/>
        <v>5180</v>
      </c>
      <c r="LK275" s="27"/>
      <c r="LL275" s="27"/>
      <c r="LM275" s="27"/>
      <c r="LN275" s="27">
        <v>109</v>
      </c>
      <c r="LO275" s="30">
        <f t="shared" si="651"/>
        <v>1635</v>
      </c>
      <c r="LW275" s="32"/>
      <c r="LX275" s="32"/>
      <c r="LY275" s="32"/>
      <c r="LZ275" s="32">
        <v>139</v>
      </c>
      <c r="MA275" s="36">
        <f t="shared" si="652"/>
        <v>2919</v>
      </c>
      <c r="MC275" s="32"/>
      <c r="MD275" s="32"/>
      <c r="ME275" s="32"/>
      <c r="MF275" s="32"/>
      <c r="MI275" s="32"/>
      <c r="MJ275" s="32"/>
      <c r="MK275" s="32"/>
      <c r="ML275" s="32"/>
      <c r="MO275" s="32"/>
      <c r="MP275" s="32"/>
      <c r="MQ275" s="32"/>
      <c r="MR275" s="32"/>
      <c r="MU275" s="32"/>
      <c r="MV275" s="32"/>
      <c r="MW275" s="32"/>
      <c r="MX275" s="32"/>
      <c r="NA275" s="32"/>
      <c r="NB275" s="32"/>
      <c r="NC275" s="32"/>
      <c r="ND275" s="32">
        <v>108.5</v>
      </c>
      <c r="NE275" s="36">
        <f t="shared" si="655"/>
        <v>1519</v>
      </c>
      <c r="NG275" s="32"/>
      <c r="NH275" s="32"/>
      <c r="NI275" s="32"/>
      <c r="NJ275" s="32">
        <v>99.125</v>
      </c>
      <c r="NK275" s="36">
        <f t="shared" si="656"/>
        <v>3509.0249999999996</v>
      </c>
      <c r="NM275" s="32"/>
      <c r="NN275" s="32"/>
      <c r="NO275" s="32"/>
      <c r="NP275" s="32">
        <v>55</v>
      </c>
      <c r="NQ275" s="36">
        <f t="shared" si="657"/>
        <v>704</v>
      </c>
      <c r="NS275" s="32"/>
      <c r="NT275" s="32"/>
      <c r="NU275" s="32"/>
      <c r="NV275" s="32">
        <v>14.9375</v>
      </c>
      <c r="NW275" s="36">
        <f t="shared" si="658"/>
        <v>746.875</v>
      </c>
      <c r="NY275" s="32"/>
      <c r="NZ275" s="32"/>
      <c r="OA275" s="32"/>
      <c r="OB275" s="32">
        <v>16.9375</v>
      </c>
      <c r="OC275" s="36">
        <f t="shared" si="659"/>
        <v>372.625</v>
      </c>
      <c r="OE275" s="32"/>
      <c r="OF275" s="32"/>
      <c r="OG275" s="32"/>
      <c r="OH275" s="32">
        <v>104.75</v>
      </c>
      <c r="OI275" s="36">
        <f t="shared" si="660"/>
        <v>1099.875</v>
      </c>
      <c r="OK275" s="32"/>
      <c r="OL275" s="32"/>
      <c r="OM275" s="32"/>
      <c r="ON275" s="32">
        <v>119.5</v>
      </c>
      <c r="OO275" s="36">
        <f t="shared" si="661"/>
        <v>2832.15</v>
      </c>
      <c r="OQ275" s="32"/>
      <c r="OR275" s="32"/>
      <c r="OS275" s="32"/>
      <c r="OT275" s="32">
        <v>100</v>
      </c>
      <c r="OU275" s="36">
        <f t="shared" si="662"/>
        <v>810</v>
      </c>
      <c r="OW275" s="32"/>
      <c r="OX275" s="32"/>
      <c r="OY275" s="32"/>
      <c r="OZ275" s="32"/>
      <c r="PC275" s="32"/>
      <c r="PD275" s="32"/>
      <c r="PE275" s="32"/>
      <c r="PF275" s="32"/>
      <c r="PI275" s="32"/>
      <c r="PJ275" s="32"/>
      <c r="PK275" s="32"/>
      <c r="PL275" s="32">
        <v>28.625</v>
      </c>
      <c r="PM275" s="36">
        <f t="shared" si="663"/>
        <v>506.66249999999997</v>
      </c>
      <c r="PO275" s="32"/>
      <c r="PP275" s="32"/>
      <c r="PQ275" s="32"/>
      <c r="PR275" s="32"/>
      <c r="PU275" s="32"/>
      <c r="PV275" s="32"/>
      <c r="PW275" s="32"/>
      <c r="PX275" s="31">
        <v>108.5</v>
      </c>
      <c r="PY275" s="36">
        <f t="shared" si="664"/>
        <v>651</v>
      </c>
      <c r="QM275" s="5"/>
      <c r="QO275" s="5"/>
      <c r="QP275" s="31">
        <v>30.5</v>
      </c>
      <c r="QQ275" s="36">
        <f t="shared" si="665"/>
        <v>378.2</v>
      </c>
      <c r="QV275" s="31">
        <v>40</v>
      </c>
      <c r="QW275" s="36">
        <f t="shared" si="666"/>
        <v>480</v>
      </c>
      <c r="RB275" s="31">
        <v>85</v>
      </c>
      <c r="RC275" s="36">
        <f t="shared" si="667"/>
        <v>1402.5</v>
      </c>
      <c r="RH275" s="31">
        <v>12.25</v>
      </c>
      <c r="RI275" s="36">
        <f t="shared" si="668"/>
        <v>61.25</v>
      </c>
      <c r="RN275" s="31">
        <v>58.625</v>
      </c>
      <c r="RO275" s="36">
        <f t="shared" si="669"/>
        <v>668.32500000000005</v>
      </c>
    </row>
    <row r="276" spans="1:515" x14ac:dyDescent="0.55000000000000004">
      <c r="B276" s="80">
        <v>185309</v>
      </c>
      <c r="C276" s="77"/>
      <c r="D276" s="78"/>
      <c r="E276" s="78">
        <f t="shared" si="620"/>
        <v>147952.74907980583</v>
      </c>
      <c r="F276" s="78">
        <f t="shared" si="670"/>
        <v>60.486034891215759</v>
      </c>
      <c r="G276" s="78">
        <f t="shared" si="623"/>
        <v>96.205169731462789</v>
      </c>
      <c r="H276" s="78"/>
      <c r="I276" s="78"/>
      <c r="J276" s="88"/>
      <c r="N276" s="31">
        <v>65.375</v>
      </c>
      <c r="O276" s="62">
        <f t="shared" si="624"/>
        <v>6170.9112149532712</v>
      </c>
      <c r="Z276" s="31">
        <v>118</v>
      </c>
      <c r="AA276" s="37">
        <f t="shared" si="621"/>
        <v>8850</v>
      </c>
      <c r="AL276" s="31">
        <v>85</v>
      </c>
      <c r="AM276" s="30">
        <f t="shared" si="625"/>
        <v>7430.0699300699298</v>
      </c>
      <c r="BD276" s="31">
        <v>104.625</v>
      </c>
      <c r="BE276" s="36">
        <f t="shared" si="626"/>
        <v>4341.9375</v>
      </c>
      <c r="BJ276" s="31">
        <v>55.875</v>
      </c>
      <c r="BK276" s="36">
        <f t="shared" si="627"/>
        <v>1715.3625</v>
      </c>
      <c r="BP276" s="31">
        <v>92.125</v>
      </c>
      <c r="BQ276" s="30">
        <f t="shared" si="628"/>
        <v>2625.5625</v>
      </c>
      <c r="CN276" s="31">
        <v>124</v>
      </c>
      <c r="CO276" s="36">
        <f t="shared" si="629"/>
        <v>2108</v>
      </c>
      <c r="CZ276" s="31">
        <v>114.0625</v>
      </c>
      <c r="DA276" s="62">
        <f t="shared" si="671"/>
        <v>26006.25</v>
      </c>
      <c r="DF276" s="31">
        <v>72.25</v>
      </c>
      <c r="DG276" s="30">
        <f t="shared" si="630"/>
        <v>2745.5</v>
      </c>
      <c r="DL276" s="31">
        <v>60</v>
      </c>
      <c r="DM276" s="30">
        <f t="shared" si="631"/>
        <v>1920</v>
      </c>
      <c r="DR276" s="31">
        <v>113.25</v>
      </c>
      <c r="DS276" s="30">
        <f t="shared" si="632"/>
        <v>3939.1304347826094</v>
      </c>
      <c r="DX276" s="31">
        <v>126</v>
      </c>
      <c r="DY276" s="30">
        <f t="shared" si="633"/>
        <v>3150</v>
      </c>
      <c r="EV276" s="31">
        <v>100.625</v>
      </c>
      <c r="EW276" s="30">
        <f t="shared" si="634"/>
        <v>4528.125</v>
      </c>
      <c r="FB276" s="31">
        <v>97.875</v>
      </c>
      <c r="FC276" s="29">
        <f t="shared" si="622"/>
        <v>5040.5625</v>
      </c>
      <c r="FN276" s="31">
        <v>125</v>
      </c>
      <c r="FO276" s="36">
        <f t="shared" si="635"/>
        <v>5875</v>
      </c>
      <c r="FT276" s="31">
        <v>98</v>
      </c>
      <c r="FU276" s="36">
        <f t="shared" si="636"/>
        <v>12936</v>
      </c>
      <c r="GF276" s="31">
        <v>94</v>
      </c>
      <c r="GG276" s="36">
        <f t="shared" si="637"/>
        <v>1165.6000000000001</v>
      </c>
      <c r="IB276" s="31">
        <v>122.25</v>
      </c>
      <c r="IC276" s="36">
        <f t="shared" si="638"/>
        <v>2811.75</v>
      </c>
      <c r="IH276" s="31">
        <v>104.75</v>
      </c>
      <c r="II276" s="30">
        <f t="shared" si="639"/>
        <v>3142.5</v>
      </c>
      <c r="IN276" s="31">
        <v>93.5</v>
      </c>
      <c r="IO276" s="36">
        <f t="shared" si="640"/>
        <v>935</v>
      </c>
      <c r="JC276" s="69"/>
      <c r="JD276" s="20"/>
      <c r="JE276" s="20"/>
      <c r="JF276" s="20"/>
      <c r="JI276" s="69"/>
      <c r="JJ276" s="20"/>
      <c r="JK276" s="20"/>
      <c r="JL276" s="20">
        <v>150</v>
      </c>
      <c r="JM276" s="23">
        <f t="shared" si="642"/>
        <v>4500</v>
      </c>
      <c r="JO276" s="69"/>
      <c r="JP276" s="20"/>
      <c r="JQ276" s="20"/>
      <c r="JR276" s="20">
        <v>85.375</v>
      </c>
      <c r="JS276" s="23">
        <f t="shared" si="643"/>
        <v>2697.85</v>
      </c>
      <c r="JU276" s="69"/>
      <c r="JV276" s="20"/>
      <c r="JW276" s="20"/>
      <c r="JX276" s="20"/>
      <c r="KA276" s="69"/>
      <c r="KB276" s="20"/>
      <c r="KC276" s="20"/>
      <c r="KD276" s="20">
        <v>62.75</v>
      </c>
      <c r="KE276" s="23">
        <f t="shared" si="645"/>
        <v>941.25</v>
      </c>
      <c r="KG276" s="69"/>
      <c r="KH276" s="20"/>
      <c r="KI276" s="20"/>
      <c r="KJ276" s="20">
        <v>32</v>
      </c>
      <c r="KK276" s="23">
        <f t="shared" si="646"/>
        <v>960</v>
      </c>
      <c r="KM276" s="69"/>
      <c r="KN276" s="20"/>
      <c r="KO276" s="20"/>
      <c r="KP276" s="20">
        <v>94.125</v>
      </c>
      <c r="KQ276" s="23">
        <f t="shared" si="647"/>
        <v>1722.4875</v>
      </c>
      <c r="KS276" s="69"/>
      <c r="KT276" s="20"/>
      <c r="KU276" s="20"/>
      <c r="KV276" s="20">
        <v>79.875</v>
      </c>
      <c r="KW276" s="23">
        <f t="shared" si="648"/>
        <v>3115.125</v>
      </c>
      <c r="KY276" s="69"/>
      <c r="KZ276" s="20"/>
      <c r="LA276" s="20"/>
      <c r="LB276" s="20">
        <v>54.5</v>
      </c>
      <c r="LC276" s="23">
        <f t="shared" si="649"/>
        <v>1144.5</v>
      </c>
      <c r="LE276" s="69"/>
      <c r="LF276" s="20"/>
      <c r="LG276" s="20"/>
      <c r="LH276" s="20">
        <v>79.5</v>
      </c>
      <c r="LI276" s="23">
        <f t="shared" si="650"/>
        <v>5565</v>
      </c>
      <c r="LK276" s="27"/>
      <c r="LL276" s="27"/>
      <c r="LM276" s="27"/>
      <c r="LN276" s="27">
        <v>92.25</v>
      </c>
      <c r="LO276" s="30">
        <f t="shared" si="651"/>
        <v>1383.75</v>
      </c>
      <c r="LW276" s="32"/>
      <c r="LX276" s="32"/>
      <c r="LY276" s="32"/>
      <c r="LZ276" s="32">
        <v>139</v>
      </c>
      <c r="MA276" s="36">
        <f t="shared" si="652"/>
        <v>2919</v>
      </c>
      <c r="MC276" s="32"/>
      <c r="MD276" s="32"/>
      <c r="ME276" s="32"/>
      <c r="MF276" s="32"/>
      <c r="MI276" s="32"/>
      <c r="MJ276" s="32"/>
      <c r="MK276" s="32"/>
      <c r="ML276" s="32"/>
      <c r="MO276" s="32"/>
      <c r="MP276" s="32"/>
      <c r="MQ276" s="32"/>
      <c r="MR276" s="32"/>
      <c r="MU276" s="32"/>
      <c r="MV276" s="32"/>
      <c r="MW276" s="32"/>
      <c r="MX276" s="32"/>
      <c r="NA276" s="32"/>
      <c r="NB276" s="32"/>
      <c r="NC276" s="32"/>
      <c r="ND276" s="32">
        <v>107.75</v>
      </c>
      <c r="NE276" s="36">
        <f t="shared" si="655"/>
        <v>1508.5</v>
      </c>
      <c r="NG276" s="32"/>
      <c r="NH276" s="32"/>
      <c r="NI276" s="32"/>
      <c r="NJ276" s="32">
        <v>95.625</v>
      </c>
      <c r="NK276" s="36">
        <f t="shared" si="656"/>
        <v>3385.125</v>
      </c>
      <c r="NM276" s="32"/>
      <c r="NN276" s="32"/>
      <c r="NO276" s="32"/>
      <c r="NP276" s="32">
        <v>55.25</v>
      </c>
      <c r="NQ276" s="36">
        <f t="shared" si="657"/>
        <v>707.2</v>
      </c>
      <c r="NS276" s="32"/>
      <c r="NT276" s="32"/>
      <c r="NU276" s="32"/>
      <c r="NV276" s="32">
        <v>14.5</v>
      </c>
      <c r="NW276" s="36">
        <f t="shared" si="658"/>
        <v>725</v>
      </c>
      <c r="NY276" s="32"/>
      <c r="NZ276" s="32"/>
      <c r="OA276" s="32"/>
      <c r="OB276" s="32">
        <v>16.9375</v>
      </c>
      <c r="OC276" s="36">
        <f t="shared" si="659"/>
        <v>372.625</v>
      </c>
      <c r="OE276" s="32"/>
      <c r="OF276" s="32"/>
      <c r="OG276" s="32"/>
      <c r="OH276" s="32">
        <v>105.5</v>
      </c>
      <c r="OI276" s="36">
        <f t="shared" si="660"/>
        <v>1107.75</v>
      </c>
      <c r="OK276" s="32"/>
      <c r="OL276" s="32"/>
      <c r="OM276" s="32"/>
      <c r="ON276" s="32">
        <v>119.5</v>
      </c>
      <c r="OO276" s="36">
        <f t="shared" si="661"/>
        <v>2832.15</v>
      </c>
      <c r="OQ276" s="32"/>
      <c r="OR276" s="32"/>
      <c r="OS276" s="32"/>
      <c r="OT276" s="32">
        <v>100</v>
      </c>
      <c r="OU276" s="36">
        <f t="shared" si="662"/>
        <v>810</v>
      </c>
      <c r="OW276" s="32"/>
      <c r="OX276" s="32"/>
      <c r="OY276" s="32"/>
      <c r="OZ276" s="32"/>
      <c r="PC276" s="32"/>
      <c r="PD276" s="32"/>
      <c r="PE276" s="32"/>
      <c r="PF276" s="32"/>
      <c r="PI276" s="32"/>
      <c r="PJ276" s="32"/>
      <c r="PK276" s="32"/>
      <c r="PL276" s="32">
        <v>30.25</v>
      </c>
      <c r="PM276" s="36">
        <f t="shared" si="663"/>
        <v>535.42499999999995</v>
      </c>
      <c r="PO276" s="32"/>
      <c r="PP276" s="32"/>
      <c r="PQ276" s="32"/>
      <c r="PR276" s="32"/>
      <c r="PU276" s="32"/>
      <c r="PV276" s="32"/>
      <c r="PW276" s="32"/>
      <c r="PX276" s="31">
        <v>108.75</v>
      </c>
      <c r="PY276" s="36">
        <f t="shared" si="664"/>
        <v>652.5</v>
      </c>
      <c r="QM276" s="5"/>
      <c r="QO276" s="5"/>
      <c r="QP276" s="31">
        <v>25.125</v>
      </c>
      <c r="QQ276" s="36">
        <f t="shared" si="665"/>
        <v>311.55</v>
      </c>
      <c r="QV276" s="31">
        <v>39.5</v>
      </c>
      <c r="QW276" s="36">
        <f t="shared" si="666"/>
        <v>474</v>
      </c>
      <c r="RB276" s="31">
        <v>84</v>
      </c>
      <c r="RC276" s="36">
        <f t="shared" si="667"/>
        <v>1386</v>
      </c>
      <c r="RH276" s="31">
        <v>19.5</v>
      </c>
      <c r="RI276" s="36">
        <f t="shared" si="668"/>
        <v>97.5</v>
      </c>
      <c r="RN276" s="31">
        <v>58</v>
      </c>
      <c r="RO276" s="36">
        <f t="shared" si="669"/>
        <v>661.2</v>
      </c>
    </row>
    <row r="277" spans="1:515" x14ac:dyDescent="0.55000000000000004">
      <c r="B277" s="80">
        <v>185310</v>
      </c>
      <c r="C277" s="77"/>
      <c r="D277" s="78"/>
      <c r="E277" s="78">
        <f t="shared" si="620"/>
        <v>137772.89545260966</v>
      </c>
      <c r="F277" s="78">
        <f t="shared" si="670"/>
        <v>56.324307680929678</v>
      </c>
      <c r="G277" s="78">
        <f t="shared" si="623"/>
        <v>89.585795964250195</v>
      </c>
      <c r="H277" s="78"/>
      <c r="I277" s="78"/>
      <c r="J277" s="88"/>
      <c r="N277" s="31">
        <v>44.125</v>
      </c>
      <c r="O277" s="62">
        <f t="shared" si="624"/>
        <v>4165.0700934579436</v>
      </c>
      <c r="Z277" s="31">
        <v>104</v>
      </c>
      <c r="AA277" s="37">
        <f t="shared" si="621"/>
        <v>7800</v>
      </c>
      <c r="AL277" s="31">
        <v>72.5</v>
      </c>
      <c r="AM277" s="30">
        <f t="shared" si="625"/>
        <v>6337.4125874125875</v>
      </c>
      <c r="BD277" s="31">
        <v>103.375</v>
      </c>
      <c r="BE277" s="36">
        <f t="shared" si="626"/>
        <v>4290.0625</v>
      </c>
      <c r="BJ277" s="31">
        <v>51.25</v>
      </c>
      <c r="BK277" s="36">
        <f t="shared" si="627"/>
        <v>1573.375</v>
      </c>
      <c r="BP277" s="31">
        <v>92.1875</v>
      </c>
      <c r="BQ277" s="30">
        <f t="shared" si="628"/>
        <v>2627.34375</v>
      </c>
      <c r="CN277" s="31">
        <v>124</v>
      </c>
      <c r="CO277" s="36">
        <f t="shared" si="629"/>
        <v>2108</v>
      </c>
      <c r="CZ277" s="31">
        <v>108.91666666666667</v>
      </c>
      <c r="DA277" s="62">
        <f t="shared" si="671"/>
        <v>24833</v>
      </c>
      <c r="DF277" s="31">
        <v>65</v>
      </c>
      <c r="DG277" s="30">
        <f t="shared" si="630"/>
        <v>2470</v>
      </c>
      <c r="DL277" s="31">
        <v>51.5</v>
      </c>
      <c r="DM277" s="30">
        <f t="shared" si="631"/>
        <v>1648</v>
      </c>
      <c r="DR277" s="31">
        <v>106</v>
      </c>
      <c r="DS277" s="30">
        <f t="shared" si="632"/>
        <v>3686.9565217391309</v>
      </c>
      <c r="DX277" s="31">
        <v>117</v>
      </c>
      <c r="DY277" s="30">
        <f t="shared" si="633"/>
        <v>2925</v>
      </c>
      <c r="EV277" s="31">
        <v>100.875</v>
      </c>
      <c r="EW277" s="30">
        <f t="shared" si="634"/>
        <v>4539.375</v>
      </c>
      <c r="FB277" s="31">
        <v>99.125</v>
      </c>
      <c r="FC277" s="29">
        <f t="shared" si="622"/>
        <v>5104.9375</v>
      </c>
      <c r="FN277" s="31">
        <v>117</v>
      </c>
      <c r="FO277" s="36">
        <f t="shared" si="635"/>
        <v>5499</v>
      </c>
      <c r="FT277" s="31">
        <v>92.5</v>
      </c>
      <c r="FU277" s="36">
        <f t="shared" si="636"/>
        <v>12210</v>
      </c>
      <c r="GF277" s="31">
        <v>89</v>
      </c>
      <c r="GG277" s="36">
        <f t="shared" si="637"/>
        <v>1103.6000000000001</v>
      </c>
      <c r="IB277" s="31">
        <v>115</v>
      </c>
      <c r="IC277" s="36">
        <f t="shared" si="638"/>
        <v>2645</v>
      </c>
      <c r="IH277" s="31">
        <v>99</v>
      </c>
      <c r="II277" s="30">
        <f t="shared" si="639"/>
        <v>2970</v>
      </c>
      <c r="IN277" s="31">
        <v>90.625</v>
      </c>
      <c r="IO277" s="36">
        <f t="shared" si="640"/>
        <v>906.25</v>
      </c>
      <c r="JC277" s="69"/>
      <c r="JD277" s="20"/>
      <c r="JE277" s="20"/>
      <c r="JF277" s="20"/>
      <c r="JI277" s="69"/>
      <c r="JJ277" s="20"/>
      <c r="JK277" s="20"/>
      <c r="JL277" s="20">
        <v>145</v>
      </c>
      <c r="JM277" s="23">
        <f t="shared" si="642"/>
        <v>4350</v>
      </c>
      <c r="JO277" s="69"/>
      <c r="JP277" s="20"/>
      <c r="JQ277" s="20"/>
      <c r="JR277" s="20">
        <v>86.75</v>
      </c>
      <c r="JS277" s="23">
        <f t="shared" si="643"/>
        <v>2741.3</v>
      </c>
      <c r="JU277" s="69"/>
      <c r="JV277" s="20"/>
      <c r="JW277" s="20"/>
      <c r="JX277" s="20"/>
      <c r="KA277" s="69"/>
      <c r="KB277" s="20"/>
      <c r="KC277" s="20"/>
      <c r="KD277" s="20">
        <v>60.5</v>
      </c>
      <c r="KE277" s="23">
        <f t="shared" si="645"/>
        <v>907.5</v>
      </c>
      <c r="KG277" s="69"/>
      <c r="KH277" s="20"/>
      <c r="KI277" s="20"/>
      <c r="KJ277" s="20">
        <v>28</v>
      </c>
      <c r="KK277" s="23">
        <f t="shared" si="646"/>
        <v>840</v>
      </c>
      <c r="KM277" s="69"/>
      <c r="KN277" s="20"/>
      <c r="KO277" s="20"/>
      <c r="KP277" s="20">
        <v>91.25</v>
      </c>
      <c r="KQ277" s="23">
        <f t="shared" si="647"/>
        <v>1669.875</v>
      </c>
      <c r="KS277" s="69"/>
      <c r="KT277" s="20"/>
      <c r="KU277" s="20"/>
      <c r="KV277" s="20">
        <v>77</v>
      </c>
      <c r="KW277" s="23">
        <f t="shared" si="648"/>
        <v>3003</v>
      </c>
      <c r="KY277" s="69"/>
      <c r="KZ277" s="20"/>
      <c r="LA277" s="20"/>
      <c r="LB277" s="20">
        <v>51.75</v>
      </c>
      <c r="LC277" s="23">
        <f t="shared" si="649"/>
        <v>1086.75</v>
      </c>
      <c r="LE277" s="69"/>
      <c r="LF277" s="20"/>
      <c r="LG277" s="20"/>
      <c r="LH277" s="20">
        <v>73.959999999999994</v>
      </c>
      <c r="LI277" s="23">
        <f t="shared" si="650"/>
        <v>5177.2</v>
      </c>
      <c r="LK277" s="27"/>
      <c r="LL277" s="27"/>
      <c r="LM277" s="27"/>
      <c r="LN277" s="27">
        <v>87.5</v>
      </c>
      <c r="LO277" s="30">
        <f t="shared" si="651"/>
        <v>1312.5</v>
      </c>
      <c r="LW277" s="32"/>
      <c r="LX277" s="32"/>
      <c r="LY277" s="32"/>
      <c r="LZ277" s="32">
        <v>131</v>
      </c>
      <c r="MA277" s="36">
        <f t="shared" si="652"/>
        <v>2751</v>
      </c>
      <c r="MC277" s="32"/>
      <c r="MD277" s="32"/>
      <c r="ME277" s="32"/>
      <c r="MF277" s="32"/>
      <c r="MI277" s="32"/>
      <c r="MJ277" s="32"/>
      <c r="MK277" s="32"/>
      <c r="ML277" s="32"/>
      <c r="MO277" s="32"/>
      <c r="MP277" s="32"/>
      <c r="MQ277" s="32"/>
      <c r="MR277" s="32"/>
      <c r="MU277" s="32"/>
      <c r="MV277" s="32"/>
      <c r="MW277" s="32"/>
      <c r="MX277" s="32"/>
      <c r="NA277" s="32"/>
      <c r="NB277" s="32"/>
      <c r="NC277" s="32"/>
      <c r="ND277" s="32">
        <v>107.75</v>
      </c>
      <c r="NE277" s="36">
        <f t="shared" si="655"/>
        <v>1508.5</v>
      </c>
      <c r="NG277" s="32"/>
      <c r="NH277" s="32"/>
      <c r="NI277" s="32"/>
      <c r="NJ277" s="32">
        <v>94.875</v>
      </c>
      <c r="NK277" s="36">
        <f t="shared" si="656"/>
        <v>3358.5749999999998</v>
      </c>
      <c r="NM277" s="32"/>
      <c r="NN277" s="32"/>
      <c r="NO277" s="32"/>
      <c r="NP277" s="32">
        <v>55.375</v>
      </c>
      <c r="NQ277" s="36">
        <f t="shared" si="657"/>
        <v>708.80000000000007</v>
      </c>
      <c r="NS277" s="32"/>
      <c r="NT277" s="32"/>
      <c r="NU277" s="32"/>
      <c r="NV277" s="32">
        <v>13.1875</v>
      </c>
      <c r="NW277" s="36">
        <f t="shared" si="658"/>
        <v>659.375</v>
      </c>
      <c r="NY277" s="32"/>
      <c r="NZ277" s="32"/>
      <c r="OA277" s="32"/>
      <c r="OB277" s="32">
        <v>17.875</v>
      </c>
      <c r="OC277" s="36">
        <f t="shared" si="659"/>
        <v>393.25</v>
      </c>
      <c r="OE277" s="32"/>
      <c r="OF277" s="32"/>
      <c r="OG277" s="32"/>
      <c r="OH277" s="32">
        <v>105.875</v>
      </c>
      <c r="OI277" s="36">
        <f t="shared" si="660"/>
        <v>1111.6875</v>
      </c>
      <c r="OK277" s="32"/>
      <c r="OL277" s="32"/>
      <c r="OM277" s="32"/>
      <c r="ON277" s="32">
        <v>100</v>
      </c>
      <c r="OO277" s="36">
        <f t="shared" si="661"/>
        <v>2370</v>
      </c>
      <c r="OQ277" s="32"/>
      <c r="OR277" s="32"/>
      <c r="OS277" s="32"/>
      <c r="OT277" s="32">
        <v>100</v>
      </c>
      <c r="OU277" s="36">
        <f t="shared" si="662"/>
        <v>810</v>
      </c>
      <c r="OW277" s="32"/>
      <c r="OX277" s="32"/>
      <c r="OY277" s="32"/>
      <c r="OZ277" s="32"/>
      <c r="PC277" s="32"/>
      <c r="PD277" s="32"/>
      <c r="PE277" s="32"/>
      <c r="PF277" s="32"/>
      <c r="PI277" s="32"/>
      <c r="PJ277" s="32"/>
      <c r="PK277" s="32"/>
      <c r="PL277" s="32">
        <v>27.75</v>
      </c>
      <c r="PM277" s="36">
        <f t="shared" si="663"/>
        <v>491.17499999999995</v>
      </c>
      <c r="PO277" s="32"/>
      <c r="PP277" s="32"/>
      <c r="PQ277" s="32"/>
      <c r="PR277" s="32"/>
      <c r="PU277" s="32"/>
      <c r="PV277" s="32"/>
      <c r="PW277" s="32"/>
      <c r="PX277" s="31">
        <v>109</v>
      </c>
      <c r="PY277" s="36">
        <f t="shared" si="664"/>
        <v>654</v>
      </c>
      <c r="QM277" s="5"/>
      <c r="QO277" s="5"/>
      <c r="QP277" s="31">
        <v>22.5</v>
      </c>
      <c r="QQ277" s="36">
        <f t="shared" si="665"/>
        <v>279</v>
      </c>
      <c r="QV277" s="31">
        <v>37</v>
      </c>
      <c r="QW277" s="36">
        <f t="shared" si="666"/>
        <v>444</v>
      </c>
      <c r="RB277" s="31">
        <v>56</v>
      </c>
      <c r="RC277" s="36">
        <f t="shared" si="667"/>
        <v>924</v>
      </c>
      <c r="RH277" s="31">
        <v>21</v>
      </c>
      <c r="RI277" s="36">
        <f t="shared" si="668"/>
        <v>105</v>
      </c>
      <c r="RN277" s="31">
        <v>59.125</v>
      </c>
      <c r="RO277" s="36">
        <f t="shared" si="669"/>
        <v>674.02499999999998</v>
      </c>
    </row>
    <row r="278" spans="1:515" x14ac:dyDescent="0.55000000000000004">
      <c r="B278" s="80">
        <v>185311</v>
      </c>
      <c r="C278" s="79">
        <f>COUNT(N278:SS278)/2</f>
        <v>45</v>
      </c>
      <c r="D278" s="78"/>
      <c r="E278" s="78">
        <f t="shared" si="620"/>
        <v>143385.48002255231</v>
      </c>
      <c r="F278" s="78">
        <f t="shared" si="670"/>
        <v>58.618844201804549</v>
      </c>
      <c r="G278" s="78">
        <f t="shared" si="623"/>
        <v>93.23533714913394</v>
      </c>
      <c r="H278" s="78"/>
      <c r="I278" s="78"/>
      <c r="J278" s="88"/>
      <c r="N278" s="31">
        <v>54.125</v>
      </c>
      <c r="O278" s="62">
        <f t="shared" si="624"/>
        <v>5108.9953271028035</v>
      </c>
      <c r="Z278" s="31">
        <v>109</v>
      </c>
      <c r="AA278" s="37">
        <f t="shared" si="621"/>
        <v>8175</v>
      </c>
      <c r="AL278" s="31">
        <v>79</v>
      </c>
      <c r="AM278" s="30">
        <f t="shared" si="625"/>
        <v>6905.5944055944055</v>
      </c>
      <c r="BD278" s="31">
        <v>103.375</v>
      </c>
      <c r="BE278" s="36">
        <f t="shared" si="626"/>
        <v>4290.0625</v>
      </c>
      <c r="BJ278" s="31">
        <v>50.875</v>
      </c>
      <c r="BK278" s="36">
        <f t="shared" si="627"/>
        <v>1561.8625</v>
      </c>
      <c r="BP278" s="31">
        <v>90.875</v>
      </c>
      <c r="BQ278" s="30">
        <f t="shared" si="628"/>
        <v>2589.9375</v>
      </c>
      <c r="CN278" s="31">
        <v>117</v>
      </c>
      <c r="CO278" s="36">
        <f t="shared" si="629"/>
        <v>1989</v>
      </c>
      <c r="CZ278" s="31">
        <v>114.8125</v>
      </c>
      <c r="DA278" s="62">
        <f t="shared" si="671"/>
        <v>26177.25</v>
      </c>
      <c r="DF278" s="31">
        <v>67.5</v>
      </c>
      <c r="DG278" s="30">
        <f t="shared" si="630"/>
        <v>2565</v>
      </c>
      <c r="DL278" s="31">
        <v>54.5</v>
      </c>
      <c r="DM278" s="30">
        <f t="shared" si="631"/>
        <v>1744</v>
      </c>
      <c r="DR278" s="31">
        <v>110</v>
      </c>
      <c r="DS278" s="30">
        <f t="shared" si="632"/>
        <v>3826.0869565217399</v>
      </c>
      <c r="DX278" s="31">
        <v>124.66666666666667</v>
      </c>
      <c r="DY278" s="30">
        <f t="shared" si="633"/>
        <v>3116.666666666667</v>
      </c>
      <c r="EV278" s="31">
        <v>102.125</v>
      </c>
      <c r="EW278" s="30">
        <f t="shared" si="634"/>
        <v>4595.625</v>
      </c>
      <c r="FB278" s="31">
        <v>97.875</v>
      </c>
      <c r="FC278" s="29">
        <f t="shared" si="622"/>
        <v>5040.5625</v>
      </c>
      <c r="FN278" s="31">
        <v>124</v>
      </c>
      <c r="FO278" s="36">
        <f t="shared" si="635"/>
        <v>5828</v>
      </c>
      <c r="FT278" s="31">
        <v>95</v>
      </c>
      <c r="FU278" s="36">
        <f t="shared" si="636"/>
        <v>12540</v>
      </c>
      <c r="GF278" s="31">
        <v>85</v>
      </c>
      <c r="GG278" s="36">
        <f t="shared" si="637"/>
        <v>1054</v>
      </c>
      <c r="IB278" s="31">
        <v>125</v>
      </c>
      <c r="IC278" s="36">
        <f t="shared" si="638"/>
        <v>2875</v>
      </c>
      <c r="IH278" s="31">
        <v>102.5</v>
      </c>
      <c r="II278" s="30">
        <f t="shared" si="639"/>
        <v>3075</v>
      </c>
      <c r="IN278" s="31">
        <v>90.625</v>
      </c>
      <c r="IO278" s="36">
        <f t="shared" si="640"/>
        <v>906.25</v>
      </c>
      <c r="JC278" s="69"/>
      <c r="JD278" s="20"/>
      <c r="JE278" s="20"/>
      <c r="JF278" s="20"/>
      <c r="JI278" s="69"/>
      <c r="JJ278" s="20"/>
      <c r="JK278" s="20"/>
      <c r="JL278" s="20">
        <v>145</v>
      </c>
      <c r="JM278" s="23">
        <f t="shared" si="642"/>
        <v>4350</v>
      </c>
      <c r="JO278" s="69"/>
      <c r="JP278" s="20"/>
      <c r="JQ278" s="20"/>
      <c r="JR278" s="20">
        <v>87.375</v>
      </c>
      <c r="JS278" s="23">
        <f t="shared" si="643"/>
        <v>2761.05</v>
      </c>
      <c r="JU278" s="69"/>
      <c r="JV278" s="20"/>
      <c r="JW278" s="20"/>
      <c r="JX278" s="20"/>
      <c r="KA278" s="69"/>
      <c r="KB278" s="20"/>
      <c r="KC278" s="20"/>
      <c r="KD278" s="20">
        <v>64.5</v>
      </c>
      <c r="KE278" s="23">
        <f t="shared" si="645"/>
        <v>967.5</v>
      </c>
      <c r="KG278" s="69"/>
      <c r="KH278" s="20"/>
      <c r="KI278" s="20"/>
      <c r="KJ278" s="20">
        <v>30</v>
      </c>
      <c r="KK278" s="23">
        <f t="shared" si="646"/>
        <v>900</v>
      </c>
      <c r="KM278" s="69"/>
      <c r="KN278" s="20"/>
      <c r="KO278" s="20"/>
      <c r="KP278" s="20">
        <v>93.15</v>
      </c>
      <c r="KQ278" s="23">
        <f t="shared" si="647"/>
        <v>1704.6450000000002</v>
      </c>
      <c r="KS278" s="69"/>
      <c r="KT278" s="20"/>
      <c r="KU278" s="20"/>
      <c r="KV278" s="20">
        <v>76.25</v>
      </c>
      <c r="KW278" s="23">
        <f t="shared" si="648"/>
        <v>2973.75</v>
      </c>
      <c r="KY278" s="69"/>
      <c r="KZ278" s="20"/>
      <c r="LA278" s="20"/>
      <c r="LB278" s="20">
        <v>56.25</v>
      </c>
      <c r="LC278" s="23">
        <f t="shared" si="649"/>
        <v>1181.25</v>
      </c>
      <c r="LE278" s="69"/>
      <c r="LF278" s="20"/>
      <c r="LG278" s="20"/>
      <c r="LH278" s="20">
        <v>78.666666666666671</v>
      </c>
      <c r="LI278" s="23">
        <f t="shared" si="650"/>
        <v>5506.666666666667</v>
      </c>
      <c r="LK278" s="27"/>
      <c r="LL278" s="27"/>
      <c r="LM278" s="27"/>
      <c r="LN278" s="27">
        <v>99.75</v>
      </c>
      <c r="LO278" s="30">
        <f t="shared" si="651"/>
        <v>1496.25</v>
      </c>
      <c r="LW278" s="32"/>
      <c r="LX278" s="32"/>
      <c r="LY278" s="32"/>
      <c r="LZ278" s="32">
        <v>132</v>
      </c>
      <c r="MA278" s="36">
        <f t="shared" si="652"/>
        <v>2772</v>
      </c>
      <c r="MC278" s="32"/>
      <c r="MD278" s="32"/>
      <c r="ME278" s="32"/>
      <c r="MF278" s="32"/>
      <c r="MI278" s="32"/>
      <c r="MJ278" s="32"/>
      <c r="MK278" s="32"/>
      <c r="ML278" s="32"/>
      <c r="MO278" s="32"/>
      <c r="MP278" s="32"/>
      <c r="MQ278" s="32"/>
      <c r="MR278" s="32"/>
      <c r="MU278" s="32"/>
      <c r="MV278" s="32"/>
      <c r="MW278" s="32"/>
      <c r="MX278" s="32"/>
      <c r="NA278" s="32"/>
      <c r="NB278" s="32"/>
      <c r="NC278" s="32"/>
      <c r="ND278" s="32">
        <v>104.375</v>
      </c>
      <c r="NE278" s="36">
        <f t="shared" si="655"/>
        <v>1461.25</v>
      </c>
      <c r="NG278" s="32"/>
      <c r="NH278" s="32"/>
      <c r="NI278" s="32"/>
      <c r="NJ278" s="32">
        <v>95.125</v>
      </c>
      <c r="NK278" s="36">
        <f t="shared" si="656"/>
        <v>3367.4249999999997</v>
      </c>
      <c r="NM278" s="32"/>
      <c r="NN278" s="32"/>
      <c r="NO278" s="32"/>
      <c r="NP278" s="32">
        <v>55.25</v>
      </c>
      <c r="NQ278" s="36">
        <f t="shared" si="657"/>
        <v>707.2</v>
      </c>
      <c r="NS278" s="32"/>
      <c r="NT278" s="32"/>
      <c r="NU278" s="32"/>
      <c r="NV278" s="32">
        <v>12.9375</v>
      </c>
      <c r="NW278" s="36">
        <f t="shared" si="658"/>
        <v>646.875</v>
      </c>
      <c r="NY278" s="32"/>
      <c r="NZ278" s="32"/>
      <c r="OA278" s="32"/>
      <c r="OB278" s="32">
        <v>18.625</v>
      </c>
      <c r="OC278" s="36">
        <f t="shared" si="659"/>
        <v>409.75</v>
      </c>
      <c r="OE278" s="32"/>
      <c r="OF278" s="32"/>
      <c r="OG278" s="32"/>
      <c r="OH278" s="32">
        <v>106.75</v>
      </c>
      <c r="OI278" s="36">
        <f t="shared" si="660"/>
        <v>1120.875</v>
      </c>
      <c r="OK278" s="32"/>
      <c r="OL278" s="32"/>
      <c r="OM278" s="32"/>
      <c r="ON278" s="32">
        <v>118</v>
      </c>
      <c r="OO278" s="36">
        <f t="shared" si="661"/>
        <v>2796.6</v>
      </c>
      <c r="OQ278" s="32"/>
      <c r="OR278" s="32"/>
      <c r="OS278" s="32"/>
      <c r="OT278" s="32">
        <v>94</v>
      </c>
      <c r="OU278" s="36">
        <f t="shared" si="662"/>
        <v>761.4</v>
      </c>
      <c r="OW278" s="32"/>
      <c r="OX278" s="32"/>
      <c r="OY278" s="32"/>
      <c r="OZ278" s="32"/>
      <c r="PC278" s="32"/>
      <c r="PD278" s="32"/>
      <c r="PE278" s="32"/>
      <c r="PF278" s="32"/>
      <c r="PI278" s="32"/>
      <c r="PJ278" s="32"/>
      <c r="PK278" s="32"/>
      <c r="PL278" s="32">
        <v>29.75</v>
      </c>
      <c r="PM278" s="36">
        <f t="shared" si="663"/>
        <v>526.57499999999993</v>
      </c>
      <c r="PO278" s="32"/>
      <c r="PP278" s="32"/>
      <c r="PQ278" s="32"/>
      <c r="PR278" s="32"/>
      <c r="PU278" s="32"/>
      <c r="PV278" s="32"/>
      <c r="PW278" s="32"/>
      <c r="PX278" s="31">
        <v>105</v>
      </c>
      <c r="PY278" s="36">
        <f t="shared" si="664"/>
        <v>630</v>
      </c>
      <c r="QM278" s="5"/>
      <c r="QO278" s="5"/>
      <c r="QP278" s="31">
        <v>10</v>
      </c>
      <c r="QQ278" s="36">
        <f t="shared" si="665"/>
        <v>124</v>
      </c>
      <c r="QV278" s="31">
        <v>33</v>
      </c>
      <c r="QW278" s="36">
        <f t="shared" si="666"/>
        <v>396</v>
      </c>
      <c r="RB278" s="31">
        <v>66</v>
      </c>
      <c r="RC278" s="36">
        <f t="shared" si="667"/>
        <v>1089</v>
      </c>
      <c r="RH278" s="31">
        <v>19.5</v>
      </c>
      <c r="RI278" s="36">
        <f t="shared" si="668"/>
        <v>97.5</v>
      </c>
      <c r="RN278" s="31">
        <v>59.125</v>
      </c>
      <c r="RO278" s="36">
        <f t="shared" si="669"/>
        <v>674.02499999999998</v>
      </c>
    </row>
    <row r="279" spans="1:515" x14ac:dyDescent="0.55000000000000004">
      <c r="B279" s="80">
        <v>185312</v>
      </c>
      <c r="C279" s="77"/>
      <c r="D279" s="78">
        <f>SUM(M279,S279,Y279,AE279,AK279,AQ279,AW279,BC279,BI279,BO279,BU279,CA279,CG279,CM279,CS279,CY279,DE279,DK279,DQ279,DW279,EC279,EI279,EO279,EU279,FA279,FG279,FM279,FS279,FY279,GE279,GK279,GQ279,GW279,HC279,HI279,HO279,HU279,IA279,IG279,IM279,IS279,IY279,JE279,JK279,JQ279,JW279,KC279,KI279,KO279,KU279,LA279,LG279,LM279,LS279,LY279,ME279,MK279,MQ279,MW279,NC279,NI279,NO279,NU279,OA279,OG279,OM279,OS279,OY279,PE279,PK279,PQ279,PW279,QC279,QI279,QO279,QU279,RA279,RG279,RM279,RS279,RY279,SE279,SK279,SQ279)</f>
        <v>1886.5125874125874</v>
      </c>
      <c r="E279" s="78">
        <f t="shared" si="620"/>
        <v>142864.54242643274</v>
      </c>
      <c r="F279" s="78">
        <f t="shared" si="670"/>
        <v>58.405874521883042</v>
      </c>
      <c r="G279" s="78">
        <f t="shared" si="623"/>
        <v>92.896601369191458</v>
      </c>
      <c r="H279" s="78"/>
      <c r="I279" s="78"/>
      <c r="J279" s="88">
        <f>SUM(P279,V279,AB279,AH279,AN279,AT279,AZ279,BF279,BL279,BR279,BX279,CD279,CJ279,CP279,CV279,DB279,DH279,DN279,DT279,DZ279,EF279,EL279,ER279,EX279,FD279,FJ279,FP279,FV279,GB279,GH279,GN279,GT279,GZ279,HF279,HL279,HR279,HX279,ID279,IJ279,IP279,IV279,JB279,JH279,JN279,JT279,JZ279,KF279,KL279,KR279,KX279,LD279,LJ279,LP279,LV279,MB279,MH279,MN279,MT279,MZ279,NF279,NL279,NR279,NX279,OD279,OJ279,OP279,OV279,PB279,PH279,PN279,PT279,PZ279,QF279,QL279,QR279,QX279,RD279,RJ279,RP279,RV279,SB279,SH279,SN279,ST279)</f>
        <v>1568.0877194727257</v>
      </c>
      <c r="K279" s="31">
        <v>0</v>
      </c>
      <c r="L279" s="31">
        <v>1.3712549446575</v>
      </c>
      <c r="M279" s="31">
        <v>101</v>
      </c>
      <c r="N279" s="31">
        <v>56.5</v>
      </c>
      <c r="O279" s="62">
        <f t="shared" si="624"/>
        <v>5333.1775700934577</v>
      </c>
      <c r="P279" s="31">
        <f>M267</f>
        <v>94.392523364485982</v>
      </c>
      <c r="W279" s="31">
        <v>9</v>
      </c>
      <c r="X279" s="31">
        <v>1</v>
      </c>
      <c r="Y279" s="31">
        <v>75</v>
      </c>
      <c r="Z279" s="31">
        <v>104.5</v>
      </c>
      <c r="AA279" s="37">
        <f t="shared" si="621"/>
        <v>7837.5</v>
      </c>
      <c r="AB279" s="64">
        <f>Y267</f>
        <v>75</v>
      </c>
      <c r="AI279" s="31">
        <v>3</v>
      </c>
      <c r="AJ279" s="31">
        <v>1.3305600000000004</v>
      </c>
      <c r="AK279" s="31">
        <v>87.412587412587413</v>
      </c>
      <c r="AL279" s="31">
        <v>78.25</v>
      </c>
      <c r="AM279" s="30">
        <f t="shared" si="625"/>
        <v>6840.0349650349654</v>
      </c>
      <c r="AN279" s="64">
        <f>AK267</f>
        <v>87.412587412587413</v>
      </c>
      <c r="BA279" s="31">
        <v>7.5</v>
      </c>
      <c r="BB279" s="31">
        <v>1</v>
      </c>
      <c r="BC279" s="31">
        <v>41.5</v>
      </c>
      <c r="BD279" s="31">
        <v>102.125</v>
      </c>
      <c r="BE279" s="36">
        <f t="shared" si="626"/>
        <v>4238.1875</v>
      </c>
      <c r="BF279" s="64">
        <f>BC267</f>
        <v>41.5</v>
      </c>
      <c r="BG279" s="31">
        <v>5</v>
      </c>
      <c r="BH279" s="31">
        <v>1</v>
      </c>
      <c r="BI279" s="31">
        <v>30.7</v>
      </c>
      <c r="BJ279" s="31">
        <v>52.75</v>
      </c>
      <c r="BK279" s="36">
        <f t="shared" si="627"/>
        <v>1619.425</v>
      </c>
      <c r="BL279" s="64">
        <f>BI267</f>
        <v>30.7</v>
      </c>
      <c r="BM279" s="31">
        <v>6</v>
      </c>
      <c r="BN279" s="31">
        <v>1</v>
      </c>
      <c r="BO279" s="31">
        <v>28.5</v>
      </c>
      <c r="BP279" s="31">
        <v>93</v>
      </c>
      <c r="BQ279" s="30">
        <f t="shared" si="628"/>
        <v>2650.5</v>
      </c>
      <c r="BR279" s="64">
        <f>BO267</f>
        <v>28.5</v>
      </c>
      <c r="BT279" s="31">
        <v>1</v>
      </c>
      <c r="BZ279" s="31">
        <v>1</v>
      </c>
      <c r="CA279" s="31">
        <v>7.5</v>
      </c>
      <c r="CK279" s="31">
        <v>0</v>
      </c>
      <c r="CL279" s="31">
        <v>1</v>
      </c>
      <c r="CM279" s="31">
        <v>17</v>
      </c>
      <c r="CN279" s="31">
        <v>121.75</v>
      </c>
      <c r="CO279" s="36">
        <f t="shared" si="629"/>
        <v>2069.75</v>
      </c>
      <c r="CP279" s="64">
        <f>CM267</f>
        <v>17</v>
      </c>
      <c r="CW279" s="31">
        <v>0</v>
      </c>
      <c r="CX279" s="31">
        <v>1</v>
      </c>
      <c r="CY279" s="31">
        <v>228</v>
      </c>
      <c r="CZ279" s="31">
        <v>113.6875</v>
      </c>
      <c r="DA279" s="62">
        <f t="shared" si="671"/>
        <v>25920.75</v>
      </c>
      <c r="DB279" s="31">
        <f>CY274</f>
        <v>228</v>
      </c>
      <c r="DC279" s="31">
        <v>0</v>
      </c>
      <c r="DD279" s="31">
        <v>1</v>
      </c>
      <c r="DE279" s="31">
        <v>38</v>
      </c>
      <c r="DF279" s="31">
        <v>66.5</v>
      </c>
      <c r="DG279" s="30">
        <f t="shared" si="630"/>
        <v>2527</v>
      </c>
      <c r="DH279" s="64">
        <f>DE267</f>
        <v>38</v>
      </c>
      <c r="DI279" s="31">
        <v>4</v>
      </c>
      <c r="DJ279" s="31">
        <v>1</v>
      </c>
      <c r="DK279" s="31">
        <v>35</v>
      </c>
      <c r="DL279" s="31">
        <v>56</v>
      </c>
      <c r="DM279" s="30">
        <f t="shared" si="631"/>
        <v>1792</v>
      </c>
      <c r="DN279" s="64">
        <f>DK267</f>
        <v>32</v>
      </c>
      <c r="DO279" s="31">
        <v>8</v>
      </c>
      <c r="DP279" s="31">
        <v>1.2312000000000001</v>
      </c>
      <c r="DQ279" s="31">
        <v>40</v>
      </c>
      <c r="DR279" s="31">
        <v>108.25</v>
      </c>
      <c r="DS279" s="30">
        <f t="shared" si="632"/>
        <v>3765.2173913043484</v>
      </c>
      <c r="DT279" s="64">
        <f>DQ267</f>
        <v>34.782608695652179</v>
      </c>
      <c r="DU279" s="31">
        <v>12</v>
      </c>
      <c r="DV279" s="31">
        <v>1</v>
      </c>
      <c r="DW279" s="31">
        <v>28</v>
      </c>
      <c r="DX279" s="31">
        <v>118.66666666666667</v>
      </c>
      <c r="DY279" s="30">
        <f t="shared" si="633"/>
        <v>2966.666666666667</v>
      </c>
      <c r="DZ279" s="64">
        <f>DW267</f>
        <v>25</v>
      </c>
      <c r="EB279" s="31">
        <v>1</v>
      </c>
      <c r="EC279" s="31">
        <v>20</v>
      </c>
      <c r="ES279" s="31">
        <v>7</v>
      </c>
      <c r="ET279" s="31">
        <v>1</v>
      </c>
      <c r="EU279" s="31">
        <v>45</v>
      </c>
      <c r="EV279" s="31">
        <v>100.875</v>
      </c>
      <c r="EW279" s="30">
        <f t="shared" si="634"/>
        <v>4539.375</v>
      </c>
      <c r="EX279" s="64">
        <f>EU267</f>
        <v>45</v>
      </c>
      <c r="EY279" s="31">
        <v>6.5</v>
      </c>
      <c r="EZ279" s="31">
        <v>1</v>
      </c>
      <c r="FA279" s="31">
        <v>51.5</v>
      </c>
      <c r="FB279" s="31">
        <v>95.875</v>
      </c>
      <c r="FC279" s="29">
        <f t="shared" si="622"/>
        <v>4937.5625</v>
      </c>
      <c r="FD279" s="64">
        <f>FA267</f>
        <v>51.5</v>
      </c>
      <c r="FK279" s="31">
        <v>10</v>
      </c>
      <c r="FL279" s="31">
        <v>1</v>
      </c>
      <c r="FM279" s="42">
        <v>47</v>
      </c>
      <c r="FN279" s="31">
        <v>123.25</v>
      </c>
      <c r="FO279" s="36">
        <f t="shared" si="635"/>
        <v>5792.75</v>
      </c>
      <c r="FQ279" s="31">
        <v>6</v>
      </c>
      <c r="FR279" s="31">
        <v>1</v>
      </c>
      <c r="FS279" s="31">
        <v>132</v>
      </c>
      <c r="FT279" s="31">
        <v>94</v>
      </c>
      <c r="FU279" s="36">
        <f t="shared" si="636"/>
        <v>12408</v>
      </c>
      <c r="FV279" s="64">
        <f>FS267</f>
        <v>132</v>
      </c>
      <c r="GC279" s="31">
        <v>5</v>
      </c>
      <c r="GD279" s="31">
        <v>1</v>
      </c>
      <c r="GE279" s="31">
        <v>12.4</v>
      </c>
      <c r="GF279" s="31">
        <v>86.5</v>
      </c>
      <c r="GG279" s="36">
        <f t="shared" si="637"/>
        <v>1072.6000000000001</v>
      </c>
      <c r="GH279" s="64">
        <f>GE267</f>
        <v>12.4</v>
      </c>
      <c r="GJ279" s="31">
        <v>1</v>
      </c>
      <c r="HY279" s="31">
        <v>15</v>
      </c>
      <c r="HZ279" s="31">
        <v>1</v>
      </c>
      <c r="IA279" s="31">
        <v>23</v>
      </c>
      <c r="IB279" s="31">
        <v>125</v>
      </c>
      <c r="IC279" s="36">
        <f t="shared" si="638"/>
        <v>2875</v>
      </c>
      <c r="ID279" s="64">
        <f>IA267</f>
        <v>23</v>
      </c>
      <c r="IE279" s="31">
        <v>3.5</v>
      </c>
      <c r="IF279" s="31">
        <v>1</v>
      </c>
      <c r="IG279" s="31">
        <v>30</v>
      </c>
      <c r="IH279" s="31">
        <v>101.75</v>
      </c>
      <c r="II279" s="30">
        <f t="shared" si="639"/>
        <v>3052.5</v>
      </c>
      <c r="IJ279" s="64">
        <f>IG267</f>
        <v>30</v>
      </c>
      <c r="IK279" s="31">
        <v>0</v>
      </c>
      <c r="IL279" s="31">
        <v>1</v>
      </c>
      <c r="IM279" s="31">
        <v>10</v>
      </c>
      <c r="IN279" s="31">
        <v>90.625</v>
      </c>
      <c r="IO279" s="36">
        <f t="shared" si="640"/>
        <v>906.25</v>
      </c>
      <c r="IP279" s="64">
        <f>IM267</f>
        <v>10</v>
      </c>
      <c r="JC279" s="70">
        <v>4</v>
      </c>
      <c r="JD279" s="22">
        <v>1</v>
      </c>
      <c r="JE279" s="22">
        <v>15</v>
      </c>
      <c r="JF279" s="25"/>
      <c r="JI279" s="70">
        <v>24</v>
      </c>
      <c r="JJ279" s="22">
        <v>1</v>
      </c>
      <c r="JK279" s="22">
        <v>30</v>
      </c>
      <c r="JL279" s="22">
        <v>145</v>
      </c>
      <c r="JM279" s="23">
        <f t="shared" si="642"/>
        <v>4350</v>
      </c>
      <c r="JN279" s="72">
        <f>JK267</f>
        <v>30</v>
      </c>
      <c r="JO279" s="70">
        <v>5.5</v>
      </c>
      <c r="JP279" s="22">
        <v>1</v>
      </c>
      <c r="JQ279" s="22">
        <v>31.6</v>
      </c>
      <c r="JR279" s="22">
        <v>87.375</v>
      </c>
      <c r="JS279" s="23">
        <f t="shared" si="643"/>
        <v>2761.05</v>
      </c>
      <c r="JT279" s="72">
        <f>JQ267</f>
        <v>31.6</v>
      </c>
      <c r="JU279" s="70">
        <v>20</v>
      </c>
      <c r="JV279" s="22">
        <v>1</v>
      </c>
      <c r="JW279" s="22">
        <v>41.2</v>
      </c>
      <c r="JX279" s="25"/>
      <c r="KA279" s="70">
        <v>7</v>
      </c>
      <c r="KB279" s="22">
        <v>1.1599999999999999</v>
      </c>
      <c r="KC279" s="22">
        <v>15</v>
      </c>
      <c r="KD279" s="22">
        <v>65.125</v>
      </c>
      <c r="KE279" s="23">
        <f t="shared" si="645"/>
        <v>976.875</v>
      </c>
      <c r="KF279" s="72">
        <f>KC267</f>
        <v>15</v>
      </c>
      <c r="KG279" s="70">
        <v>0</v>
      </c>
      <c r="KH279" s="22">
        <v>1</v>
      </c>
      <c r="KI279" s="22">
        <v>30</v>
      </c>
      <c r="KJ279" s="22">
        <v>30.75</v>
      </c>
      <c r="KK279" s="23">
        <f t="shared" si="646"/>
        <v>922.5</v>
      </c>
      <c r="KL279" s="72">
        <f>KI267</f>
        <v>30</v>
      </c>
      <c r="KM279" s="70">
        <v>6</v>
      </c>
      <c r="KN279" s="22">
        <v>1</v>
      </c>
      <c r="KO279" s="22">
        <v>18.3</v>
      </c>
      <c r="KP279" s="22">
        <v>93.5</v>
      </c>
      <c r="KQ279" s="23">
        <f t="shared" si="647"/>
        <v>1711.05</v>
      </c>
      <c r="KR279" s="72">
        <f>KO267</f>
        <v>18.3</v>
      </c>
      <c r="KS279" s="70">
        <v>5</v>
      </c>
      <c r="KT279" s="22">
        <v>1</v>
      </c>
      <c r="KU279" s="22">
        <v>45</v>
      </c>
      <c r="KV279" s="22">
        <v>79</v>
      </c>
      <c r="KW279" s="23">
        <f t="shared" si="648"/>
        <v>3081</v>
      </c>
      <c r="KX279" s="72">
        <f>KU267</f>
        <v>39</v>
      </c>
      <c r="KY279" s="70">
        <v>4</v>
      </c>
      <c r="KZ279" s="22">
        <v>1</v>
      </c>
      <c r="LA279" s="22">
        <v>21</v>
      </c>
      <c r="LB279" s="22">
        <v>59</v>
      </c>
      <c r="LC279" s="23">
        <f t="shared" si="649"/>
        <v>1239</v>
      </c>
      <c r="LD279" s="72">
        <f>LA267</f>
        <v>21</v>
      </c>
      <c r="LE279" s="70">
        <v>2.5</v>
      </c>
      <c r="LF279" s="22">
        <v>1</v>
      </c>
      <c r="LG279" s="22">
        <v>100</v>
      </c>
      <c r="LH279" s="22">
        <v>78.958333333333329</v>
      </c>
      <c r="LI279" s="23">
        <f t="shared" si="650"/>
        <v>5527.083333333333</v>
      </c>
      <c r="LJ279" s="72">
        <f>LG267</f>
        <v>70</v>
      </c>
      <c r="LK279" s="29">
        <v>8.5</v>
      </c>
      <c r="LL279" s="29">
        <v>1.1000000000000001</v>
      </c>
      <c r="LM279" s="29">
        <v>25</v>
      </c>
      <c r="LN279" s="29">
        <v>98</v>
      </c>
      <c r="LO279" s="30">
        <f t="shared" si="651"/>
        <v>1470</v>
      </c>
      <c r="LP279" s="73">
        <f>LM267</f>
        <v>15</v>
      </c>
      <c r="LW279" s="31">
        <v>20</v>
      </c>
      <c r="LX279" s="31">
        <v>1</v>
      </c>
      <c r="LY279" s="31">
        <v>25</v>
      </c>
      <c r="LZ279" s="31">
        <v>140</v>
      </c>
      <c r="MA279" s="36">
        <f t="shared" si="652"/>
        <v>2940</v>
      </c>
      <c r="MB279" s="64">
        <f>LY267</f>
        <v>21</v>
      </c>
      <c r="MI279" s="31">
        <v>5</v>
      </c>
      <c r="MJ279" s="31">
        <v>1</v>
      </c>
      <c r="MK279" s="31">
        <v>56.6</v>
      </c>
      <c r="ML279" s="43"/>
      <c r="MO279" s="31">
        <v>5</v>
      </c>
      <c r="MP279" s="31">
        <v>1</v>
      </c>
      <c r="MQ279" s="31">
        <v>27</v>
      </c>
      <c r="MR279" s="43"/>
      <c r="NA279" s="31">
        <v>8</v>
      </c>
      <c r="NB279" s="31">
        <v>1</v>
      </c>
      <c r="NC279" s="31">
        <v>14.1</v>
      </c>
      <c r="ND279" s="31">
        <v>104.5</v>
      </c>
      <c r="NE279" s="36">
        <f t="shared" si="655"/>
        <v>1463</v>
      </c>
      <c r="NF279" s="64">
        <f>NC267</f>
        <v>14</v>
      </c>
      <c r="NG279" s="31">
        <v>6</v>
      </c>
      <c r="NH279" s="31">
        <v>1</v>
      </c>
      <c r="NI279" s="31">
        <v>35.4</v>
      </c>
      <c r="NJ279" s="31">
        <v>93.875</v>
      </c>
      <c r="NK279" s="36">
        <f t="shared" si="656"/>
        <v>3323.1749999999997</v>
      </c>
      <c r="NL279" s="64">
        <f>NI267</f>
        <v>35.4</v>
      </c>
      <c r="NM279" s="31">
        <v>4</v>
      </c>
      <c r="NN279" s="31">
        <v>1</v>
      </c>
      <c r="NO279" s="31">
        <v>12.8</v>
      </c>
      <c r="NP279" s="31">
        <v>53.5</v>
      </c>
      <c r="NQ279" s="36">
        <f t="shared" si="657"/>
        <v>684.80000000000007</v>
      </c>
      <c r="NR279" s="64">
        <f>NO267</f>
        <v>12.8</v>
      </c>
      <c r="NS279" s="31">
        <v>0</v>
      </c>
      <c r="NT279" s="31">
        <v>1</v>
      </c>
      <c r="NU279" s="31">
        <v>50</v>
      </c>
      <c r="NV279" s="31">
        <v>13.4375</v>
      </c>
      <c r="NW279" s="36">
        <f t="shared" si="658"/>
        <v>671.875</v>
      </c>
      <c r="NX279" s="64">
        <f>NU267</f>
        <v>50</v>
      </c>
      <c r="NY279" s="31">
        <v>0</v>
      </c>
      <c r="NZ279" s="31">
        <v>1</v>
      </c>
      <c r="OA279" s="31">
        <v>22</v>
      </c>
      <c r="OB279" s="31">
        <v>18.625</v>
      </c>
      <c r="OC279" s="36">
        <f t="shared" si="659"/>
        <v>409.75</v>
      </c>
      <c r="OD279" s="64">
        <f>OA267</f>
        <v>22</v>
      </c>
      <c r="OE279" s="31">
        <v>8</v>
      </c>
      <c r="OF279" s="31">
        <v>1</v>
      </c>
      <c r="OG279" s="31">
        <v>10.5</v>
      </c>
      <c r="OH279" s="31">
        <v>102.5</v>
      </c>
      <c r="OI279" s="36">
        <f t="shared" si="660"/>
        <v>1076.25</v>
      </c>
      <c r="OJ279" s="64">
        <f>OG267</f>
        <v>10.5</v>
      </c>
      <c r="OK279" s="31">
        <v>10</v>
      </c>
      <c r="OL279" s="31">
        <v>1</v>
      </c>
      <c r="OM279" s="31">
        <v>23.7</v>
      </c>
      <c r="ON279" s="31">
        <v>114</v>
      </c>
      <c r="OO279" s="36">
        <f t="shared" si="661"/>
        <v>2701.7999999999997</v>
      </c>
      <c r="OP279" s="64">
        <f>OM267</f>
        <v>23.7</v>
      </c>
      <c r="OQ279" s="31">
        <v>10</v>
      </c>
      <c r="OR279" s="31">
        <v>1</v>
      </c>
      <c r="OS279" s="31">
        <v>12.7</v>
      </c>
      <c r="OT279" s="31">
        <v>93</v>
      </c>
      <c r="OU279" s="36">
        <f t="shared" si="662"/>
        <v>753.3</v>
      </c>
      <c r="OV279" s="64">
        <f>OS267</f>
        <v>8.1</v>
      </c>
      <c r="OW279" s="31">
        <v>6</v>
      </c>
      <c r="OX279" s="31">
        <v>1</v>
      </c>
      <c r="OY279" s="31">
        <v>15.1</v>
      </c>
      <c r="PI279" s="31">
        <v>0</v>
      </c>
      <c r="PJ279" s="31">
        <v>1</v>
      </c>
      <c r="PK279" s="31">
        <v>17.7</v>
      </c>
      <c r="PL279" s="31">
        <v>31.125</v>
      </c>
      <c r="PM279" s="36">
        <f t="shared" si="663"/>
        <v>550.91250000000002</v>
      </c>
      <c r="PN279" s="64">
        <f>PK267</f>
        <v>17.7</v>
      </c>
      <c r="PU279" s="31">
        <v>8</v>
      </c>
      <c r="PV279" s="31">
        <v>1</v>
      </c>
      <c r="PW279" s="31">
        <v>6</v>
      </c>
      <c r="PX279" s="31">
        <v>107</v>
      </c>
      <c r="PY279" s="36">
        <f t="shared" si="664"/>
        <v>642</v>
      </c>
      <c r="PZ279" s="64">
        <f>PW267</f>
        <v>6</v>
      </c>
      <c r="QM279" s="5"/>
      <c r="QN279" s="31">
        <v>1</v>
      </c>
      <c r="QO279" s="5">
        <v>12.4</v>
      </c>
      <c r="QP279" s="31">
        <v>12.125</v>
      </c>
      <c r="QQ279" s="36">
        <f t="shared" si="665"/>
        <v>150.35</v>
      </c>
      <c r="QR279" s="64">
        <f>QO267</f>
        <v>12.4</v>
      </c>
      <c r="QS279" s="31">
        <v>2</v>
      </c>
      <c r="QT279" s="31">
        <v>1.0900000000000001</v>
      </c>
      <c r="QU279" s="31">
        <v>12</v>
      </c>
      <c r="QV279" s="31">
        <v>33</v>
      </c>
      <c r="QW279" s="36">
        <f t="shared" si="666"/>
        <v>396</v>
      </c>
      <c r="QX279" s="64">
        <f>QU267</f>
        <v>12</v>
      </c>
      <c r="QY279" s="31">
        <v>10</v>
      </c>
      <c r="QZ279" s="31">
        <v>1</v>
      </c>
      <c r="RA279" s="31">
        <v>16.5</v>
      </c>
      <c r="RB279" s="31">
        <v>70</v>
      </c>
      <c r="RC279" s="36">
        <f t="shared" si="667"/>
        <v>1155</v>
      </c>
      <c r="RE279" s="31">
        <v>0</v>
      </c>
      <c r="RF279" s="31">
        <v>1</v>
      </c>
      <c r="RG279" s="31">
        <v>5</v>
      </c>
      <c r="RH279" s="31">
        <v>13.625</v>
      </c>
      <c r="RI279" s="36">
        <f t="shared" si="668"/>
        <v>68.125</v>
      </c>
      <c r="RJ279" s="64">
        <f>RG267</f>
        <v>5</v>
      </c>
      <c r="RK279" s="31">
        <v>5</v>
      </c>
      <c r="RL279" s="31">
        <v>1</v>
      </c>
      <c r="RM279" s="31">
        <v>11.4</v>
      </c>
      <c r="RN279" s="31">
        <v>61</v>
      </c>
      <c r="RO279" s="36">
        <f t="shared" si="669"/>
        <v>695.4</v>
      </c>
      <c r="RP279" s="64">
        <f>RM267</f>
        <v>11.4</v>
      </c>
    </row>
    <row r="280" spans="1:515" x14ac:dyDescent="0.55000000000000004">
      <c r="B280" s="80">
        <v>185401</v>
      </c>
      <c r="C280" s="77"/>
      <c r="D280" s="78"/>
      <c r="E280" s="78">
        <f t="shared" si="620"/>
        <v>151258.7801864802</v>
      </c>
      <c r="F280" s="78">
        <f>I280</f>
        <v>58.094376054719731</v>
      </c>
      <c r="G280" s="78">
        <f>E280/D$279</f>
        <v>80.179046350248043</v>
      </c>
      <c r="H280" s="78"/>
      <c r="I280" s="78">
        <f>F279*J280</f>
        <v>58.094376054719731</v>
      </c>
      <c r="J280" s="88">
        <f>SUM(P280,V280,AB280,AH280,AN280,AT280,AZ280,BF280,BL280,BR280,BX280,CD280,CJ280,CP280,CV280,DB280,DH280,DN280,DT280,DZ280,EF280,EL280,ER280,EX280,FD280,FJ280,FP280,FV280,GB280,GH280,GN280,GT280,GZ280,HF280,HL280,HR280,HX280,ID280,IJ280,IP280,IV280,JB280,JH280,JN280,JT280,JZ280,KF280,KL280,KR280,KX280,LD280,LJ280,LP280,LV280,MB280,MH280,MN280,MT280,MZ280,NF280,NL280,NR280,NX280,OD280,OJ280,OP280,OV280,PB280,PH280,PN280,PT280,PZ280,QF280,QL280,QR280,QX280,RD280,RJ280,RP280,RV280,SB280,SH280,SN280,ST280)/J279</f>
        <v>0.99466665862444026</v>
      </c>
      <c r="N280" s="31">
        <v>56.875</v>
      </c>
      <c r="O280" s="62">
        <f>M$279*N280</f>
        <v>5744.375</v>
      </c>
      <c r="P280" s="31">
        <f>N280/N279*P279</f>
        <v>95.019022413365306</v>
      </c>
      <c r="Z280" s="31">
        <v>103.75</v>
      </c>
      <c r="AA280" s="37">
        <f t="shared" ref="AA280:AA291" si="672">Y$279*Z280</f>
        <v>7781.25</v>
      </c>
      <c r="AB280" s="64">
        <f>Z280/Z279*AB279</f>
        <v>74.461722488038276</v>
      </c>
      <c r="AL280" s="31">
        <v>71.25</v>
      </c>
      <c r="AM280" s="30">
        <f>AK$279*AL280</f>
        <v>6228.1468531468536</v>
      </c>
      <c r="AN280" s="64">
        <f>AL280/AL279*AN279</f>
        <v>79.592931030630709</v>
      </c>
      <c r="BD280" s="31">
        <v>103.625</v>
      </c>
      <c r="BE280" s="36">
        <f>BC$279*BD280</f>
        <v>4300.4375</v>
      </c>
      <c r="BF280" s="64">
        <f>BD280/BD279*BF279</f>
        <v>42.109547123623017</v>
      </c>
      <c r="BJ280" s="31">
        <v>57.875</v>
      </c>
      <c r="BK280" s="36">
        <f>BI$279*BJ280</f>
        <v>1776.7625</v>
      </c>
      <c r="BL280" s="64">
        <f>BJ280/BJ279*BL279</f>
        <v>33.682701421800942</v>
      </c>
      <c r="BP280" s="31">
        <v>90.125</v>
      </c>
      <c r="BQ280" s="30">
        <f>BO$279*BP280</f>
        <v>2568.5625</v>
      </c>
      <c r="BR280" s="64">
        <f>BP280/BP279*BR279</f>
        <v>27.618951612903228</v>
      </c>
      <c r="CB280" s="31">
        <v>125.5</v>
      </c>
      <c r="CC280" s="30">
        <f>CA$279*CB280</f>
        <v>941.25</v>
      </c>
      <c r="CN280" s="31">
        <v>122</v>
      </c>
      <c r="CO280" s="36">
        <f>CM$279*CN280</f>
        <v>2074</v>
      </c>
      <c r="CP280" s="64">
        <f>CN280/CN279*CP279</f>
        <v>17.034907597535934</v>
      </c>
      <c r="CZ280" s="31">
        <v>112.5625</v>
      </c>
      <c r="DA280" s="62">
        <f>CY$279*CZ280</f>
        <v>25664.25</v>
      </c>
      <c r="DB280" s="31">
        <f>CZ280/CZ279*DB279</f>
        <v>225.74381528312259</v>
      </c>
      <c r="DF280" s="31">
        <v>68.5</v>
      </c>
      <c r="DG280" s="30">
        <f>DE$279*DF280</f>
        <v>2603</v>
      </c>
      <c r="DH280" s="64">
        <f>DF280/DF279*DH279</f>
        <v>39.142857142857146</v>
      </c>
      <c r="DL280" s="31">
        <v>51.25</v>
      </c>
      <c r="DM280" s="30">
        <f>DK$279*DL280</f>
        <v>1793.75</v>
      </c>
      <c r="DN280" s="64">
        <f>DL280/DL279*DN279</f>
        <v>29.285714285714285</v>
      </c>
      <c r="DR280" s="31">
        <v>99.75</v>
      </c>
      <c r="DS280" s="30">
        <f>DQ$279*DR280</f>
        <v>3990</v>
      </c>
      <c r="DT280" s="64">
        <f>DR280/DR279*DT279</f>
        <v>32.051410784215285</v>
      </c>
      <c r="DX280" s="31">
        <v>116</v>
      </c>
      <c r="DY280" s="30">
        <f>DW$279*DX280</f>
        <v>3248</v>
      </c>
      <c r="DZ280" s="64">
        <f>DX280/DX279*DZ279</f>
        <v>24.438202247191011</v>
      </c>
      <c r="ED280" s="31">
        <v>90.5</v>
      </c>
      <c r="EE280" s="30">
        <f>EC$279*ED280</f>
        <v>1810</v>
      </c>
      <c r="EV280" s="31">
        <v>100.25</v>
      </c>
      <c r="EW280" s="30">
        <f>EU$279*EV280</f>
        <v>4511.25</v>
      </c>
      <c r="EX280" s="64">
        <f>EV280/EV279*EX279</f>
        <v>44.721189591078065</v>
      </c>
      <c r="FB280" s="31">
        <v>100.125</v>
      </c>
      <c r="FC280" s="29">
        <f t="shared" ref="FC280:FC291" si="673">FA$279*FB280</f>
        <v>5156.4375</v>
      </c>
      <c r="FD280" s="64">
        <f>FB280/FB279*FD279</f>
        <v>53.782920469361144</v>
      </c>
      <c r="FN280" s="31">
        <v>124</v>
      </c>
      <c r="FO280" s="36">
        <f>FM$279*FN280</f>
        <v>5828</v>
      </c>
      <c r="FT280" s="31">
        <v>97.75</v>
      </c>
      <c r="FU280" s="36">
        <f>FS$279*FT280</f>
        <v>12903</v>
      </c>
      <c r="FV280" s="64">
        <f>FT280/FT279*FV279</f>
        <v>137.26595744680853</v>
      </c>
      <c r="GF280" s="31">
        <v>81</v>
      </c>
      <c r="GG280" s="36">
        <f>GE$279*GF280</f>
        <v>1004.4</v>
      </c>
      <c r="GH280" s="64">
        <f>GF280/GF279*GH279</f>
        <v>11.611560693641618</v>
      </c>
      <c r="IB280" s="31">
        <v>125.5</v>
      </c>
      <c r="IC280" s="36">
        <f>IA$279*IB280</f>
        <v>2886.5</v>
      </c>
      <c r="ID280" s="64">
        <f>IB280/IB279*ID279</f>
        <v>23.091999999999999</v>
      </c>
      <c r="IH280" s="31">
        <v>99.25</v>
      </c>
      <c r="II280" s="30">
        <f>IG$279*IH280</f>
        <v>2977.5</v>
      </c>
      <c r="IJ280" s="64">
        <f>IH280/IH279*IJ279</f>
        <v>29.262899262899264</v>
      </c>
      <c r="IN280" s="31">
        <v>92.125</v>
      </c>
      <c r="IO280" s="36">
        <f>IM$279*IN280</f>
        <v>921.25</v>
      </c>
      <c r="IP280" s="64">
        <f>IN280/IN279*IP279</f>
        <v>10.165517241379309</v>
      </c>
      <c r="JC280" s="69"/>
      <c r="JD280" s="20"/>
      <c r="JE280" s="20"/>
      <c r="JF280" s="20"/>
      <c r="JI280" s="69"/>
      <c r="JJ280" s="20"/>
      <c r="JK280" s="20"/>
      <c r="JL280" s="20">
        <v>148</v>
      </c>
      <c r="JM280" s="23">
        <f>JK$279*JL280</f>
        <v>4440</v>
      </c>
      <c r="JN280" s="72">
        <f>JL280/JL279*JN279</f>
        <v>30.620689655172416</v>
      </c>
      <c r="JO280" s="69"/>
      <c r="JP280" s="20"/>
      <c r="JQ280" s="20"/>
      <c r="JR280" s="20">
        <v>84.125</v>
      </c>
      <c r="JS280" s="23">
        <f>JQ$279*JR280</f>
        <v>2658.35</v>
      </c>
      <c r="JT280" s="72">
        <f>JR280/JR279*JT279</f>
        <v>30.424606580829757</v>
      </c>
      <c r="JU280" s="69"/>
      <c r="JV280" s="20"/>
      <c r="JW280" s="20"/>
      <c r="JX280" s="20"/>
      <c r="KA280" s="69"/>
      <c r="KB280" s="20"/>
      <c r="KC280" s="20"/>
      <c r="KD280" s="20">
        <v>66</v>
      </c>
      <c r="KE280" s="23">
        <f>KC$279*KD280</f>
        <v>990</v>
      </c>
      <c r="KF280" s="72">
        <f>KD280/KD279*KF279</f>
        <v>15.201535508637235</v>
      </c>
      <c r="KG280" s="69"/>
      <c r="KH280" s="20"/>
      <c r="KI280" s="20"/>
      <c r="KJ280" s="20">
        <v>30.25</v>
      </c>
      <c r="KK280" s="23">
        <f>KI$279*KJ280</f>
        <v>907.5</v>
      </c>
      <c r="KL280" s="72">
        <f>KJ280/KJ279*KL279</f>
        <v>29.512195121951219</v>
      </c>
      <c r="KM280" s="69"/>
      <c r="KN280" s="20"/>
      <c r="KO280" s="20"/>
      <c r="KP280" s="20">
        <v>89.875</v>
      </c>
      <c r="KQ280" s="23">
        <f>KO$279*KP280</f>
        <v>1644.7125000000001</v>
      </c>
      <c r="KR280" s="72">
        <f>KP280/KP279*KR279</f>
        <v>17.590508021390374</v>
      </c>
      <c r="KS280" s="69"/>
      <c r="KT280" s="20"/>
      <c r="KU280" s="20"/>
      <c r="KV280" s="20">
        <v>79.75</v>
      </c>
      <c r="KW280" s="23">
        <f>KU$279*KV280</f>
        <v>3588.75</v>
      </c>
      <c r="KX280" s="72">
        <f>KV280/KV279*KX279</f>
        <v>39.370253164556964</v>
      </c>
      <c r="KY280" s="69"/>
      <c r="KZ280" s="20"/>
      <c r="LA280" s="20"/>
      <c r="LB280" s="20">
        <v>55.75</v>
      </c>
      <c r="LC280" s="23">
        <f>LA$279*LB280</f>
        <v>1170.75</v>
      </c>
      <c r="LD280" s="72">
        <f>LB280/LB279*LD279</f>
        <v>19.843220338983052</v>
      </c>
      <c r="LE280" s="69"/>
      <c r="LF280" s="20"/>
      <c r="LG280" s="20"/>
      <c r="LH280" s="20">
        <v>76.75</v>
      </c>
      <c r="LI280" s="23">
        <f>LG$279*LH280</f>
        <v>7675</v>
      </c>
      <c r="LJ280" s="72">
        <f>LH280/LH279*LJ279</f>
        <v>68.042216358839056</v>
      </c>
      <c r="LK280" s="27"/>
      <c r="LL280" s="27"/>
      <c r="LM280" s="27"/>
      <c r="LN280" s="27">
        <v>99</v>
      </c>
      <c r="LO280" s="30">
        <f>LM$279*LN280</f>
        <v>2475</v>
      </c>
      <c r="LP280" s="73">
        <f>LN280/LN279*LP279</f>
        <v>15.153061224489795</v>
      </c>
      <c r="LW280" s="32"/>
      <c r="LX280" s="32"/>
      <c r="LY280" s="32"/>
      <c r="LZ280" s="32">
        <v>137.33333333333334</v>
      </c>
      <c r="MA280" s="36">
        <f>LY$279*LZ280</f>
        <v>3433.3333333333335</v>
      </c>
      <c r="MB280" s="64">
        <f>LZ280/LZ279*MB279</f>
        <v>20.6</v>
      </c>
      <c r="MC280" s="32"/>
      <c r="MD280" s="32"/>
      <c r="ME280" s="32"/>
      <c r="MF280" s="32"/>
      <c r="MI280" s="32"/>
      <c r="MJ280" s="32"/>
      <c r="MK280" s="32"/>
      <c r="ML280" s="32"/>
      <c r="MO280" s="32"/>
      <c r="MP280" s="32"/>
      <c r="MQ280" s="32"/>
      <c r="MR280" s="32"/>
      <c r="MU280" s="32"/>
      <c r="MV280" s="32"/>
      <c r="MW280" s="32"/>
      <c r="MX280" s="32"/>
      <c r="NA280" s="32"/>
      <c r="NB280" s="32"/>
      <c r="NC280" s="32"/>
      <c r="ND280" s="32">
        <v>107.25</v>
      </c>
      <c r="NE280" s="36">
        <f>NC$279*ND280</f>
        <v>1512.2249999999999</v>
      </c>
      <c r="NF280" s="64">
        <f>ND280/ND279*NF279</f>
        <v>14.368421052631581</v>
      </c>
      <c r="NG280" s="32"/>
      <c r="NH280" s="32"/>
      <c r="NI280" s="32"/>
      <c r="NJ280" s="32">
        <v>92.125</v>
      </c>
      <c r="NK280" s="36">
        <f>NI$279*NJ280</f>
        <v>3261.2249999999999</v>
      </c>
      <c r="NL280" s="64">
        <f>NJ280/NJ279*NL279</f>
        <v>34.740079893475368</v>
      </c>
      <c r="NM280" s="32"/>
      <c r="NN280" s="32"/>
      <c r="NO280" s="32"/>
      <c r="NP280" s="32">
        <v>55</v>
      </c>
      <c r="NQ280" s="36">
        <f>NO$279*NP280</f>
        <v>704</v>
      </c>
      <c r="NR280" s="64">
        <f>NP280/NP279*NR279</f>
        <v>13.158878504672897</v>
      </c>
      <c r="NS280" s="32"/>
      <c r="NT280" s="32"/>
      <c r="NU280" s="32"/>
      <c r="NV280" s="32">
        <v>13.375</v>
      </c>
      <c r="NW280" s="36">
        <f>NU$279*NV280</f>
        <v>668.75</v>
      </c>
      <c r="NX280" s="64">
        <f>NV280/NV279*NX279</f>
        <v>49.767441860465119</v>
      </c>
      <c r="NY280" s="32"/>
      <c r="NZ280" s="32"/>
      <c r="OA280" s="32"/>
      <c r="OB280" s="32">
        <v>22.625</v>
      </c>
      <c r="OC280" s="36">
        <f>OA$279*OB280</f>
        <v>497.75</v>
      </c>
      <c r="OD280" s="64">
        <f>OB280/OB279*OD279</f>
        <v>26.724832214765097</v>
      </c>
      <c r="OE280" s="32"/>
      <c r="OF280" s="32"/>
      <c r="OG280" s="32"/>
      <c r="OH280" s="32">
        <v>101</v>
      </c>
      <c r="OI280" s="36">
        <f>OG$279*OH280</f>
        <v>1060.5</v>
      </c>
      <c r="OJ280" s="64">
        <f>OH280/OH279*OJ279</f>
        <v>10.346341463414634</v>
      </c>
      <c r="OK280" s="32"/>
      <c r="OL280" s="32"/>
      <c r="OM280" s="32"/>
      <c r="ON280" s="32">
        <v>117</v>
      </c>
      <c r="OO280" s="36">
        <f>OM$279*ON280</f>
        <v>2772.9</v>
      </c>
      <c r="OP280" s="64">
        <f>ON280/ON279*OP279</f>
        <v>24.323684210526316</v>
      </c>
      <c r="OQ280" s="32"/>
      <c r="OR280" s="32"/>
      <c r="OS280" s="32"/>
      <c r="OT280" s="32">
        <v>96</v>
      </c>
      <c r="OU280" s="36">
        <f>OS$279*OT280</f>
        <v>1219.1999999999998</v>
      </c>
      <c r="OV280" s="64">
        <f>OT280/OT279*OV279</f>
        <v>8.3612903225806452</v>
      </c>
      <c r="OW280" s="32"/>
      <c r="OX280" s="32"/>
      <c r="OY280" s="32"/>
      <c r="OZ280" s="32">
        <v>96</v>
      </c>
      <c r="PA280" s="36">
        <f>OY$279*OZ280</f>
        <v>1449.6</v>
      </c>
      <c r="PC280" s="32"/>
      <c r="PD280" s="32"/>
      <c r="PE280" s="32"/>
      <c r="PF280" s="32"/>
      <c r="PI280" s="32"/>
      <c r="PJ280" s="32"/>
      <c r="PK280" s="32"/>
      <c r="PL280" s="32">
        <v>31.125</v>
      </c>
      <c r="PM280" s="36">
        <f>PK$279*PL280</f>
        <v>550.91250000000002</v>
      </c>
      <c r="PN280" s="64">
        <f>PL280/PL279*PN279</f>
        <v>17.7</v>
      </c>
      <c r="PO280" s="32"/>
      <c r="PP280" s="32"/>
      <c r="PQ280" s="32"/>
      <c r="PR280" s="32"/>
      <c r="PU280" s="32"/>
      <c r="PV280" s="32"/>
      <c r="PW280" s="32"/>
      <c r="PX280" s="31">
        <v>107</v>
      </c>
      <c r="PY280" s="36">
        <f>PW$279*PX280</f>
        <v>642</v>
      </c>
      <c r="PZ280" s="64">
        <f>PX280/PX279*PZ279</f>
        <v>6</v>
      </c>
      <c r="QM280" s="5"/>
      <c r="QO280" s="5"/>
      <c r="QP280" s="31">
        <v>10.75</v>
      </c>
      <c r="QQ280" s="36">
        <f>QO$279*QP280</f>
        <v>133.30000000000001</v>
      </c>
      <c r="QR280" s="64">
        <f>QP280/QP279*QR279</f>
        <v>10.993814432989691</v>
      </c>
      <c r="QV280" s="31">
        <v>29.5</v>
      </c>
      <c r="QW280" s="36">
        <f>QU$279*QV280</f>
        <v>354</v>
      </c>
      <c r="QX280" s="64">
        <f>QV280/QV279*QX279</f>
        <v>10.727272727272727</v>
      </c>
      <c r="RH280" s="31">
        <v>14</v>
      </c>
      <c r="RI280" s="36">
        <f>RG$279*RH280</f>
        <v>70</v>
      </c>
      <c r="RJ280" s="64">
        <f>RH280/RH279*RJ279</f>
        <v>5.1376146788990829</v>
      </c>
      <c r="RN280" s="31">
        <v>58.5</v>
      </c>
      <c r="RO280" s="36">
        <f>RM$279*RN280</f>
        <v>666.9</v>
      </c>
      <c r="RP280" s="64">
        <f>RN280/RN279*RP279</f>
        <v>10.932786885245902</v>
      </c>
    </row>
    <row r="281" spans="1:515" x14ac:dyDescent="0.55000000000000004">
      <c r="B281" s="80">
        <v>185402</v>
      </c>
      <c r="C281" s="77"/>
      <c r="D281" s="78"/>
      <c r="E281" s="78">
        <f t="shared" si="620"/>
        <v>153469.95801282051</v>
      </c>
      <c r="F281" s="78">
        <f>F280*G281/G280</f>
        <v>58.943629208876487</v>
      </c>
      <c r="G281" s="78">
        <f t="shared" ref="G281:G291" si="674">E281/D$279</f>
        <v>81.351144453962789</v>
      </c>
      <c r="H281" s="78"/>
      <c r="I281" s="78"/>
      <c r="J281" s="88"/>
      <c r="N281" s="31">
        <v>59.0625</v>
      </c>
      <c r="O281" s="62">
        <f t="shared" ref="O281:O291" si="675">M$279*N281</f>
        <v>5965.3125</v>
      </c>
      <c r="Z281" s="31">
        <v>107.875</v>
      </c>
      <c r="AA281" s="37">
        <f t="shared" si="672"/>
        <v>8090.625</v>
      </c>
      <c r="AL281" s="31">
        <v>79.75</v>
      </c>
      <c r="AM281" s="30">
        <f t="shared" ref="AM281:AM291" si="676">AK$279*AL281</f>
        <v>6971.1538461538466</v>
      </c>
      <c r="BD281" s="31">
        <v>103.625</v>
      </c>
      <c r="BE281" s="36">
        <f t="shared" ref="BE281:BE291" si="677">BC$279*BD281</f>
        <v>4300.4375</v>
      </c>
      <c r="BJ281" s="31">
        <v>60.125</v>
      </c>
      <c r="BK281" s="36">
        <f t="shared" ref="BK281:BK291" si="678">BI$279*BJ281</f>
        <v>1845.8374999999999</v>
      </c>
      <c r="BP281" s="31">
        <v>88.25</v>
      </c>
      <c r="BQ281" s="30">
        <f t="shared" ref="BQ281:BQ291" si="679">BO$279*BP281</f>
        <v>2515.125</v>
      </c>
      <c r="CB281" s="31">
        <v>130</v>
      </c>
      <c r="CC281" s="30">
        <f t="shared" ref="CC281:CC291" si="680">CA$279*CB281</f>
        <v>975</v>
      </c>
      <c r="CN281" s="31">
        <v>118</v>
      </c>
      <c r="CO281" s="36">
        <f t="shared" ref="CO281:CO291" si="681">CM$279*CN281</f>
        <v>2006</v>
      </c>
      <c r="CZ281" s="31">
        <v>111</v>
      </c>
      <c r="DA281" s="62">
        <f t="shared" ref="DA281:DA291" si="682">CY$279*CZ281</f>
        <v>25308</v>
      </c>
      <c r="DF281" s="31">
        <v>70.5</v>
      </c>
      <c r="DG281" s="30">
        <f t="shared" ref="DG281:DG291" si="683">DE$279*DF281</f>
        <v>2679</v>
      </c>
      <c r="DL281" s="31">
        <v>57.5</v>
      </c>
      <c r="DM281" s="30">
        <f t="shared" ref="DM281:DM291" si="684">DK$279*DL281</f>
        <v>2012.5</v>
      </c>
      <c r="DR281" s="31">
        <v>104.5</v>
      </c>
      <c r="DS281" s="30">
        <f t="shared" ref="DS281:DS291" si="685">DQ$279*DR281</f>
        <v>4180</v>
      </c>
      <c r="DX281" s="31">
        <v>119.5</v>
      </c>
      <c r="DY281" s="30">
        <f t="shared" ref="DY281:DY291" si="686">DW$279*DX281</f>
        <v>3346</v>
      </c>
      <c r="ED281" s="31">
        <v>100</v>
      </c>
      <c r="EE281" s="30">
        <f t="shared" ref="EE281:EE291" si="687">EC$279*ED281</f>
        <v>2000</v>
      </c>
      <c r="EV281" s="31">
        <v>99.875</v>
      </c>
      <c r="EW281" s="30">
        <f t="shared" ref="EW281:EW291" si="688">EU$279*EV281</f>
        <v>4494.375</v>
      </c>
      <c r="FB281" s="31">
        <v>97.375</v>
      </c>
      <c r="FC281" s="29">
        <f t="shared" si="673"/>
        <v>5014.8125</v>
      </c>
      <c r="FN281" s="31">
        <v>121.5</v>
      </c>
      <c r="FO281" s="36">
        <f t="shared" ref="FO281:FO291" si="689">FM$279*FN281</f>
        <v>5710.5</v>
      </c>
      <c r="FT281" s="31">
        <v>97</v>
      </c>
      <c r="FU281" s="36">
        <f t="shared" ref="FU281:FU291" si="690">FS$279*FT281</f>
        <v>12804</v>
      </c>
      <c r="GF281" s="31">
        <v>91</v>
      </c>
      <c r="GG281" s="36">
        <f t="shared" ref="GG281:GG291" si="691">GE$279*GF281</f>
        <v>1128.4000000000001</v>
      </c>
      <c r="IB281" s="31">
        <v>129.75</v>
      </c>
      <c r="IC281" s="36">
        <f t="shared" ref="IC281:IC291" si="692">IA$279*IB281</f>
        <v>2984.25</v>
      </c>
      <c r="IH281" s="31">
        <v>103.5</v>
      </c>
      <c r="II281" s="30">
        <f t="shared" ref="II281:II291" si="693">IG$279*IH281</f>
        <v>3105</v>
      </c>
      <c r="IN281" s="31">
        <v>87.625</v>
      </c>
      <c r="IO281" s="36">
        <f t="shared" ref="IO281:IO285" si="694">IM$279*IN281</f>
        <v>876.25</v>
      </c>
      <c r="JC281" s="69"/>
      <c r="JD281" s="20"/>
      <c r="JE281" s="20"/>
      <c r="JF281" s="20"/>
      <c r="JI281" s="69"/>
      <c r="JJ281" s="20"/>
      <c r="JK281" s="20"/>
      <c r="JL281" s="20">
        <v>148</v>
      </c>
      <c r="JM281" s="23">
        <f t="shared" ref="JM281:JM291" si="695">JK$279*JL281</f>
        <v>4440</v>
      </c>
      <c r="JO281" s="69"/>
      <c r="JP281" s="20"/>
      <c r="JQ281" s="20"/>
      <c r="JR281" s="20">
        <v>84.125</v>
      </c>
      <c r="JS281" s="23">
        <f t="shared" ref="JS281:JS291" si="696">JQ$279*JR281</f>
        <v>2658.35</v>
      </c>
      <c r="JU281" s="69"/>
      <c r="JV281" s="20"/>
      <c r="JW281" s="20"/>
      <c r="JX281" s="20"/>
      <c r="KA281" s="69"/>
      <c r="KB281" s="20"/>
      <c r="KC281" s="20"/>
      <c r="KD281" s="20">
        <v>71</v>
      </c>
      <c r="KE281" s="23">
        <f t="shared" ref="KE281:KE291" si="697">KC$279*KD281</f>
        <v>1065</v>
      </c>
      <c r="KG281" s="69"/>
      <c r="KH281" s="20"/>
      <c r="KI281" s="20"/>
      <c r="KJ281" s="20">
        <v>32</v>
      </c>
      <c r="KK281" s="23">
        <f t="shared" ref="KK281:KK291" si="698">KI$279*KJ281</f>
        <v>960</v>
      </c>
      <c r="KM281" s="69"/>
      <c r="KN281" s="20"/>
      <c r="KO281" s="20"/>
      <c r="KP281" s="20">
        <v>91.25</v>
      </c>
      <c r="KQ281" s="23">
        <f t="shared" ref="KQ281:KQ291" si="699">KO$279*KP281</f>
        <v>1669.875</v>
      </c>
      <c r="KS281" s="69"/>
      <c r="KT281" s="20"/>
      <c r="KU281" s="20"/>
      <c r="KV281" s="20">
        <v>79</v>
      </c>
      <c r="KW281" s="23">
        <f t="shared" ref="KW281:KW291" si="700">KU$279*KV281</f>
        <v>3555</v>
      </c>
      <c r="KY281" s="69"/>
      <c r="KZ281" s="20"/>
      <c r="LA281" s="20"/>
      <c r="LB281" s="20">
        <v>58.375</v>
      </c>
      <c r="LC281" s="23">
        <f t="shared" ref="LC281:LC291" si="701">LA$279*LB281</f>
        <v>1225.875</v>
      </c>
      <c r="LE281" s="69"/>
      <c r="LF281" s="20"/>
      <c r="LG281" s="20"/>
      <c r="LH281" s="20">
        <v>81</v>
      </c>
      <c r="LI281" s="23">
        <f t="shared" ref="LI281:LI291" si="702">LG$279*LH281</f>
        <v>8100</v>
      </c>
      <c r="LK281" s="27"/>
      <c r="LL281" s="27"/>
      <c r="LM281" s="27"/>
      <c r="LN281" s="27">
        <v>111</v>
      </c>
      <c r="LO281" s="30">
        <f t="shared" ref="LO281:LO291" si="703">LM$279*LN281</f>
        <v>2775</v>
      </c>
      <c r="LW281" s="32"/>
      <c r="LX281" s="32"/>
      <c r="LY281" s="32"/>
      <c r="LZ281" s="32">
        <v>134.66666666666669</v>
      </c>
      <c r="MA281" s="36">
        <f t="shared" ref="MA281:MA291" si="704">LY$279*LZ281</f>
        <v>3366.666666666667</v>
      </c>
      <c r="MC281" s="32"/>
      <c r="MD281" s="32"/>
      <c r="ME281" s="32"/>
      <c r="MF281" s="32"/>
      <c r="MI281" s="32"/>
      <c r="MJ281" s="32"/>
      <c r="MK281" s="32"/>
      <c r="ML281" s="32"/>
      <c r="MO281" s="32"/>
      <c r="MP281" s="32"/>
      <c r="MQ281" s="32"/>
      <c r="MR281" s="32"/>
      <c r="MU281" s="32"/>
      <c r="MV281" s="32"/>
      <c r="MW281" s="32"/>
      <c r="MX281" s="32"/>
      <c r="NA281" s="32"/>
      <c r="NB281" s="32"/>
      <c r="NC281" s="32"/>
      <c r="ND281" s="32">
        <v>110.5</v>
      </c>
      <c r="NE281" s="36">
        <f t="shared" ref="NE281:NE291" si="705">NC$279*ND281</f>
        <v>1558.05</v>
      </c>
      <c r="NG281" s="32"/>
      <c r="NH281" s="32"/>
      <c r="NI281" s="32"/>
      <c r="NJ281" s="32">
        <v>91.875</v>
      </c>
      <c r="NK281" s="36">
        <f t="shared" ref="NK281:NK291" si="706">NI$279*NJ281</f>
        <v>3252.375</v>
      </c>
      <c r="NM281" s="32"/>
      <c r="NN281" s="32"/>
      <c r="NO281" s="32"/>
      <c r="NP281" s="32">
        <v>56.5</v>
      </c>
      <c r="NQ281" s="36">
        <f t="shared" ref="NQ281:NQ291" si="707">NO$279*NP281</f>
        <v>723.2</v>
      </c>
      <c r="NS281" s="32"/>
      <c r="NT281" s="32"/>
      <c r="NU281" s="32"/>
      <c r="NV281" s="32">
        <v>13.0625</v>
      </c>
      <c r="NW281" s="36">
        <f t="shared" ref="NW281:NW291" si="708">NU$279*NV281</f>
        <v>653.125</v>
      </c>
      <c r="NY281" s="32"/>
      <c r="NZ281" s="32"/>
      <c r="OA281" s="32"/>
      <c r="OB281" s="32">
        <v>22.6875</v>
      </c>
      <c r="OC281" s="36">
        <f t="shared" ref="OC281:OC291" si="709">OA$279*OB281</f>
        <v>499.125</v>
      </c>
      <c r="OE281" s="32"/>
      <c r="OF281" s="32"/>
      <c r="OG281" s="32"/>
      <c r="OH281" s="32">
        <v>94</v>
      </c>
      <c r="OI281" s="36">
        <f t="shared" ref="OI281:OI285" si="710">OG$279*OH281</f>
        <v>987</v>
      </c>
      <c r="OK281" s="32"/>
      <c r="OL281" s="32"/>
      <c r="OM281" s="32"/>
      <c r="ON281" s="32">
        <v>108</v>
      </c>
      <c r="OO281" s="36">
        <f t="shared" ref="OO281:OO291" si="711">OM$279*ON281</f>
        <v>2559.6</v>
      </c>
      <c r="OQ281" s="32"/>
      <c r="OR281" s="32"/>
      <c r="OS281" s="32"/>
      <c r="OT281" s="32">
        <v>100</v>
      </c>
      <c r="OU281" s="36">
        <f t="shared" ref="OU281:OU291" si="712">OS$279*OT281</f>
        <v>1270</v>
      </c>
      <c r="OW281" s="32"/>
      <c r="OX281" s="32"/>
      <c r="OY281" s="32"/>
      <c r="OZ281" s="32">
        <v>96</v>
      </c>
      <c r="PA281" s="36">
        <f t="shared" ref="PA281:PA291" si="713">OY$279*OZ281</f>
        <v>1449.6</v>
      </c>
      <c r="PC281" s="32"/>
      <c r="PD281" s="32"/>
      <c r="PE281" s="32"/>
      <c r="PF281" s="32"/>
      <c r="PI281" s="32"/>
      <c r="PJ281" s="32"/>
      <c r="PK281" s="32"/>
      <c r="PL281" s="32">
        <v>29.375</v>
      </c>
      <c r="PM281" s="36">
        <f t="shared" ref="PM281:PM291" si="714">PK$279*PL281</f>
        <v>519.9375</v>
      </c>
      <c r="PO281" s="32"/>
      <c r="PP281" s="32"/>
      <c r="PQ281" s="32"/>
      <c r="PR281" s="32"/>
      <c r="PU281" s="32"/>
      <c r="PV281" s="32"/>
      <c r="PW281" s="32"/>
      <c r="PX281" s="31">
        <v>108.75</v>
      </c>
      <c r="PY281" s="36">
        <f t="shared" ref="PY281:PY291" si="715">PW$279*PX281</f>
        <v>652.5</v>
      </c>
      <c r="QM281" s="5"/>
      <c r="QO281" s="5"/>
      <c r="QP281" s="31">
        <v>9.9375</v>
      </c>
      <c r="QQ281" s="36">
        <f t="shared" ref="QQ281:QQ291" si="716">QO$279*QP281</f>
        <v>123.22500000000001</v>
      </c>
      <c r="QV281" s="31">
        <v>28.5</v>
      </c>
      <c r="QW281" s="36">
        <f t="shared" ref="QW281:QW291" si="717">QU$279*QV281</f>
        <v>342</v>
      </c>
      <c r="RH281" s="31">
        <v>15</v>
      </c>
      <c r="RI281" s="36">
        <f t="shared" ref="RI281:RI291" si="718">RG$279*RH281</f>
        <v>75</v>
      </c>
      <c r="RN281" s="31">
        <v>59.375</v>
      </c>
      <c r="RO281" s="36">
        <f t="shared" ref="RO281:RO291" si="719">RM$279*RN281</f>
        <v>676.875</v>
      </c>
    </row>
    <row r="282" spans="1:515" x14ac:dyDescent="0.55000000000000004">
      <c r="B282" s="80">
        <v>185403</v>
      </c>
      <c r="C282" s="77"/>
      <c r="D282" s="78"/>
      <c r="E282" s="78">
        <f t="shared" si="620"/>
        <v>152520.85673076921</v>
      </c>
      <c r="F282" s="78">
        <f t="shared" ref="F282:F291" si="720">F281*G282/G281</f>
        <v>58.579105267023145</v>
      </c>
      <c r="G282" s="78">
        <f t="shared" si="674"/>
        <v>80.848046150572713</v>
      </c>
      <c r="H282" s="78"/>
      <c r="I282" s="78"/>
      <c r="J282" s="88"/>
      <c r="N282" s="31">
        <v>68.875</v>
      </c>
      <c r="O282" s="62">
        <f t="shared" si="675"/>
        <v>6956.375</v>
      </c>
      <c r="Z282" s="31">
        <v>112</v>
      </c>
      <c r="AA282" s="37">
        <f t="shared" si="672"/>
        <v>8400</v>
      </c>
      <c r="AL282" s="31">
        <v>77</v>
      </c>
      <c r="AM282" s="30">
        <f t="shared" si="676"/>
        <v>6730.7692307692305</v>
      </c>
      <c r="BD282" s="31">
        <v>102.875</v>
      </c>
      <c r="BE282" s="36">
        <f t="shared" si="677"/>
        <v>4269.3125</v>
      </c>
      <c r="BJ282" s="31">
        <v>57.875</v>
      </c>
      <c r="BK282" s="36">
        <f t="shared" si="678"/>
        <v>1776.7625</v>
      </c>
      <c r="BP282" s="31">
        <v>87.25</v>
      </c>
      <c r="BQ282" s="30">
        <f t="shared" si="679"/>
        <v>2486.625</v>
      </c>
      <c r="CB282" s="31">
        <v>126.5</v>
      </c>
      <c r="CC282" s="30">
        <f t="shared" si="680"/>
        <v>948.75</v>
      </c>
      <c r="CN282" s="31">
        <v>121.5</v>
      </c>
      <c r="CO282" s="36">
        <f t="shared" si="681"/>
        <v>2065.5</v>
      </c>
      <c r="CZ282" s="31">
        <v>109.125</v>
      </c>
      <c r="DA282" s="62">
        <f t="shared" si="682"/>
        <v>24880.5</v>
      </c>
      <c r="DF282" s="31">
        <v>66.25</v>
      </c>
      <c r="DG282" s="30">
        <f t="shared" si="683"/>
        <v>2517.5</v>
      </c>
      <c r="DL282" s="31">
        <v>56.25</v>
      </c>
      <c r="DM282" s="30">
        <f t="shared" si="684"/>
        <v>1968.75</v>
      </c>
      <c r="DR282" s="31">
        <v>107.88</v>
      </c>
      <c r="DS282" s="30">
        <f t="shared" si="685"/>
        <v>4315.2</v>
      </c>
      <c r="DX282" s="31">
        <v>122</v>
      </c>
      <c r="DY282" s="30">
        <f t="shared" si="686"/>
        <v>3416</v>
      </c>
      <c r="ED282" s="31">
        <v>91.25</v>
      </c>
      <c r="EE282" s="30">
        <f t="shared" si="687"/>
        <v>1825</v>
      </c>
      <c r="EV282" s="31">
        <v>99.875</v>
      </c>
      <c r="EW282" s="30">
        <f t="shared" si="688"/>
        <v>4494.375</v>
      </c>
      <c r="FB282" s="31">
        <v>97.125</v>
      </c>
      <c r="FC282" s="29">
        <f t="shared" si="673"/>
        <v>5001.9375</v>
      </c>
      <c r="FN282" s="31">
        <v>120.25</v>
      </c>
      <c r="FO282" s="36">
        <f t="shared" si="689"/>
        <v>5651.75</v>
      </c>
      <c r="FT282" s="31">
        <v>97</v>
      </c>
      <c r="FU282" s="36">
        <f t="shared" si="690"/>
        <v>12804</v>
      </c>
      <c r="GF282" s="31">
        <v>85</v>
      </c>
      <c r="GG282" s="36">
        <f t="shared" si="691"/>
        <v>1054</v>
      </c>
      <c r="IB282" s="31">
        <v>130.5</v>
      </c>
      <c r="IC282" s="36">
        <f t="shared" si="692"/>
        <v>3001.5</v>
      </c>
      <c r="IH282" s="31">
        <v>98.875</v>
      </c>
      <c r="II282" s="30">
        <f t="shared" si="693"/>
        <v>2966.25</v>
      </c>
      <c r="IN282" s="31">
        <v>99.625</v>
      </c>
      <c r="IO282" s="36">
        <f t="shared" si="694"/>
        <v>996.25</v>
      </c>
      <c r="JC282" s="69"/>
      <c r="JD282" s="20"/>
      <c r="JE282" s="20"/>
      <c r="JF282" s="20"/>
      <c r="JI282" s="69"/>
      <c r="JJ282" s="20"/>
      <c r="JK282" s="20"/>
      <c r="JL282" s="20">
        <v>148</v>
      </c>
      <c r="JM282" s="23">
        <f t="shared" si="695"/>
        <v>4440</v>
      </c>
      <c r="JO282" s="69"/>
      <c r="JP282" s="20"/>
      <c r="JQ282" s="20"/>
      <c r="JR282" s="20">
        <v>80.875</v>
      </c>
      <c r="JS282" s="23">
        <f t="shared" si="696"/>
        <v>2555.65</v>
      </c>
      <c r="JU282" s="69"/>
      <c r="JV282" s="20"/>
      <c r="JW282" s="20"/>
      <c r="JX282" s="20"/>
      <c r="KA282" s="69"/>
      <c r="KB282" s="20"/>
      <c r="KC282" s="20"/>
      <c r="KD282" s="20">
        <v>71</v>
      </c>
      <c r="KE282" s="23">
        <f t="shared" si="697"/>
        <v>1065</v>
      </c>
      <c r="KG282" s="69"/>
      <c r="KH282" s="20"/>
      <c r="KI282" s="20"/>
      <c r="KJ282" s="20">
        <v>32.380000000000003</v>
      </c>
      <c r="KK282" s="23">
        <f t="shared" si="698"/>
        <v>971.40000000000009</v>
      </c>
      <c r="KM282" s="69"/>
      <c r="KN282" s="20"/>
      <c r="KO282" s="20"/>
      <c r="KP282" s="20">
        <v>91.5</v>
      </c>
      <c r="KQ282" s="23">
        <f t="shared" si="699"/>
        <v>1674.45</v>
      </c>
      <c r="KS282" s="69"/>
      <c r="KT282" s="20"/>
      <c r="KU282" s="20"/>
      <c r="KV282" s="20">
        <v>76.25</v>
      </c>
      <c r="KW282" s="23">
        <f t="shared" si="700"/>
        <v>3431.25</v>
      </c>
      <c r="KY282" s="69"/>
      <c r="KZ282" s="20"/>
      <c r="LA282" s="20"/>
      <c r="LB282" s="20">
        <v>57.125</v>
      </c>
      <c r="LC282" s="23">
        <f t="shared" si="701"/>
        <v>1199.625</v>
      </c>
      <c r="LE282" s="69"/>
      <c r="LF282" s="20"/>
      <c r="LG282" s="20"/>
      <c r="LH282" s="20">
        <v>75.88</v>
      </c>
      <c r="LI282" s="23">
        <f t="shared" si="702"/>
        <v>7588</v>
      </c>
      <c r="LK282" s="27"/>
      <c r="LL282" s="27"/>
      <c r="LM282" s="27"/>
      <c r="LN282" s="27">
        <v>110</v>
      </c>
      <c r="LO282" s="30">
        <f t="shared" si="703"/>
        <v>2750</v>
      </c>
      <c r="LW282" s="32"/>
      <c r="LX282" s="32"/>
      <c r="LY282" s="32"/>
      <c r="LZ282" s="32">
        <v>132.00000000000003</v>
      </c>
      <c r="MA282" s="36">
        <f t="shared" si="704"/>
        <v>3300.0000000000009</v>
      </c>
      <c r="MC282" s="32"/>
      <c r="MD282" s="32"/>
      <c r="ME282" s="32"/>
      <c r="MF282" s="32"/>
      <c r="MI282" s="32"/>
      <c r="MJ282" s="32"/>
      <c r="MK282" s="32"/>
      <c r="ML282" s="32"/>
      <c r="MO282" s="32"/>
      <c r="MP282" s="32"/>
      <c r="MQ282" s="32"/>
      <c r="MR282" s="32"/>
      <c r="MU282" s="32"/>
      <c r="MV282" s="32"/>
      <c r="MW282" s="32"/>
      <c r="MX282" s="32"/>
      <c r="NA282" s="32"/>
      <c r="NB282" s="32"/>
      <c r="NC282" s="32"/>
      <c r="ND282" s="32">
        <v>108.875</v>
      </c>
      <c r="NE282" s="36">
        <f t="shared" si="705"/>
        <v>1535.1375</v>
      </c>
      <c r="NG282" s="32"/>
      <c r="NH282" s="32"/>
      <c r="NI282" s="32"/>
      <c r="NJ282" s="32">
        <v>86.375</v>
      </c>
      <c r="NK282" s="36">
        <f t="shared" si="706"/>
        <v>3057.6749999999997</v>
      </c>
      <c r="NM282" s="32"/>
      <c r="NN282" s="32"/>
      <c r="NO282" s="32"/>
      <c r="NP282" s="32">
        <v>57.5</v>
      </c>
      <c r="NQ282" s="36">
        <f t="shared" si="707"/>
        <v>736</v>
      </c>
      <c r="NS282" s="32"/>
      <c r="NT282" s="32"/>
      <c r="NU282" s="32"/>
      <c r="NV282" s="32">
        <v>12.3125</v>
      </c>
      <c r="NW282" s="36">
        <f t="shared" si="708"/>
        <v>615.625</v>
      </c>
      <c r="NY282" s="32"/>
      <c r="NZ282" s="32"/>
      <c r="OA282" s="32"/>
      <c r="OB282" s="32">
        <v>20.875</v>
      </c>
      <c r="OC282" s="36">
        <f t="shared" si="709"/>
        <v>459.25</v>
      </c>
      <c r="OE282" s="32"/>
      <c r="OF282" s="32"/>
      <c r="OG282" s="32"/>
      <c r="OH282" s="32">
        <v>98.75</v>
      </c>
      <c r="OI282" s="36">
        <f t="shared" si="710"/>
        <v>1036.875</v>
      </c>
      <c r="OK282" s="32"/>
      <c r="OL282" s="32"/>
      <c r="OM282" s="32"/>
      <c r="ON282" s="32">
        <v>110</v>
      </c>
      <c r="OO282" s="36">
        <f t="shared" si="711"/>
        <v>2607</v>
      </c>
      <c r="OQ282" s="32"/>
      <c r="OR282" s="32"/>
      <c r="OS282" s="32"/>
      <c r="OT282" s="32">
        <v>96</v>
      </c>
      <c r="OU282" s="36">
        <f t="shared" si="712"/>
        <v>1219.1999999999998</v>
      </c>
      <c r="OW282" s="32"/>
      <c r="OX282" s="32"/>
      <c r="OY282" s="32"/>
      <c r="OZ282" s="32">
        <v>97.5</v>
      </c>
      <c r="PA282" s="36">
        <f t="shared" si="713"/>
        <v>1472.25</v>
      </c>
      <c r="PC282" s="32"/>
      <c r="PD282" s="32"/>
      <c r="PE282" s="32"/>
      <c r="PF282" s="32"/>
      <c r="PI282" s="32"/>
      <c r="PJ282" s="32"/>
      <c r="PK282" s="32"/>
      <c r="PL282" s="32">
        <v>25.125</v>
      </c>
      <c r="PM282" s="36">
        <f t="shared" si="714"/>
        <v>444.71249999999998</v>
      </c>
      <c r="PO282" s="32"/>
      <c r="PP282" s="32"/>
      <c r="PQ282" s="32"/>
      <c r="PR282" s="32"/>
      <c r="PU282" s="32"/>
      <c r="PV282" s="32"/>
      <c r="PW282" s="32"/>
      <c r="PX282" s="31">
        <v>109</v>
      </c>
      <c r="PY282" s="36">
        <f t="shared" si="715"/>
        <v>654</v>
      </c>
      <c r="QM282" s="5"/>
      <c r="QO282" s="5"/>
      <c r="QP282" s="31">
        <v>8.875</v>
      </c>
      <c r="QQ282" s="36">
        <f t="shared" si="716"/>
        <v>110.05</v>
      </c>
      <c r="QV282" s="31">
        <v>25.375</v>
      </c>
      <c r="QW282" s="36">
        <f t="shared" si="717"/>
        <v>304.5</v>
      </c>
      <c r="RH282" s="31">
        <v>13</v>
      </c>
      <c r="RI282" s="36">
        <f t="shared" si="718"/>
        <v>65</v>
      </c>
      <c r="RN282" s="31">
        <v>61.5</v>
      </c>
      <c r="RO282" s="36">
        <f t="shared" si="719"/>
        <v>701.1</v>
      </c>
    </row>
    <row r="283" spans="1:515" x14ac:dyDescent="0.55000000000000004">
      <c r="B283" s="80">
        <v>185404</v>
      </c>
      <c r="C283" s="77"/>
      <c r="D283" s="78"/>
      <c r="E283" s="78">
        <f t="shared" si="620"/>
        <v>148327.32636946382</v>
      </c>
      <c r="F283" s="78">
        <f t="shared" si="720"/>
        <v>56.968484518222894</v>
      </c>
      <c r="G283" s="78">
        <f t="shared" si="674"/>
        <v>78.625145339157001</v>
      </c>
      <c r="H283" s="78"/>
      <c r="I283" s="78"/>
      <c r="J283" s="88"/>
      <c r="N283" s="31">
        <v>61.1875</v>
      </c>
      <c r="O283" s="62">
        <f t="shared" si="675"/>
        <v>6179.9375</v>
      </c>
      <c r="Z283" s="31">
        <v>112</v>
      </c>
      <c r="AA283" s="37">
        <f t="shared" si="672"/>
        <v>8400</v>
      </c>
      <c r="AL283" s="31">
        <v>75.25</v>
      </c>
      <c r="AM283" s="30">
        <f t="shared" si="676"/>
        <v>6577.7972027972028</v>
      </c>
      <c r="BD283" s="31">
        <v>103.625</v>
      </c>
      <c r="BE283" s="36">
        <f t="shared" si="677"/>
        <v>4300.4375</v>
      </c>
      <c r="BJ283" s="31">
        <v>51.875</v>
      </c>
      <c r="BK283" s="36">
        <f t="shared" si="678"/>
        <v>1592.5625</v>
      </c>
      <c r="BP283" s="31">
        <v>84.5</v>
      </c>
      <c r="BQ283" s="30">
        <f t="shared" si="679"/>
        <v>2408.25</v>
      </c>
      <c r="CB283" s="31">
        <v>123</v>
      </c>
      <c r="CC283" s="30">
        <f t="shared" si="680"/>
        <v>922.5</v>
      </c>
      <c r="CN283" s="31">
        <v>130</v>
      </c>
      <c r="CO283" s="36">
        <f t="shared" si="681"/>
        <v>2210</v>
      </c>
      <c r="CZ283" s="31">
        <v>106.75</v>
      </c>
      <c r="DA283" s="62">
        <f t="shared" si="682"/>
        <v>24339</v>
      </c>
      <c r="DF283" s="31">
        <v>64.75</v>
      </c>
      <c r="DG283" s="30">
        <f t="shared" si="683"/>
        <v>2460.5</v>
      </c>
      <c r="DL283" s="31">
        <v>50.38</v>
      </c>
      <c r="DM283" s="30">
        <f t="shared" si="684"/>
        <v>1763.3000000000002</v>
      </c>
      <c r="DR283" s="31">
        <v>104.25</v>
      </c>
      <c r="DS283" s="30">
        <f t="shared" si="685"/>
        <v>4170</v>
      </c>
      <c r="DX283" s="31">
        <v>116.25</v>
      </c>
      <c r="DY283" s="30">
        <f t="shared" si="686"/>
        <v>3255</v>
      </c>
      <c r="ED283" s="31">
        <v>93.5</v>
      </c>
      <c r="EE283" s="30">
        <f t="shared" si="687"/>
        <v>1870</v>
      </c>
      <c r="EV283" s="31">
        <v>99.25</v>
      </c>
      <c r="EW283" s="30">
        <f t="shared" si="688"/>
        <v>4466.25</v>
      </c>
      <c r="FB283" s="31">
        <v>96.75</v>
      </c>
      <c r="FC283" s="29">
        <f t="shared" si="673"/>
        <v>4982.625</v>
      </c>
      <c r="FN283" s="31">
        <v>117.5</v>
      </c>
      <c r="FO283" s="36">
        <f t="shared" si="689"/>
        <v>5522.5</v>
      </c>
      <c r="FT283" s="31">
        <v>97</v>
      </c>
      <c r="FU283" s="36">
        <f t="shared" si="690"/>
        <v>12804</v>
      </c>
      <c r="GF283" s="31">
        <v>80</v>
      </c>
      <c r="GG283" s="36">
        <f t="shared" si="691"/>
        <v>992</v>
      </c>
      <c r="IB283" s="31">
        <v>120.5</v>
      </c>
      <c r="IC283" s="36">
        <f t="shared" si="692"/>
        <v>2771.5</v>
      </c>
      <c r="IH283" s="31">
        <v>94</v>
      </c>
      <c r="II283" s="30">
        <f t="shared" si="693"/>
        <v>2820</v>
      </c>
      <c r="IN283" s="31">
        <v>96</v>
      </c>
      <c r="IO283" s="36">
        <f t="shared" si="694"/>
        <v>960</v>
      </c>
      <c r="JC283" s="69"/>
      <c r="JD283" s="20"/>
      <c r="JE283" s="20"/>
      <c r="JF283" s="20"/>
      <c r="JI283" s="69"/>
      <c r="JJ283" s="20"/>
      <c r="JK283" s="20"/>
      <c r="JL283" s="20">
        <v>148</v>
      </c>
      <c r="JM283" s="23">
        <f t="shared" si="695"/>
        <v>4440</v>
      </c>
      <c r="JO283" s="69"/>
      <c r="JP283" s="20"/>
      <c r="JQ283" s="20"/>
      <c r="JR283" s="20">
        <v>81.75</v>
      </c>
      <c r="JS283" s="23">
        <f t="shared" si="696"/>
        <v>2583.3000000000002</v>
      </c>
      <c r="JU283" s="69"/>
      <c r="JV283" s="20"/>
      <c r="JW283" s="20"/>
      <c r="JX283" s="20"/>
      <c r="KA283" s="69"/>
      <c r="KB283" s="20"/>
      <c r="KC283" s="20"/>
      <c r="KD283" s="20">
        <v>65.75</v>
      </c>
      <c r="KE283" s="23">
        <f t="shared" si="697"/>
        <v>986.25</v>
      </c>
      <c r="KG283" s="69"/>
      <c r="KH283" s="20"/>
      <c r="KI283" s="20"/>
      <c r="KJ283" s="20">
        <v>28.25</v>
      </c>
      <c r="KK283" s="23">
        <f t="shared" si="698"/>
        <v>847.5</v>
      </c>
      <c r="KM283" s="69"/>
      <c r="KN283" s="20"/>
      <c r="KO283" s="20"/>
      <c r="KP283" s="20">
        <v>89.5</v>
      </c>
      <c r="KQ283" s="23">
        <f t="shared" si="699"/>
        <v>1637.8500000000001</v>
      </c>
      <c r="KS283" s="69"/>
      <c r="KT283" s="20"/>
      <c r="KU283" s="20"/>
      <c r="KV283" s="20">
        <v>73.75</v>
      </c>
      <c r="KW283" s="23">
        <f t="shared" si="700"/>
        <v>3318.75</v>
      </c>
      <c r="KY283" s="69"/>
      <c r="KZ283" s="20"/>
      <c r="LA283" s="20"/>
      <c r="LB283" s="20">
        <v>54.125</v>
      </c>
      <c r="LC283" s="23">
        <f t="shared" si="701"/>
        <v>1136.625</v>
      </c>
      <c r="LE283" s="69"/>
      <c r="LF283" s="20"/>
      <c r="LG283" s="20"/>
      <c r="LH283" s="20">
        <v>71.333333333333329</v>
      </c>
      <c r="LI283" s="23">
        <f t="shared" si="702"/>
        <v>7133.333333333333</v>
      </c>
      <c r="LK283" s="27"/>
      <c r="LL283" s="27"/>
      <c r="LM283" s="27"/>
      <c r="LN283" s="27">
        <v>106</v>
      </c>
      <c r="LO283" s="30">
        <f t="shared" si="703"/>
        <v>2650</v>
      </c>
      <c r="LW283" s="32"/>
      <c r="LX283" s="32"/>
      <c r="LY283" s="32"/>
      <c r="LZ283" s="32">
        <v>129.33333333333337</v>
      </c>
      <c r="MA283" s="36">
        <f t="shared" si="704"/>
        <v>3233.3333333333344</v>
      </c>
      <c r="MC283" s="32"/>
      <c r="MD283" s="32"/>
      <c r="ME283" s="32"/>
      <c r="MF283" s="32"/>
      <c r="MI283" s="32"/>
      <c r="MJ283" s="32"/>
      <c r="MK283" s="32"/>
      <c r="ML283" s="32"/>
      <c r="MO283" s="32"/>
      <c r="MP283" s="32"/>
      <c r="MQ283" s="32"/>
      <c r="MR283" s="32"/>
      <c r="MU283" s="32"/>
      <c r="MV283" s="32"/>
      <c r="MW283" s="32"/>
      <c r="MX283" s="32"/>
      <c r="NA283" s="32"/>
      <c r="NB283" s="32"/>
      <c r="NC283" s="32"/>
      <c r="ND283" s="32">
        <v>105.25</v>
      </c>
      <c r="NE283" s="36">
        <f t="shared" si="705"/>
        <v>1484.0249999999999</v>
      </c>
      <c r="NG283" s="32"/>
      <c r="NH283" s="32"/>
      <c r="NI283" s="32"/>
      <c r="NJ283" s="32">
        <v>88.5</v>
      </c>
      <c r="NK283" s="36">
        <f t="shared" si="706"/>
        <v>3132.9</v>
      </c>
      <c r="NM283" s="32"/>
      <c r="NN283" s="32"/>
      <c r="NO283" s="32"/>
      <c r="NP283" s="32">
        <v>58.5</v>
      </c>
      <c r="NQ283" s="36">
        <f t="shared" si="707"/>
        <v>748.80000000000007</v>
      </c>
      <c r="NS283" s="32"/>
      <c r="NT283" s="32"/>
      <c r="NU283" s="32"/>
      <c r="NV283" s="32">
        <v>9.5625</v>
      </c>
      <c r="NW283" s="36">
        <f t="shared" si="708"/>
        <v>478.125</v>
      </c>
      <c r="NY283" s="32"/>
      <c r="NZ283" s="32"/>
      <c r="OA283" s="32"/>
      <c r="OB283" s="32">
        <v>15.75</v>
      </c>
      <c r="OC283" s="36">
        <f t="shared" si="709"/>
        <v>346.5</v>
      </c>
      <c r="OE283" s="32"/>
      <c r="OF283" s="32"/>
      <c r="OG283" s="32"/>
      <c r="OH283" s="32">
        <v>96.5</v>
      </c>
      <c r="OI283" s="36">
        <f t="shared" si="710"/>
        <v>1013.25</v>
      </c>
      <c r="OK283" s="32"/>
      <c r="OL283" s="32"/>
      <c r="OM283" s="32"/>
      <c r="ON283" s="32">
        <v>109</v>
      </c>
      <c r="OO283" s="36">
        <f t="shared" si="711"/>
        <v>2583.2999999999997</v>
      </c>
      <c r="OQ283" s="32"/>
      <c r="OR283" s="32"/>
      <c r="OS283" s="32"/>
      <c r="OT283" s="32">
        <v>94</v>
      </c>
      <c r="OU283" s="36">
        <f t="shared" si="712"/>
        <v>1193.8</v>
      </c>
      <c r="OW283" s="32"/>
      <c r="OX283" s="32"/>
      <c r="OY283" s="32"/>
      <c r="OZ283" s="32">
        <v>97.5</v>
      </c>
      <c r="PA283" s="36">
        <f t="shared" si="713"/>
        <v>1472.25</v>
      </c>
      <c r="PC283" s="32"/>
      <c r="PD283" s="32"/>
      <c r="PE283" s="32"/>
      <c r="PF283" s="32"/>
      <c r="PI283" s="32"/>
      <c r="PJ283" s="32"/>
      <c r="PK283" s="32"/>
      <c r="PL283" s="32">
        <v>20.25</v>
      </c>
      <c r="PM283" s="36">
        <f t="shared" si="714"/>
        <v>358.42500000000001</v>
      </c>
      <c r="PO283" s="32"/>
      <c r="PP283" s="32"/>
      <c r="PQ283" s="32"/>
      <c r="PR283" s="32"/>
      <c r="PU283" s="32"/>
      <c r="PV283" s="32"/>
      <c r="PW283" s="32"/>
      <c r="PX283" s="31">
        <v>109.5</v>
      </c>
      <c r="PY283" s="36">
        <f t="shared" si="715"/>
        <v>657</v>
      </c>
      <c r="QM283" s="5"/>
      <c r="QO283" s="5"/>
      <c r="QP283" s="31">
        <v>8.625</v>
      </c>
      <c r="QQ283" s="36">
        <f t="shared" si="716"/>
        <v>106.95</v>
      </c>
      <c r="QV283" s="31">
        <v>22</v>
      </c>
      <c r="QW283" s="36">
        <f t="shared" si="717"/>
        <v>264</v>
      </c>
      <c r="RH283" s="31">
        <v>11.5</v>
      </c>
      <c r="RI283" s="36">
        <f t="shared" si="718"/>
        <v>57.5</v>
      </c>
      <c r="RN283" s="31">
        <v>61</v>
      </c>
      <c r="RO283" s="36">
        <f t="shared" si="719"/>
        <v>695.4</v>
      </c>
    </row>
    <row r="284" spans="1:515" x14ac:dyDescent="0.55000000000000004">
      <c r="B284" s="80">
        <v>185405</v>
      </c>
      <c r="C284" s="77"/>
      <c r="D284" s="78"/>
      <c r="E284" s="78">
        <f t="shared" si="620"/>
        <v>147789.65273892772</v>
      </c>
      <c r="F284" s="78">
        <f t="shared" si="720"/>
        <v>56.761978726965282</v>
      </c>
      <c r="G284" s="78">
        <f t="shared" si="674"/>
        <v>78.3401360399222</v>
      </c>
      <c r="H284" s="78"/>
      <c r="I284" s="78"/>
      <c r="J284" s="88"/>
      <c r="N284" s="31">
        <v>58.125</v>
      </c>
      <c r="O284" s="62">
        <f t="shared" si="675"/>
        <v>5870.625</v>
      </c>
      <c r="Z284" s="31">
        <v>114.5</v>
      </c>
      <c r="AA284" s="37">
        <f t="shared" si="672"/>
        <v>8587.5</v>
      </c>
      <c r="AL284" s="31">
        <v>79</v>
      </c>
      <c r="AM284" s="30">
        <f t="shared" si="676"/>
        <v>6905.5944055944055</v>
      </c>
      <c r="BD284" s="31">
        <v>104.625</v>
      </c>
      <c r="BE284" s="36">
        <f t="shared" si="677"/>
        <v>4341.9375</v>
      </c>
      <c r="BJ284" s="31">
        <v>47.5</v>
      </c>
      <c r="BK284" s="36">
        <f t="shared" si="678"/>
        <v>1458.25</v>
      </c>
      <c r="BP284" s="31">
        <v>79.875</v>
      </c>
      <c r="BQ284" s="30">
        <f t="shared" si="679"/>
        <v>2276.4375</v>
      </c>
      <c r="CB284" s="31">
        <v>119.5</v>
      </c>
      <c r="CC284" s="30">
        <f t="shared" si="680"/>
        <v>896.25</v>
      </c>
      <c r="CN284" s="31">
        <v>126</v>
      </c>
      <c r="CO284" s="36">
        <f t="shared" si="681"/>
        <v>2142</v>
      </c>
      <c r="CZ284" s="31">
        <v>104.875</v>
      </c>
      <c r="DA284" s="62">
        <f t="shared" si="682"/>
        <v>23911.5</v>
      </c>
      <c r="DF284" s="31">
        <v>66</v>
      </c>
      <c r="DG284" s="30">
        <f t="shared" si="683"/>
        <v>2508</v>
      </c>
      <c r="DL284" s="31">
        <v>52</v>
      </c>
      <c r="DM284" s="30">
        <f t="shared" si="684"/>
        <v>1820</v>
      </c>
      <c r="DR284" s="31">
        <v>103</v>
      </c>
      <c r="DS284" s="30">
        <f t="shared" si="685"/>
        <v>4120</v>
      </c>
      <c r="DX284" s="31">
        <v>119.33333333333333</v>
      </c>
      <c r="DY284" s="30">
        <f t="shared" si="686"/>
        <v>3341.333333333333</v>
      </c>
      <c r="ED284" s="31">
        <v>91</v>
      </c>
      <c r="EE284" s="30">
        <f t="shared" si="687"/>
        <v>1820</v>
      </c>
      <c r="EV284" s="31">
        <v>101.125</v>
      </c>
      <c r="EW284" s="30">
        <f t="shared" si="688"/>
        <v>4550.625</v>
      </c>
      <c r="FB284" s="31">
        <v>99.375</v>
      </c>
      <c r="FC284" s="29">
        <f t="shared" si="673"/>
        <v>5117.8125</v>
      </c>
      <c r="FN284" s="31">
        <v>116</v>
      </c>
      <c r="FO284" s="36">
        <f t="shared" si="689"/>
        <v>5452</v>
      </c>
      <c r="FT284" s="31">
        <v>97</v>
      </c>
      <c r="FU284" s="36">
        <f t="shared" si="690"/>
        <v>12804</v>
      </c>
      <c r="GF284" s="31">
        <v>69</v>
      </c>
      <c r="GG284" s="36">
        <f t="shared" si="691"/>
        <v>855.6</v>
      </c>
      <c r="IB284" s="31">
        <v>119</v>
      </c>
      <c r="IC284" s="36">
        <f t="shared" si="692"/>
        <v>2737</v>
      </c>
      <c r="IH284" s="31">
        <v>94.5</v>
      </c>
      <c r="II284" s="30">
        <f t="shared" si="693"/>
        <v>2835</v>
      </c>
      <c r="IN284" s="31">
        <v>99</v>
      </c>
      <c r="IO284" s="36">
        <f t="shared" si="694"/>
        <v>990</v>
      </c>
      <c r="JC284" s="69"/>
      <c r="JD284" s="20"/>
      <c r="JE284" s="20"/>
      <c r="JF284" s="20"/>
      <c r="JI284" s="69"/>
      <c r="JJ284" s="20"/>
      <c r="JK284" s="20"/>
      <c r="JL284" s="20">
        <v>148</v>
      </c>
      <c r="JM284" s="23">
        <f t="shared" si="695"/>
        <v>4440</v>
      </c>
      <c r="JO284" s="69"/>
      <c r="JP284" s="20"/>
      <c r="JQ284" s="20"/>
      <c r="JR284" s="20">
        <v>82</v>
      </c>
      <c r="JS284" s="23">
        <f t="shared" si="696"/>
        <v>2591.2000000000003</v>
      </c>
      <c r="JU284" s="69"/>
      <c r="JV284" s="20"/>
      <c r="JW284" s="20"/>
      <c r="JX284" s="20"/>
      <c r="KA284" s="69"/>
      <c r="KB284" s="20"/>
      <c r="KC284" s="20"/>
      <c r="KD284" s="20">
        <v>70</v>
      </c>
      <c r="KE284" s="23">
        <f t="shared" si="697"/>
        <v>1050</v>
      </c>
      <c r="KG284" s="69"/>
      <c r="KH284" s="20"/>
      <c r="KI284" s="20"/>
      <c r="KJ284" s="20">
        <v>28.5</v>
      </c>
      <c r="KK284" s="23">
        <f t="shared" si="698"/>
        <v>855</v>
      </c>
      <c r="KM284" s="69"/>
      <c r="KN284" s="20"/>
      <c r="KO284" s="20"/>
      <c r="KP284" s="20">
        <v>90</v>
      </c>
      <c r="KQ284" s="23">
        <f t="shared" si="699"/>
        <v>1647</v>
      </c>
      <c r="KS284" s="69"/>
      <c r="KT284" s="20"/>
      <c r="KU284" s="20"/>
      <c r="KV284" s="20">
        <v>75.5</v>
      </c>
      <c r="KW284" s="23">
        <f t="shared" si="700"/>
        <v>3397.5</v>
      </c>
      <c r="KY284" s="69"/>
      <c r="KZ284" s="20"/>
      <c r="LA284" s="20"/>
      <c r="LB284" s="20">
        <v>57</v>
      </c>
      <c r="LC284" s="23">
        <f t="shared" si="701"/>
        <v>1197</v>
      </c>
      <c r="LE284" s="69"/>
      <c r="LF284" s="20"/>
      <c r="LG284" s="20"/>
      <c r="LH284" s="20">
        <v>70.208333333333329</v>
      </c>
      <c r="LI284" s="23">
        <f t="shared" si="702"/>
        <v>7020.833333333333</v>
      </c>
      <c r="LK284" s="27"/>
      <c r="LL284" s="27"/>
      <c r="LM284" s="27"/>
      <c r="LN284" s="27">
        <v>110.5</v>
      </c>
      <c r="LO284" s="30">
        <f t="shared" si="703"/>
        <v>2762.5</v>
      </c>
      <c r="LW284" s="32"/>
      <c r="LX284" s="32"/>
      <c r="LY284" s="32"/>
      <c r="LZ284" s="32">
        <v>126.66666666666671</v>
      </c>
      <c r="MA284" s="36">
        <f t="shared" si="704"/>
        <v>3166.6666666666679</v>
      </c>
      <c r="MC284" s="32"/>
      <c r="MD284" s="32"/>
      <c r="ME284" s="32"/>
      <c r="MF284" s="32"/>
      <c r="MI284" s="32"/>
      <c r="MJ284" s="32"/>
      <c r="MK284" s="32"/>
      <c r="ML284" s="32"/>
      <c r="MO284" s="32"/>
      <c r="MP284" s="32"/>
      <c r="MQ284" s="32"/>
      <c r="MR284" s="32"/>
      <c r="MU284" s="32"/>
      <c r="MV284" s="32"/>
      <c r="MW284" s="32"/>
      <c r="MX284" s="32"/>
      <c r="NA284" s="32"/>
      <c r="NB284" s="32"/>
      <c r="NC284" s="32"/>
      <c r="ND284" s="32">
        <v>104.25</v>
      </c>
      <c r="NE284" s="36">
        <f t="shared" si="705"/>
        <v>1469.925</v>
      </c>
      <c r="NG284" s="32"/>
      <c r="NH284" s="32"/>
      <c r="NI284" s="32"/>
      <c r="NJ284" s="32">
        <v>90.5</v>
      </c>
      <c r="NK284" s="36">
        <f t="shared" si="706"/>
        <v>3203.7</v>
      </c>
      <c r="NM284" s="32"/>
      <c r="NN284" s="32"/>
      <c r="NO284" s="32"/>
      <c r="NP284" s="32">
        <v>56.25</v>
      </c>
      <c r="NQ284" s="36">
        <f t="shared" si="707"/>
        <v>720</v>
      </c>
      <c r="NS284" s="32"/>
      <c r="NT284" s="32"/>
      <c r="NU284" s="32"/>
      <c r="NV284" s="32">
        <v>7.6875</v>
      </c>
      <c r="NW284" s="36">
        <f t="shared" si="708"/>
        <v>384.375</v>
      </c>
      <c r="NY284" s="32"/>
      <c r="NZ284" s="32"/>
      <c r="OA284" s="32"/>
      <c r="OB284" s="32">
        <v>15.875</v>
      </c>
      <c r="OC284" s="36">
        <f t="shared" si="709"/>
        <v>349.25</v>
      </c>
      <c r="OE284" s="32"/>
      <c r="OF284" s="32"/>
      <c r="OG284" s="32"/>
      <c r="OH284" s="32">
        <v>98.5</v>
      </c>
      <c r="OI284" s="36">
        <f t="shared" si="710"/>
        <v>1034.25</v>
      </c>
      <c r="OK284" s="32"/>
      <c r="OL284" s="32"/>
      <c r="OM284" s="32"/>
      <c r="ON284" s="32">
        <v>102</v>
      </c>
      <c r="OO284" s="36">
        <f t="shared" si="711"/>
        <v>2417.4</v>
      </c>
      <c r="OQ284" s="32"/>
      <c r="OR284" s="32"/>
      <c r="OS284" s="32"/>
      <c r="OT284" s="32">
        <v>92</v>
      </c>
      <c r="OU284" s="36">
        <f t="shared" si="712"/>
        <v>1168.3999999999999</v>
      </c>
      <c r="OW284" s="32"/>
      <c r="OX284" s="32"/>
      <c r="OY284" s="32"/>
      <c r="OZ284" s="32">
        <v>100</v>
      </c>
      <c r="PA284" s="36">
        <f t="shared" si="713"/>
        <v>1510</v>
      </c>
      <c r="PC284" s="32"/>
      <c r="PD284" s="32"/>
      <c r="PE284" s="32"/>
      <c r="PF284" s="32"/>
      <c r="PI284" s="32"/>
      <c r="PJ284" s="32"/>
      <c r="PK284" s="32"/>
      <c r="PL284" s="32">
        <v>17.375</v>
      </c>
      <c r="PM284" s="36">
        <f t="shared" si="714"/>
        <v>307.53749999999997</v>
      </c>
      <c r="PO284" s="32"/>
      <c r="PP284" s="32"/>
      <c r="PQ284" s="32"/>
      <c r="PR284" s="32"/>
      <c r="PU284" s="32"/>
      <c r="PV284" s="32"/>
      <c r="PW284" s="32"/>
      <c r="PX284" s="31">
        <v>104.5</v>
      </c>
      <c r="PY284" s="36">
        <f t="shared" si="715"/>
        <v>627</v>
      </c>
      <c r="QM284" s="5"/>
      <c r="QO284" s="5"/>
      <c r="QP284" s="31">
        <v>7</v>
      </c>
      <c r="QQ284" s="36">
        <f t="shared" si="716"/>
        <v>86.8</v>
      </c>
      <c r="QV284" s="31">
        <v>22</v>
      </c>
      <c r="QW284" s="36">
        <f t="shared" si="717"/>
        <v>264</v>
      </c>
      <c r="RH284" s="31">
        <v>12.5</v>
      </c>
      <c r="RI284" s="36">
        <f t="shared" si="718"/>
        <v>62.5</v>
      </c>
      <c r="RN284" s="31">
        <v>62.75</v>
      </c>
      <c r="RO284" s="36">
        <f t="shared" si="719"/>
        <v>715.35</v>
      </c>
    </row>
    <row r="285" spans="1:515" s="46" customFormat="1" x14ac:dyDescent="0.55000000000000004">
      <c r="A285" s="45" t="s">
        <v>18</v>
      </c>
      <c r="B285" s="80">
        <v>185406</v>
      </c>
      <c r="C285" s="77"/>
      <c r="D285" s="78"/>
      <c r="E285" s="78">
        <f t="shared" si="620"/>
        <v>140941.7807983683</v>
      </c>
      <c r="F285" s="78">
        <f t="shared" si="720"/>
        <v>54.131897701592976</v>
      </c>
      <c r="G285" s="78">
        <f t="shared" si="674"/>
        <v>74.710225491617038</v>
      </c>
      <c r="H285" s="78"/>
      <c r="I285" s="78"/>
      <c r="J285" s="88">
        <f>(E285-OI285)/(D279-OG279)</f>
        <v>74.616253503624591</v>
      </c>
      <c r="N285" s="46">
        <v>56.375</v>
      </c>
      <c r="O285" s="62">
        <f t="shared" si="675"/>
        <v>5693.875</v>
      </c>
      <c r="U285" s="47"/>
      <c r="V285" s="66"/>
      <c r="Z285" s="46">
        <v>108</v>
      </c>
      <c r="AA285" s="37">
        <f t="shared" si="672"/>
        <v>8100</v>
      </c>
      <c r="AB285" s="66"/>
      <c r="AG285" s="47"/>
      <c r="AH285" s="66"/>
      <c r="AL285" s="46">
        <v>78.25</v>
      </c>
      <c r="AM285" s="30">
        <f t="shared" si="676"/>
        <v>6840.0349650349654</v>
      </c>
      <c r="AN285" s="66"/>
      <c r="AS285" s="48"/>
      <c r="AT285" s="66"/>
      <c r="AY285" s="47"/>
      <c r="AZ285" s="66"/>
      <c r="BD285" s="46">
        <v>100.125</v>
      </c>
      <c r="BE285" s="47">
        <f t="shared" si="677"/>
        <v>4155.1875</v>
      </c>
      <c r="BF285" s="66"/>
      <c r="BJ285" s="46">
        <v>44.75</v>
      </c>
      <c r="BK285" s="47">
        <f t="shared" si="678"/>
        <v>1373.825</v>
      </c>
      <c r="BL285" s="66"/>
      <c r="BP285" s="46">
        <v>77.25</v>
      </c>
      <c r="BQ285" s="30">
        <f t="shared" si="679"/>
        <v>2201.625</v>
      </c>
      <c r="BR285" s="66"/>
      <c r="BW285" s="30"/>
      <c r="BX285" s="66"/>
      <c r="CB285" s="46">
        <v>116</v>
      </c>
      <c r="CC285" s="30">
        <f t="shared" si="680"/>
        <v>870</v>
      </c>
      <c r="CD285" s="66"/>
      <c r="CI285" s="47"/>
      <c r="CJ285" s="66"/>
      <c r="CN285" s="46">
        <v>124</v>
      </c>
      <c r="CO285" s="47">
        <f t="shared" si="681"/>
        <v>2108</v>
      </c>
      <c r="CP285" s="66"/>
      <c r="CU285" s="47"/>
      <c r="CV285" s="66"/>
      <c r="CZ285" s="46">
        <v>98.875</v>
      </c>
      <c r="DA285" s="62">
        <f t="shared" si="682"/>
        <v>22543.5</v>
      </c>
      <c r="DF285" s="46">
        <v>62.75</v>
      </c>
      <c r="DG285" s="30">
        <f t="shared" si="683"/>
        <v>2384.5</v>
      </c>
      <c r="DH285" s="66"/>
      <c r="DL285" s="46">
        <v>48.5</v>
      </c>
      <c r="DM285" s="30">
        <f t="shared" si="684"/>
        <v>1697.5</v>
      </c>
      <c r="DN285" s="66"/>
      <c r="DR285" s="46">
        <v>94.5</v>
      </c>
      <c r="DS285" s="30">
        <f t="shared" si="685"/>
        <v>3780</v>
      </c>
      <c r="DT285" s="66"/>
      <c r="DX285" s="46">
        <v>104.33333333333333</v>
      </c>
      <c r="DY285" s="30">
        <f t="shared" si="686"/>
        <v>2921.333333333333</v>
      </c>
      <c r="DZ285" s="66"/>
      <c r="ED285" s="46">
        <v>87.75</v>
      </c>
      <c r="EE285" s="30">
        <f t="shared" si="687"/>
        <v>1755</v>
      </c>
      <c r="EF285" s="66"/>
      <c r="EK285" s="47"/>
      <c r="EL285" s="66"/>
      <c r="EQ285" s="47"/>
      <c r="ER285" s="66"/>
      <c r="EV285" s="46">
        <v>96.25</v>
      </c>
      <c r="EW285" s="30">
        <f t="shared" si="688"/>
        <v>4331.25</v>
      </c>
      <c r="EX285" s="66"/>
      <c r="EZ285" s="31"/>
      <c r="FA285" s="31"/>
      <c r="FB285" s="31">
        <v>94.75</v>
      </c>
      <c r="FC285" s="29">
        <f t="shared" si="673"/>
        <v>4879.625</v>
      </c>
      <c r="FD285" s="64"/>
      <c r="FI285" s="47"/>
      <c r="FJ285" s="66"/>
      <c r="FN285" s="46">
        <v>115</v>
      </c>
      <c r="FO285" s="36">
        <f t="shared" si="689"/>
        <v>5405</v>
      </c>
      <c r="FP285" s="66"/>
      <c r="FT285" s="46">
        <v>97</v>
      </c>
      <c r="FU285" s="47">
        <f t="shared" si="690"/>
        <v>12804</v>
      </c>
      <c r="FV285" s="66"/>
      <c r="GA285" s="47"/>
      <c r="GB285" s="66"/>
      <c r="GF285" s="46">
        <v>71</v>
      </c>
      <c r="GG285" s="47">
        <f t="shared" si="691"/>
        <v>880.4</v>
      </c>
      <c r="GH285" s="66"/>
      <c r="GM285" s="47"/>
      <c r="GN285" s="66"/>
      <c r="GS285" s="47"/>
      <c r="GT285" s="66"/>
      <c r="GY285" s="47"/>
      <c r="GZ285" s="66"/>
      <c r="HE285" s="47"/>
      <c r="HF285" s="66"/>
      <c r="HK285" s="47"/>
      <c r="HL285" s="66"/>
      <c r="HQ285" s="30"/>
      <c r="HR285" s="66"/>
      <c r="HW285" s="47"/>
      <c r="HX285" s="66"/>
      <c r="IB285" s="46">
        <v>116.5</v>
      </c>
      <c r="IC285" s="47">
        <f t="shared" si="692"/>
        <v>2679.5</v>
      </c>
      <c r="ID285" s="66"/>
      <c r="IH285" s="46">
        <v>80.5</v>
      </c>
      <c r="II285" s="30">
        <f t="shared" si="693"/>
        <v>2415</v>
      </c>
      <c r="IJ285" s="66"/>
      <c r="IN285" s="46">
        <v>97.625</v>
      </c>
      <c r="IO285" s="47">
        <f t="shared" si="694"/>
        <v>976.25</v>
      </c>
      <c r="IP285" s="66"/>
      <c r="IU285" s="47"/>
      <c r="IV285" s="66"/>
      <c r="JA285" s="47"/>
      <c r="JB285" s="66"/>
      <c r="JC285" s="69"/>
      <c r="JD285" s="20"/>
      <c r="JE285" s="20"/>
      <c r="JF285" s="20"/>
      <c r="JG285" s="23"/>
      <c r="JH285" s="72"/>
      <c r="JI285" s="69"/>
      <c r="JJ285" s="20"/>
      <c r="JK285" s="20"/>
      <c r="JL285" s="20">
        <v>148</v>
      </c>
      <c r="JM285" s="23">
        <f t="shared" si="695"/>
        <v>4440</v>
      </c>
      <c r="JN285" s="72"/>
      <c r="JO285" s="69"/>
      <c r="JP285" s="20"/>
      <c r="JQ285" s="20"/>
      <c r="JR285" s="20">
        <v>77.25</v>
      </c>
      <c r="JS285" s="23">
        <f t="shared" si="696"/>
        <v>2441.1</v>
      </c>
      <c r="JT285" s="72"/>
      <c r="JU285" s="69"/>
      <c r="JV285" s="20"/>
      <c r="JW285" s="20"/>
      <c r="JX285" s="20"/>
      <c r="JY285" s="23"/>
      <c r="JZ285" s="72"/>
      <c r="KA285" s="69"/>
      <c r="KB285" s="20"/>
      <c r="KC285" s="20"/>
      <c r="KD285" s="20">
        <v>68</v>
      </c>
      <c r="KE285" s="23">
        <f t="shared" si="697"/>
        <v>1020</v>
      </c>
      <c r="KF285" s="72"/>
      <c r="KG285" s="69"/>
      <c r="KH285" s="20"/>
      <c r="KI285" s="20"/>
      <c r="KJ285" s="20">
        <v>23.75</v>
      </c>
      <c r="KK285" s="23">
        <f t="shared" si="698"/>
        <v>712.5</v>
      </c>
      <c r="KL285" s="72"/>
      <c r="KM285" s="69"/>
      <c r="KN285" s="20"/>
      <c r="KO285" s="20"/>
      <c r="KP285" s="20">
        <v>88</v>
      </c>
      <c r="KQ285" s="23">
        <f t="shared" si="699"/>
        <v>1610.4</v>
      </c>
      <c r="KR285" s="72"/>
      <c r="KS285" s="69"/>
      <c r="KT285" s="20"/>
      <c r="KU285" s="20"/>
      <c r="KV285" s="20">
        <v>72.75</v>
      </c>
      <c r="KW285" s="23">
        <f t="shared" si="700"/>
        <v>3273.75</v>
      </c>
      <c r="KX285" s="72"/>
      <c r="KY285" s="69"/>
      <c r="KZ285" s="20"/>
      <c r="LA285" s="20"/>
      <c r="LB285" s="20">
        <v>53.25</v>
      </c>
      <c r="LC285" s="23">
        <f t="shared" si="701"/>
        <v>1118.25</v>
      </c>
      <c r="LD285" s="72"/>
      <c r="LE285" s="69"/>
      <c r="LF285" s="20"/>
      <c r="LG285" s="20"/>
      <c r="LH285" s="20">
        <v>62.75</v>
      </c>
      <c r="LI285" s="23">
        <f t="shared" si="702"/>
        <v>6275</v>
      </c>
      <c r="LJ285" s="72"/>
      <c r="LK285" s="27"/>
      <c r="LL285" s="27"/>
      <c r="LM285" s="27"/>
      <c r="LN285" s="27">
        <v>104</v>
      </c>
      <c r="LO285" s="30">
        <f t="shared" si="703"/>
        <v>2600</v>
      </c>
      <c r="LP285" s="73"/>
      <c r="LQ285" s="29"/>
      <c r="LR285" s="29"/>
      <c r="LS285" s="29"/>
      <c r="LT285" s="29"/>
      <c r="LU285" s="30"/>
      <c r="LV285" s="73"/>
      <c r="LW285" s="49"/>
      <c r="LX285" s="49"/>
      <c r="LY285" s="49"/>
      <c r="LZ285" s="49">
        <v>124.00000000000006</v>
      </c>
      <c r="MA285" s="47">
        <f t="shared" si="704"/>
        <v>3100.0000000000014</v>
      </c>
      <c r="MB285" s="66"/>
      <c r="MC285" s="49"/>
      <c r="MD285" s="49"/>
      <c r="ME285" s="49"/>
      <c r="MF285" s="49"/>
      <c r="MG285" s="47"/>
      <c r="MH285" s="66"/>
      <c r="MI285" s="49"/>
      <c r="MJ285" s="49"/>
      <c r="MK285" s="49"/>
      <c r="ML285" s="49"/>
      <c r="MM285" s="47"/>
      <c r="MN285" s="66"/>
      <c r="MO285" s="49"/>
      <c r="MP285" s="49"/>
      <c r="MQ285" s="49"/>
      <c r="MR285" s="49"/>
      <c r="MS285" s="47"/>
      <c r="MT285" s="66"/>
      <c r="MU285" s="49"/>
      <c r="MV285" s="49"/>
      <c r="MW285" s="49"/>
      <c r="MX285" s="49"/>
      <c r="MY285" s="47"/>
      <c r="MZ285" s="66"/>
      <c r="NA285" s="49"/>
      <c r="NB285" s="49"/>
      <c r="NC285" s="49"/>
      <c r="ND285" s="49">
        <v>104.125</v>
      </c>
      <c r="NE285" s="47">
        <f t="shared" si="705"/>
        <v>1468.1624999999999</v>
      </c>
      <c r="NF285" s="66"/>
      <c r="NG285" s="49"/>
      <c r="NH285" s="49"/>
      <c r="NI285" s="49"/>
      <c r="NJ285" s="49">
        <v>84.875</v>
      </c>
      <c r="NK285" s="47">
        <f t="shared" si="706"/>
        <v>3004.5749999999998</v>
      </c>
      <c r="NL285" s="66"/>
      <c r="NM285" s="49"/>
      <c r="NN285" s="49"/>
      <c r="NO285" s="49"/>
      <c r="NP285" s="49">
        <v>53.5</v>
      </c>
      <c r="NQ285" s="47">
        <f t="shared" si="707"/>
        <v>684.80000000000007</v>
      </c>
      <c r="NR285" s="66"/>
      <c r="NS285" s="49"/>
      <c r="NT285" s="49"/>
      <c r="NU285" s="49"/>
      <c r="NV285" s="49">
        <v>5.6875</v>
      </c>
      <c r="NW285" s="47">
        <f t="shared" si="708"/>
        <v>284.375</v>
      </c>
      <c r="NX285" s="66"/>
      <c r="NY285" s="49"/>
      <c r="NZ285" s="49"/>
      <c r="OA285" s="49"/>
      <c r="OB285" s="49">
        <v>11.75</v>
      </c>
      <c r="OC285" s="47">
        <f t="shared" si="709"/>
        <v>258.5</v>
      </c>
      <c r="OD285" s="66"/>
      <c r="OE285" s="46">
        <v>8</v>
      </c>
      <c r="OF285" s="46">
        <v>1.1166666666666667</v>
      </c>
      <c r="OG285" s="46">
        <v>10.5</v>
      </c>
      <c r="OH285" s="49">
        <v>91.5</v>
      </c>
      <c r="OI285" s="47">
        <f t="shared" si="710"/>
        <v>960.75</v>
      </c>
      <c r="OJ285" s="66"/>
      <c r="OK285" s="49"/>
      <c r="OL285" s="49"/>
      <c r="OM285" s="49"/>
      <c r="ON285" s="49">
        <v>98.5</v>
      </c>
      <c r="OO285" s="47">
        <f t="shared" si="711"/>
        <v>2334.4499999999998</v>
      </c>
      <c r="OP285" s="66"/>
      <c r="OQ285" s="49"/>
      <c r="OR285" s="49"/>
      <c r="OS285" s="49"/>
      <c r="OT285" s="49">
        <v>92</v>
      </c>
      <c r="OU285" s="47">
        <f t="shared" si="712"/>
        <v>1168.3999999999999</v>
      </c>
      <c r="OV285" s="66"/>
      <c r="OW285" s="49"/>
      <c r="OX285" s="49"/>
      <c r="OY285" s="49"/>
      <c r="OZ285" s="49">
        <v>97</v>
      </c>
      <c r="PA285" s="47">
        <f t="shared" si="713"/>
        <v>1464.7</v>
      </c>
      <c r="PB285" s="66"/>
      <c r="PC285" s="49"/>
      <c r="PD285" s="49"/>
      <c r="PE285" s="49"/>
      <c r="PF285" s="49"/>
      <c r="PG285" s="47"/>
      <c r="PH285" s="66"/>
      <c r="PI285" s="49"/>
      <c r="PJ285" s="49"/>
      <c r="PK285" s="49"/>
      <c r="PL285" s="49">
        <v>14.625</v>
      </c>
      <c r="PM285" s="47">
        <f t="shared" si="714"/>
        <v>258.86250000000001</v>
      </c>
      <c r="PN285" s="66"/>
      <c r="PO285" s="49"/>
      <c r="PP285" s="49"/>
      <c r="PQ285" s="49"/>
      <c r="PR285" s="49"/>
      <c r="PS285" s="47"/>
      <c r="PT285" s="66"/>
      <c r="PU285" s="49"/>
      <c r="PV285" s="49"/>
      <c r="PW285" s="49"/>
      <c r="PX285" s="46">
        <v>104.5</v>
      </c>
      <c r="PY285" s="47">
        <f t="shared" si="715"/>
        <v>627</v>
      </c>
      <c r="PZ285" s="66"/>
      <c r="QE285" s="47"/>
      <c r="QF285" s="66"/>
      <c r="QK285" s="47"/>
      <c r="QL285" s="66"/>
      <c r="QM285" s="8"/>
      <c r="QN285" s="31"/>
      <c r="QO285" s="8"/>
      <c r="QP285" s="31">
        <v>6</v>
      </c>
      <c r="QQ285" s="47">
        <f t="shared" si="716"/>
        <v>74.400000000000006</v>
      </c>
      <c r="QR285" s="66"/>
      <c r="QS285" s="31"/>
      <c r="QT285" s="31"/>
      <c r="QU285" s="31"/>
      <c r="QV285" s="31">
        <v>20.5</v>
      </c>
      <c r="QW285" s="47">
        <f t="shared" si="717"/>
        <v>246</v>
      </c>
      <c r="QX285" s="66"/>
      <c r="QY285" s="31"/>
      <c r="QZ285" s="31"/>
      <c r="RA285" s="31"/>
      <c r="RB285" s="31"/>
      <c r="RC285" s="47"/>
      <c r="RD285" s="66"/>
      <c r="RE285" s="31"/>
      <c r="RF285" s="31"/>
      <c r="RG285" s="31"/>
      <c r="RH285" s="31">
        <v>5</v>
      </c>
      <c r="RI285" s="47">
        <f t="shared" si="718"/>
        <v>25</v>
      </c>
      <c r="RJ285" s="66"/>
      <c r="RK285" s="31"/>
      <c r="RL285" s="31"/>
      <c r="RM285" s="31"/>
      <c r="RN285" s="31">
        <v>61</v>
      </c>
      <c r="RO285" s="47">
        <f t="shared" si="719"/>
        <v>695.4</v>
      </c>
      <c r="RP285" s="66"/>
      <c r="RQ285" s="31"/>
      <c r="RR285" s="31"/>
      <c r="RS285" s="31"/>
      <c r="RT285" s="31"/>
      <c r="RU285" s="36"/>
      <c r="RV285" s="64"/>
      <c r="RW285" s="31"/>
      <c r="RX285" s="31"/>
      <c r="RY285" s="31"/>
      <c r="RZ285" s="31"/>
      <c r="SA285" s="36"/>
      <c r="SB285" s="64"/>
      <c r="SC285" s="31"/>
      <c r="SD285" s="31"/>
      <c r="SE285" s="31"/>
      <c r="SF285" s="31"/>
      <c r="SG285" s="36"/>
      <c r="SH285" s="64"/>
      <c r="SI285" s="31"/>
      <c r="SJ285" s="31"/>
      <c r="SK285" s="31"/>
      <c r="SL285" s="31"/>
      <c r="SM285" s="36"/>
      <c r="SN285" s="64"/>
      <c r="ST285" s="66"/>
      <c r="SU285" s="66"/>
    </row>
    <row r="286" spans="1:515" x14ac:dyDescent="0.55000000000000004">
      <c r="B286" s="80">
        <v>185407</v>
      </c>
      <c r="C286" s="77"/>
      <c r="D286" s="78"/>
      <c r="E286" s="78">
        <f t="shared" si="620"/>
        <v>131704.98170163171</v>
      </c>
      <c r="F286" s="78">
        <f>F285*J286/J285</f>
        <v>50.129832222020795</v>
      </c>
      <c r="G286" s="78">
        <f t="shared" si="674"/>
        <v>69.813995719089959</v>
      </c>
      <c r="H286" s="78"/>
      <c r="I286" s="78"/>
      <c r="J286" s="88">
        <f>E286/(D279+IM286-OG285)</f>
        <v>69.099743921639714</v>
      </c>
      <c r="N286" s="31">
        <v>51.4375</v>
      </c>
      <c r="O286" s="62">
        <f t="shared" si="675"/>
        <v>5195.1875</v>
      </c>
      <c r="Z286" s="31">
        <v>113</v>
      </c>
      <c r="AA286" s="37">
        <f t="shared" si="672"/>
        <v>8475</v>
      </c>
      <c r="AL286" s="31">
        <v>64.75</v>
      </c>
      <c r="AM286" s="30">
        <f t="shared" si="676"/>
        <v>5659.9650349650346</v>
      </c>
      <c r="BD286" s="31">
        <v>100.125</v>
      </c>
      <c r="BE286" s="36">
        <f t="shared" si="677"/>
        <v>4155.1875</v>
      </c>
      <c r="BJ286" s="31">
        <v>40.75</v>
      </c>
      <c r="BK286" s="36">
        <f t="shared" si="678"/>
        <v>1251.0249999999999</v>
      </c>
      <c r="BP286" s="31">
        <v>68.5</v>
      </c>
      <c r="BQ286" s="30">
        <f t="shared" si="679"/>
        <v>1952.25</v>
      </c>
      <c r="CB286" s="31">
        <v>104</v>
      </c>
      <c r="CC286" s="30">
        <f t="shared" si="680"/>
        <v>780</v>
      </c>
      <c r="CN286" s="31">
        <v>120</v>
      </c>
      <c r="CO286" s="36">
        <f t="shared" si="681"/>
        <v>2040</v>
      </c>
      <c r="CZ286" s="31">
        <v>86.375</v>
      </c>
      <c r="DA286" s="62">
        <f t="shared" si="682"/>
        <v>19693.5</v>
      </c>
      <c r="DF286" s="31">
        <v>51.5</v>
      </c>
      <c r="DG286" s="30">
        <f t="shared" si="683"/>
        <v>1957</v>
      </c>
      <c r="DL286" s="31">
        <v>44.5</v>
      </c>
      <c r="DM286" s="30">
        <f t="shared" si="684"/>
        <v>1557.5</v>
      </c>
      <c r="DR286" s="31">
        <v>86</v>
      </c>
      <c r="DS286" s="30">
        <f t="shared" si="685"/>
        <v>3440</v>
      </c>
      <c r="DX286" s="31">
        <v>93.333333333333329</v>
      </c>
      <c r="DY286" s="30">
        <f t="shared" si="686"/>
        <v>2613.333333333333</v>
      </c>
      <c r="ED286" s="31">
        <v>71.75</v>
      </c>
      <c r="EE286" s="30">
        <f t="shared" si="687"/>
        <v>1435</v>
      </c>
      <c r="EV286" s="31">
        <v>95.75</v>
      </c>
      <c r="EW286" s="30">
        <f t="shared" si="688"/>
        <v>4308.75</v>
      </c>
      <c r="EZ286" s="50"/>
      <c r="FA286" s="50"/>
      <c r="FB286" s="50">
        <v>93.75</v>
      </c>
      <c r="FC286" s="29">
        <f t="shared" si="673"/>
        <v>4828.125</v>
      </c>
      <c r="FD286" s="67"/>
      <c r="FN286" s="31">
        <v>100.75</v>
      </c>
      <c r="FO286" s="36">
        <f t="shared" si="689"/>
        <v>4735.25</v>
      </c>
      <c r="FT286" s="31">
        <v>97</v>
      </c>
      <c r="FU286" s="36">
        <f t="shared" si="690"/>
        <v>12804</v>
      </c>
      <c r="GF286" s="31">
        <v>59</v>
      </c>
      <c r="GG286" s="36">
        <f t="shared" si="691"/>
        <v>731.6</v>
      </c>
      <c r="IB286" s="31">
        <v>121.5</v>
      </c>
      <c r="IC286" s="36">
        <f t="shared" si="692"/>
        <v>2794.5</v>
      </c>
      <c r="IH286" s="31">
        <v>67</v>
      </c>
      <c r="II286" s="30">
        <f t="shared" si="693"/>
        <v>2010</v>
      </c>
      <c r="IL286" s="31">
        <v>0.93765903307888054</v>
      </c>
      <c r="IM286" s="31">
        <v>30</v>
      </c>
      <c r="IN286" s="31">
        <v>91.5</v>
      </c>
      <c r="IO286" s="36">
        <f>IM$286*IN286</f>
        <v>2745</v>
      </c>
      <c r="JC286" s="69"/>
      <c r="JD286" s="20"/>
      <c r="JE286" s="20"/>
      <c r="JF286" s="20"/>
      <c r="JI286" s="69"/>
      <c r="JJ286" s="20"/>
      <c r="JK286" s="20"/>
      <c r="JL286" s="20">
        <v>148</v>
      </c>
      <c r="JM286" s="23">
        <f t="shared" si="695"/>
        <v>4440</v>
      </c>
      <c r="JO286" s="69"/>
      <c r="JP286" s="20"/>
      <c r="JQ286" s="20"/>
      <c r="JR286" s="20">
        <v>77.5</v>
      </c>
      <c r="JS286" s="23">
        <f t="shared" si="696"/>
        <v>2449</v>
      </c>
      <c r="JU286" s="69"/>
      <c r="JV286" s="20"/>
      <c r="JW286" s="20"/>
      <c r="JX286" s="20"/>
      <c r="KA286" s="69"/>
      <c r="KB286" s="20"/>
      <c r="KC286" s="20"/>
      <c r="KD286" s="20">
        <v>65</v>
      </c>
      <c r="KE286" s="23">
        <f t="shared" si="697"/>
        <v>975</v>
      </c>
      <c r="KG286" s="69"/>
      <c r="KH286" s="20"/>
      <c r="KI286" s="20"/>
      <c r="KJ286" s="20">
        <v>21.5</v>
      </c>
      <c r="KK286" s="23">
        <f t="shared" si="698"/>
        <v>645</v>
      </c>
      <c r="KM286" s="69"/>
      <c r="KN286" s="20"/>
      <c r="KO286" s="20"/>
      <c r="KP286" s="20">
        <v>81</v>
      </c>
      <c r="KQ286" s="23">
        <f t="shared" si="699"/>
        <v>1482.3</v>
      </c>
      <c r="KS286" s="69"/>
      <c r="KT286" s="20"/>
      <c r="KU286" s="20"/>
      <c r="KV286" s="20">
        <v>69.5</v>
      </c>
      <c r="KW286" s="23">
        <f t="shared" si="700"/>
        <v>3127.5</v>
      </c>
      <c r="KY286" s="69"/>
      <c r="KZ286" s="20"/>
      <c r="LA286" s="20"/>
      <c r="LB286" s="20">
        <v>50</v>
      </c>
      <c r="LC286" s="23">
        <f t="shared" si="701"/>
        <v>1050</v>
      </c>
      <c r="LE286" s="69"/>
      <c r="LF286" s="20"/>
      <c r="LG286" s="20"/>
      <c r="LH286" s="20">
        <v>49.25</v>
      </c>
      <c r="LI286" s="23">
        <f t="shared" si="702"/>
        <v>4925</v>
      </c>
      <c r="LK286" s="27"/>
      <c r="LL286" s="27"/>
      <c r="LM286" s="27"/>
      <c r="LN286" s="27">
        <v>94</v>
      </c>
      <c r="LO286" s="30">
        <f t="shared" si="703"/>
        <v>2350</v>
      </c>
      <c r="LW286" s="32"/>
      <c r="LX286" s="32"/>
      <c r="LY286" s="32"/>
      <c r="LZ286" s="32">
        <v>121.3333333333334</v>
      </c>
      <c r="MA286" s="36">
        <f t="shared" si="704"/>
        <v>3033.3333333333348</v>
      </c>
      <c r="MC286" s="32"/>
      <c r="MD286" s="32"/>
      <c r="ME286" s="32"/>
      <c r="MF286" s="32"/>
      <c r="MI286" s="32"/>
      <c r="MJ286" s="32"/>
      <c r="MK286" s="32"/>
      <c r="ML286" s="32"/>
      <c r="MO286" s="32"/>
      <c r="MP286" s="32"/>
      <c r="MQ286" s="32"/>
      <c r="MR286" s="32"/>
      <c r="MU286" s="32"/>
      <c r="MV286" s="32"/>
      <c r="MW286" s="32"/>
      <c r="MX286" s="32"/>
      <c r="NA286" s="32"/>
      <c r="NB286" s="32"/>
      <c r="NC286" s="32"/>
      <c r="ND286" s="32">
        <v>102.5</v>
      </c>
      <c r="NE286" s="36">
        <f t="shared" si="705"/>
        <v>1445.25</v>
      </c>
      <c r="NG286" s="32"/>
      <c r="NH286" s="32"/>
      <c r="NI286" s="32"/>
      <c r="NJ286" s="32">
        <v>83.5</v>
      </c>
      <c r="NK286" s="36">
        <f t="shared" si="706"/>
        <v>2955.9</v>
      </c>
      <c r="NM286" s="32"/>
      <c r="NN286" s="32"/>
      <c r="NO286" s="32"/>
      <c r="NP286" s="32">
        <v>56</v>
      </c>
      <c r="NQ286" s="36">
        <f t="shared" si="707"/>
        <v>716.80000000000007</v>
      </c>
      <c r="NS286" s="32"/>
      <c r="NT286" s="32"/>
      <c r="NU286" s="32"/>
      <c r="NV286" s="32">
        <v>3.75</v>
      </c>
      <c r="NW286" s="36">
        <f t="shared" si="708"/>
        <v>187.5</v>
      </c>
      <c r="NY286" s="32"/>
      <c r="NZ286" s="32"/>
      <c r="OA286" s="32"/>
      <c r="OB286" s="32">
        <v>13.25</v>
      </c>
      <c r="OC286" s="36">
        <f t="shared" si="709"/>
        <v>291.5</v>
      </c>
      <c r="OE286" s="32"/>
      <c r="OF286" s="32"/>
      <c r="OG286" s="32"/>
      <c r="OH286" s="32"/>
      <c r="OK286" s="32"/>
      <c r="OL286" s="32"/>
      <c r="OM286" s="32"/>
      <c r="ON286" s="32">
        <v>95</v>
      </c>
      <c r="OO286" s="36">
        <f t="shared" si="711"/>
        <v>2251.5</v>
      </c>
      <c r="OQ286" s="32"/>
      <c r="OR286" s="32"/>
      <c r="OS286" s="32"/>
      <c r="OT286" s="32">
        <v>91</v>
      </c>
      <c r="OU286" s="36">
        <f t="shared" si="712"/>
        <v>1155.7</v>
      </c>
      <c r="OW286" s="32"/>
      <c r="OX286" s="32"/>
      <c r="OY286" s="32"/>
      <c r="OZ286" s="32">
        <v>85</v>
      </c>
      <c r="PA286" s="36">
        <f t="shared" si="713"/>
        <v>1283.5</v>
      </c>
      <c r="PC286" s="32"/>
      <c r="PD286" s="32"/>
      <c r="PE286" s="32"/>
      <c r="PF286" s="32"/>
      <c r="PI286" s="32"/>
      <c r="PJ286" s="32"/>
      <c r="PK286" s="32"/>
      <c r="PL286" s="32">
        <v>10.25</v>
      </c>
      <c r="PM286" s="36">
        <f t="shared" si="714"/>
        <v>181.42499999999998</v>
      </c>
      <c r="PO286" s="32"/>
      <c r="PP286" s="32"/>
      <c r="PQ286" s="32"/>
      <c r="PR286" s="32"/>
      <c r="PU286" s="32"/>
      <c r="PV286" s="32"/>
      <c r="PW286" s="32"/>
      <c r="PX286" s="31">
        <v>103.5</v>
      </c>
      <c r="PY286" s="36">
        <f t="shared" si="715"/>
        <v>621</v>
      </c>
      <c r="QM286" s="5"/>
      <c r="QO286" s="5"/>
      <c r="QP286" s="31">
        <v>5</v>
      </c>
      <c r="QQ286" s="36">
        <f t="shared" si="716"/>
        <v>62</v>
      </c>
      <c r="QV286" s="31">
        <v>18</v>
      </c>
      <c r="QW286" s="36">
        <f t="shared" si="717"/>
        <v>216</v>
      </c>
      <c r="RH286" s="31">
        <v>5</v>
      </c>
      <c r="RI286" s="36">
        <f t="shared" si="718"/>
        <v>25</v>
      </c>
      <c r="RN286" s="31">
        <v>59</v>
      </c>
      <c r="RO286" s="36">
        <f t="shared" si="719"/>
        <v>672.6</v>
      </c>
    </row>
    <row r="287" spans="1:515" x14ac:dyDescent="0.55000000000000004">
      <c r="A287" s="31"/>
      <c r="B287" s="80">
        <v>185408</v>
      </c>
      <c r="C287" s="77"/>
      <c r="D287" s="78"/>
      <c r="E287" s="78">
        <f t="shared" si="620"/>
        <v>129526.5539044289</v>
      </c>
      <c r="F287" s="78">
        <f t="shared" si="720"/>
        <v>49.30067436807601</v>
      </c>
      <c r="G287" s="78">
        <f t="shared" si="674"/>
        <v>68.65925770581724</v>
      </c>
      <c r="H287" s="78"/>
      <c r="I287" s="78"/>
      <c r="J287" s="88"/>
      <c r="N287" s="31">
        <v>52.25</v>
      </c>
      <c r="O287" s="62">
        <f t="shared" si="675"/>
        <v>5277.25</v>
      </c>
      <c r="Z287" s="31">
        <v>116</v>
      </c>
      <c r="AA287" s="37">
        <f t="shared" si="672"/>
        <v>8700</v>
      </c>
      <c r="AL287" s="31">
        <v>68.5</v>
      </c>
      <c r="AM287" s="30">
        <f t="shared" si="676"/>
        <v>5987.7622377622374</v>
      </c>
      <c r="BD287" s="31">
        <v>100.625</v>
      </c>
      <c r="BE287" s="36">
        <f t="shared" si="677"/>
        <v>4175.9375</v>
      </c>
      <c r="BJ287" s="31">
        <v>42.875</v>
      </c>
      <c r="BK287" s="36">
        <f t="shared" si="678"/>
        <v>1316.2625</v>
      </c>
      <c r="BP287" s="31">
        <v>63.75</v>
      </c>
      <c r="BQ287" s="30">
        <f t="shared" si="679"/>
        <v>1816.875</v>
      </c>
      <c r="CB287" s="31">
        <v>102</v>
      </c>
      <c r="CC287" s="30">
        <f t="shared" si="680"/>
        <v>765</v>
      </c>
      <c r="CN287" s="31">
        <v>128</v>
      </c>
      <c r="CO287" s="36">
        <f t="shared" si="681"/>
        <v>2176</v>
      </c>
      <c r="CZ287" s="31">
        <v>90.5</v>
      </c>
      <c r="DA287" s="62">
        <f t="shared" si="682"/>
        <v>20634</v>
      </c>
      <c r="DF287" s="31">
        <v>41.25</v>
      </c>
      <c r="DG287" s="30">
        <f t="shared" si="683"/>
        <v>1567.5</v>
      </c>
      <c r="DL287" s="31">
        <v>32.25</v>
      </c>
      <c r="DM287" s="30">
        <f t="shared" si="684"/>
        <v>1128.75</v>
      </c>
      <c r="DR287" s="31">
        <v>85</v>
      </c>
      <c r="DS287" s="30">
        <f t="shared" si="685"/>
        <v>3400</v>
      </c>
      <c r="DX287" s="31">
        <v>92.416666666666671</v>
      </c>
      <c r="DY287" s="30">
        <f t="shared" si="686"/>
        <v>2587.666666666667</v>
      </c>
      <c r="ED287" s="31">
        <v>69</v>
      </c>
      <c r="EE287" s="30">
        <f t="shared" si="687"/>
        <v>1380</v>
      </c>
      <c r="EV287" s="31">
        <v>95.8125</v>
      </c>
      <c r="EW287" s="30">
        <f t="shared" si="688"/>
        <v>4311.5625</v>
      </c>
      <c r="FB287" s="31">
        <v>93.875</v>
      </c>
      <c r="FC287" s="29">
        <f t="shared" si="673"/>
        <v>4834.5625</v>
      </c>
      <c r="FN287" s="31">
        <v>104.5</v>
      </c>
      <c r="FO287" s="36">
        <f t="shared" si="689"/>
        <v>4911.5</v>
      </c>
      <c r="FT287" s="31">
        <v>85</v>
      </c>
      <c r="FU287" s="36">
        <f t="shared" si="690"/>
        <v>11220</v>
      </c>
      <c r="GF287" s="31">
        <v>40</v>
      </c>
      <c r="GG287" s="36">
        <f t="shared" si="691"/>
        <v>496</v>
      </c>
      <c r="IB287" s="31">
        <v>119.5</v>
      </c>
      <c r="IC287" s="36">
        <f t="shared" si="692"/>
        <v>2748.5</v>
      </c>
      <c r="IH287" s="31">
        <v>53.5</v>
      </c>
      <c r="II287" s="30">
        <f t="shared" si="693"/>
        <v>1605</v>
      </c>
      <c r="IN287" s="31">
        <v>98</v>
      </c>
      <c r="IO287" s="36">
        <f t="shared" ref="IO287:IO291" si="721">IM$286*IN287</f>
        <v>2940</v>
      </c>
      <c r="JC287" s="69"/>
      <c r="JD287" s="20"/>
      <c r="JE287" s="20"/>
      <c r="JF287" s="20"/>
      <c r="JI287" s="69"/>
      <c r="JJ287" s="20"/>
      <c r="JK287" s="20"/>
      <c r="JL287" s="20">
        <v>148</v>
      </c>
      <c r="JM287" s="23">
        <f t="shared" si="695"/>
        <v>4440</v>
      </c>
      <c r="JO287" s="69"/>
      <c r="JP287" s="20"/>
      <c r="JQ287" s="20"/>
      <c r="JR287" s="20">
        <v>78</v>
      </c>
      <c r="JS287" s="23">
        <f t="shared" si="696"/>
        <v>2464.8000000000002</v>
      </c>
      <c r="JU287" s="69"/>
      <c r="JV287" s="20"/>
      <c r="JW287" s="20"/>
      <c r="JX287" s="20"/>
      <c r="KA287" s="69"/>
      <c r="KB287" s="20"/>
      <c r="KC287" s="20"/>
      <c r="KD287" s="20">
        <v>66.25</v>
      </c>
      <c r="KE287" s="23">
        <f t="shared" si="697"/>
        <v>993.75</v>
      </c>
      <c r="KG287" s="69"/>
      <c r="KH287" s="20"/>
      <c r="KI287" s="20"/>
      <c r="KJ287" s="20">
        <v>22.75</v>
      </c>
      <c r="KK287" s="23">
        <f t="shared" si="698"/>
        <v>682.5</v>
      </c>
      <c r="KM287" s="69"/>
      <c r="KN287" s="20"/>
      <c r="KO287" s="20"/>
      <c r="KP287" s="20">
        <v>83</v>
      </c>
      <c r="KQ287" s="23">
        <f t="shared" si="699"/>
        <v>1518.9</v>
      </c>
      <c r="KS287" s="69"/>
      <c r="KT287" s="20"/>
      <c r="KU287" s="20"/>
      <c r="KV287" s="20">
        <v>69</v>
      </c>
      <c r="KW287" s="23">
        <f t="shared" si="700"/>
        <v>3105</v>
      </c>
      <c r="KY287" s="69"/>
      <c r="KZ287" s="20"/>
      <c r="LA287" s="20"/>
      <c r="LB287" s="20">
        <v>47.5</v>
      </c>
      <c r="LC287" s="23">
        <f t="shared" si="701"/>
        <v>997.5</v>
      </c>
      <c r="LE287" s="69"/>
      <c r="LF287" s="20"/>
      <c r="LG287" s="20"/>
      <c r="LH287" s="20">
        <v>37.333333333333336</v>
      </c>
      <c r="LI287" s="23">
        <f t="shared" si="702"/>
        <v>3733.3333333333335</v>
      </c>
      <c r="LK287" s="27"/>
      <c r="LL287" s="27"/>
      <c r="LM287" s="27"/>
      <c r="LN287" s="27">
        <v>93</v>
      </c>
      <c r="LO287" s="30">
        <f t="shared" si="703"/>
        <v>2325</v>
      </c>
      <c r="LW287" s="32"/>
      <c r="LX287" s="32"/>
      <c r="LY287" s="32"/>
      <c r="LZ287" s="32">
        <v>118.66666666666674</v>
      </c>
      <c r="MA287" s="36">
        <f t="shared" si="704"/>
        <v>2966.6666666666688</v>
      </c>
      <c r="MC287" s="32"/>
      <c r="MD287" s="32"/>
      <c r="ME287" s="32"/>
      <c r="MF287" s="32"/>
      <c r="MI287" s="32"/>
      <c r="MJ287" s="32"/>
      <c r="MK287" s="32"/>
      <c r="ML287" s="32"/>
      <c r="MO287" s="32"/>
      <c r="MP287" s="32"/>
      <c r="MQ287" s="32"/>
      <c r="MR287" s="32"/>
      <c r="MU287" s="32"/>
      <c r="MV287" s="32"/>
      <c r="MW287" s="32"/>
      <c r="MX287" s="32"/>
      <c r="NA287" s="32"/>
      <c r="NB287" s="32"/>
      <c r="NC287" s="32"/>
      <c r="ND287" s="32">
        <v>106.25</v>
      </c>
      <c r="NE287" s="36">
        <f t="shared" si="705"/>
        <v>1498.125</v>
      </c>
      <c r="NG287" s="32"/>
      <c r="NH287" s="32"/>
      <c r="NI287" s="32"/>
      <c r="NJ287" s="32">
        <v>87.875</v>
      </c>
      <c r="NK287" s="36">
        <f t="shared" si="706"/>
        <v>3110.7750000000001</v>
      </c>
      <c r="NM287" s="32"/>
      <c r="NN287" s="32"/>
      <c r="NO287" s="32"/>
      <c r="NP287" s="32">
        <v>54</v>
      </c>
      <c r="NQ287" s="36">
        <f t="shared" si="707"/>
        <v>691.2</v>
      </c>
      <c r="NS287" s="32"/>
      <c r="NT287" s="32"/>
      <c r="NU287" s="32"/>
      <c r="NV287" s="32">
        <v>5</v>
      </c>
      <c r="NW287" s="36">
        <f t="shared" si="708"/>
        <v>250</v>
      </c>
      <c r="NY287" s="32"/>
      <c r="NZ287" s="32"/>
      <c r="OA287" s="32"/>
      <c r="OB287" s="32">
        <v>11.75</v>
      </c>
      <c r="OC287" s="36">
        <f t="shared" si="709"/>
        <v>258.5</v>
      </c>
      <c r="OE287" s="32"/>
      <c r="OF287" s="32"/>
      <c r="OG287" s="32"/>
      <c r="OH287" s="32"/>
      <c r="OK287" s="32"/>
      <c r="OL287" s="32"/>
      <c r="OM287" s="32"/>
      <c r="ON287" s="32">
        <v>99</v>
      </c>
      <c r="OO287" s="36">
        <f t="shared" si="711"/>
        <v>2346.2999999999997</v>
      </c>
      <c r="OQ287" s="32"/>
      <c r="OR287" s="32"/>
      <c r="OS287" s="32"/>
      <c r="OT287" s="32">
        <v>92</v>
      </c>
      <c r="OU287" s="36">
        <f t="shared" si="712"/>
        <v>1168.3999999999999</v>
      </c>
      <c r="OW287" s="32"/>
      <c r="OX287" s="32"/>
      <c r="OY287" s="32"/>
      <c r="OZ287" s="32">
        <v>80</v>
      </c>
      <c r="PA287" s="36">
        <f t="shared" si="713"/>
        <v>1208</v>
      </c>
      <c r="PC287" s="32"/>
      <c r="PD287" s="32"/>
      <c r="PE287" s="32"/>
      <c r="PF287" s="32"/>
      <c r="PI287" s="32"/>
      <c r="PJ287" s="32"/>
      <c r="PK287" s="32"/>
      <c r="PL287" s="32">
        <v>12.75</v>
      </c>
      <c r="PM287" s="36">
        <f t="shared" si="714"/>
        <v>225.67499999999998</v>
      </c>
      <c r="PO287" s="32"/>
      <c r="PP287" s="32"/>
      <c r="PQ287" s="32"/>
      <c r="PR287" s="32"/>
      <c r="PU287" s="32"/>
      <c r="PV287" s="32"/>
      <c r="PW287" s="32"/>
      <c r="PX287" s="31">
        <v>105.25</v>
      </c>
      <c r="PY287" s="36">
        <f t="shared" si="715"/>
        <v>631.5</v>
      </c>
      <c r="QM287" s="5"/>
      <c r="QO287" s="5"/>
      <c r="QP287" s="31">
        <v>5</v>
      </c>
      <c r="QQ287" s="36">
        <f t="shared" si="716"/>
        <v>62</v>
      </c>
      <c r="QV287" s="31">
        <v>20</v>
      </c>
      <c r="QW287" s="36">
        <f t="shared" si="717"/>
        <v>240</v>
      </c>
      <c r="RH287" s="31">
        <v>6</v>
      </c>
      <c r="RI287" s="36">
        <f t="shared" si="718"/>
        <v>30</v>
      </c>
      <c r="RN287" s="31">
        <v>52.5</v>
      </c>
      <c r="RO287" s="36">
        <f t="shared" si="719"/>
        <v>598.5</v>
      </c>
    </row>
    <row r="288" spans="1:515" x14ac:dyDescent="0.55000000000000004">
      <c r="A288" s="31"/>
      <c r="B288" s="80">
        <v>185409</v>
      </c>
      <c r="C288" s="77"/>
      <c r="D288" s="78"/>
      <c r="E288" s="78">
        <f t="shared" si="620"/>
        <v>130344.40664335663</v>
      </c>
      <c r="F288" s="78">
        <f t="shared" si="720"/>
        <v>49.611967229249984</v>
      </c>
      <c r="G288" s="78">
        <f t="shared" si="674"/>
        <v>69.092783961822477</v>
      </c>
      <c r="H288" s="78"/>
      <c r="I288" s="78"/>
      <c r="J288" s="88"/>
      <c r="N288" s="31">
        <v>53.75</v>
      </c>
      <c r="O288" s="62">
        <f t="shared" si="675"/>
        <v>5428.75</v>
      </c>
      <c r="Z288" s="31">
        <v>119</v>
      </c>
      <c r="AA288" s="37">
        <f t="shared" si="672"/>
        <v>8925</v>
      </c>
      <c r="AL288" s="31">
        <v>76</v>
      </c>
      <c r="AM288" s="30">
        <f t="shared" si="676"/>
        <v>6643.356643356643</v>
      </c>
      <c r="BD288" s="31">
        <v>101.125</v>
      </c>
      <c r="BE288" s="36">
        <f t="shared" si="677"/>
        <v>4196.6875</v>
      </c>
      <c r="BJ288" s="31">
        <v>41.5</v>
      </c>
      <c r="BK288" s="36">
        <f t="shared" si="678"/>
        <v>1274.05</v>
      </c>
      <c r="BP288" s="31">
        <v>59.5</v>
      </c>
      <c r="BQ288" s="30">
        <f t="shared" si="679"/>
        <v>1695.75</v>
      </c>
      <c r="CB288" s="31">
        <v>100</v>
      </c>
      <c r="CC288" s="30">
        <f t="shared" si="680"/>
        <v>750</v>
      </c>
      <c r="CN288" s="31">
        <v>98</v>
      </c>
      <c r="CO288" s="36">
        <f t="shared" si="681"/>
        <v>1666</v>
      </c>
      <c r="CZ288" s="31">
        <v>90.625</v>
      </c>
      <c r="DA288" s="62">
        <f t="shared" si="682"/>
        <v>20662.5</v>
      </c>
      <c r="DF288" s="31">
        <v>45.25</v>
      </c>
      <c r="DG288" s="30">
        <f t="shared" si="683"/>
        <v>1719.5</v>
      </c>
      <c r="DL288" s="31">
        <v>32.75</v>
      </c>
      <c r="DM288" s="30">
        <f t="shared" si="684"/>
        <v>1146.25</v>
      </c>
      <c r="DR288" s="31">
        <v>89.88</v>
      </c>
      <c r="DS288" s="30">
        <f t="shared" si="685"/>
        <v>3595.2</v>
      </c>
      <c r="DX288" s="31">
        <v>95</v>
      </c>
      <c r="DY288" s="30">
        <f t="shared" si="686"/>
        <v>2660</v>
      </c>
      <c r="ED288" s="31">
        <v>69.25</v>
      </c>
      <c r="EE288" s="30">
        <f t="shared" si="687"/>
        <v>1385</v>
      </c>
      <c r="EV288" s="31">
        <v>91.75</v>
      </c>
      <c r="EW288" s="30">
        <f t="shared" si="688"/>
        <v>4128.75</v>
      </c>
      <c r="FB288" s="31">
        <v>90.75</v>
      </c>
      <c r="FC288" s="29">
        <f t="shared" si="673"/>
        <v>4673.625</v>
      </c>
      <c r="FN288" s="31">
        <v>104.25</v>
      </c>
      <c r="FO288" s="36">
        <f t="shared" si="689"/>
        <v>4899.75</v>
      </c>
      <c r="FT288" s="31">
        <v>86</v>
      </c>
      <c r="FU288" s="36">
        <f t="shared" si="690"/>
        <v>11352</v>
      </c>
      <c r="GF288" s="31">
        <v>50</v>
      </c>
      <c r="GG288" s="36">
        <f t="shared" si="691"/>
        <v>620</v>
      </c>
      <c r="IB288" s="31">
        <v>115</v>
      </c>
      <c r="IC288" s="36">
        <f t="shared" si="692"/>
        <v>2645</v>
      </c>
      <c r="IH288" s="31">
        <v>40</v>
      </c>
      <c r="II288" s="30">
        <f t="shared" si="693"/>
        <v>1200</v>
      </c>
      <c r="IN288" s="31">
        <v>100.375</v>
      </c>
      <c r="IO288" s="36">
        <f t="shared" si="721"/>
        <v>3011.25</v>
      </c>
      <c r="JC288" s="69"/>
      <c r="JD288" s="20"/>
      <c r="JE288" s="20"/>
      <c r="JF288" s="20"/>
      <c r="JI288" s="69"/>
      <c r="JJ288" s="20"/>
      <c r="JK288" s="20"/>
      <c r="JL288" s="20">
        <v>150</v>
      </c>
      <c r="JM288" s="23">
        <f t="shared" si="695"/>
        <v>4500</v>
      </c>
      <c r="JO288" s="69"/>
      <c r="JP288" s="20"/>
      <c r="JQ288" s="20"/>
      <c r="JR288" s="20">
        <v>71.875</v>
      </c>
      <c r="JS288" s="23">
        <f t="shared" si="696"/>
        <v>2271.25</v>
      </c>
      <c r="JU288" s="69"/>
      <c r="JV288" s="20"/>
      <c r="JW288" s="20"/>
      <c r="JX288" s="20"/>
      <c r="KA288" s="69"/>
      <c r="KB288" s="20"/>
      <c r="KC288" s="20"/>
      <c r="KD288" s="20">
        <v>68</v>
      </c>
      <c r="KE288" s="23">
        <f t="shared" si="697"/>
        <v>1020</v>
      </c>
      <c r="KG288" s="69"/>
      <c r="KH288" s="20"/>
      <c r="KI288" s="20"/>
      <c r="KJ288" s="20">
        <v>27</v>
      </c>
      <c r="KK288" s="23">
        <f t="shared" si="698"/>
        <v>810</v>
      </c>
      <c r="KM288" s="69"/>
      <c r="KN288" s="20"/>
      <c r="KO288" s="20"/>
      <c r="KP288" s="20">
        <v>81</v>
      </c>
      <c r="KQ288" s="23">
        <f t="shared" si="699"/>
        <v>1482.3</v>
      </c>
      <c r="KS288" s="69"/>
      <c r="KT288" s="20"/>
      <c r="KU288" s="20"/>
      <c r="KV288" s="20">
        <v>69.5</v>
      </c>
      <c r="KW288" s="23">
        <f t="shared" si="700"/>
        <v>3127.5</v>
      </c>
      <c r="KY288" s="69"/>
      <c r="KZ288" s="20"/>
      <c r="LA288" s="20"/>
      <c r="LB288" s="20">
        <v>44</v>
      </c>
      <c r="LC288" s="23">
        <f t="shared" si="701"/>
        <v>924</v>
      </c>
      <c r="LE288" s="69"/>
      <c r="LF288" s="20"/>
      <c r="LG288" s="20"/>
      <c r="LH288" s="20">
        <v>44.75</v>
      </c>
      <c r="LI288" s="23">
        <f t="shared" si="702"/>
        <v>4475</v>
      </c>
      <c r="LK288" s="27"/>
      <c r="LL288" s="27"/>
      <c r="LM288" s="27"/>
      <c r="LN288" s="27">
        <v>90.25</v>
      </c>
      <c r="LO288" s="30">
        <f t="shared" si="703"/>
        <v>2256.25</v>
      </c>
      <c r="LW288" s="32"/>
      <c r="LX288" s="32"/>
      <c r="LY288" s="32"/>
      <c r="LZ288" s="32">
        <v>116</v>
      </c>
      <c r="MA288" s="36">
        <f t="shared" si="704"/>
        <v>2900</v>
      </c>
      <c r="MC288" s="32"/>
      <c r="MD288" s="32"/>
      <c r="ME288" s="32"/>
      <c r="MF288" s="32"/>
      <c r="MI288" s="32"/>
      <c r="MJ288" s="32"/>
      <c r="MK288" s="32"/>
      <c r="ML288" s="32"/>
      <c r="MO288" s="32"/>
      <c r="MP288" s="32"/>
      <c r="MQ288" s="32"/>
      <c r="MR288" s="32"/>
      <c r="MU288" s="32"/>
      <c r="MV288" s="32"/>
      <c r="MW288" s="32"/>
      <c r="MX288" s="32"/>
      <c r="NA288" s="32"/>
      <c r="NB288" s="32"/>
      <c r="NC288" s="32"/>
      <c r="ND288" s="32">
        <v>103.875</v>
      </c>
      <c r="NE288" s="36">
        <f t="shared" si="705"/>
        <v>1464.6375</v>
      </c>
      <c r="NG288" s="32"/>
      <c r="NH288" s="32"/>
      <c r="NI288" s="32"/>
      <c r="NJ288" s="32">
        <v>87.625</v>
      </c>
      <c r="NK288" s="36">
        <f t="shared" si="706"/>
        <v>3101.9249999999997</v>
      </c>
      <c r="NM288" s="32"/>
      <c r="NN288" s="32"/>
      <c r="NO288" s="32"/>
      <c r="NP288" s="32">
        <v>52.5</v>
      </c>
      <c r="NQ288" s="36">
        <f t="shared" si="707"/>
        <v>672</v>
      </c>
      <c r="NS288" s="32"/>
      <c r="NT288" s="32"/>
      <c r="NU288" s="32"/>
      <c r="NV288" s="32">
        <v>5</v>
      </c>
      <c r="NW288" s="36">
        <f t="shared" si="708"/>
        <v>250</v>
      </c>
      <c r="NY288" s="32"/>
      <c r="NZ288" s="32"/>
      <c r="OA288" s="32"/>
      <c r="OB288" s="32">
        <v>10.5</v>
      </c>
      <c r="OC288" s="36">
        <f t="shared" si="709"/>
        <v>231</v>
      </c>
      <c r="OE288" s="32"/>
      <c r="OF288" s="32"/>
      <c r="OG288" s="32"/>
      <c r="OH288" s="32"/>
      <c r="OK288" s="32"/>
      <c r="OL288" s="32"/>
      <c r="OM288" s="32"/>
      <c r="ON288" s="32">
        <v>95</v>
      </c>
      <c r="OO288" s="36">
        <f t="shared" si="711"/>
        <v>2251.5</v>
      </c>
      <c r="OQ288" s="32"/>
      <c r="OR288" s="32"/>
      <c r="OS288" s="32"/>
      <c r="OT288" s="32">
        <v>96</v>
      </c>
      <c r="OU288" s="36">
        <f t="shared" si="712"/>
        <v>1219.1999999999998</v>
      </c>
      <c r="OW288" s="32"/>
      <c r="OX288" s="32"/>
      <c r="OY288" s="32"/>
      <c r="OZ288" s="32">
        <v>86.5</v>
      </c>
      <c r="PA288" s="36">
        <f t="shared" si="713"/>
        <v>1306.1499999999999</v>
      </c>
      <c r="PC288" s="32"/>
      <c r="PD288" s="32"/>
      <c r="PE288" s="32"/>
      <c r="PF288" s="32"/>
      <c r="PI288" s="32"/>
      <c r="PJ288" s="32"/>
      <c r="PK288" s="32"/>
      <c r="PL288" s="32">
        <v>11</v>
      </c>
      <c r="PM288" s="36">
        <f t="shared" si="714"/>
        <v>194.7</v>
      </c>
      <c r="PO288" s="32"/>
      <c r="PP288" s="32"/>
      <c r="PQ288" s="32"/>
      <c r="PR288" s="32"/>
      <c r="PU288" s="32"/>
      <c r="PV288" s="32"/>
      <c r="PW288" s="32"/>
      <c r="PX288" s="31">
        <v>105.5</v>
      </c>
      <c r="PY288" s="36">
        <f t="shared" si="715"/>
        <v>633</v>
      </c>
      <c r="QM288" s="5"/>
      <c r="QO288" s="5"/>
      <c r="QP288" s="31">
        <v>5</v>
      </c>
      <c r="QQ288" s="36">
        <f t="shared" si="716"/>
        <v>62</v>
      </c>
      <c r="QV288" s="31">
        <v>19</v>
      </c>
      <c r="QW288" s="36">
        <f t="shared" si="717"/>
        <v>228</v>
      </c>
      <c r="RH288" s="31">
        <v>4.875</v>
      </c>
      <c r="RI288" s="36">
        <f t="shared" si="718"/>
        <v>24.375</v>
      </c>
      <c r="RN288" s="31">
        <v>58</v>
      </c>
      <c r="RO288" s="36">
        <f t="shared" si="719"/>
        <v>661.2</v>
      </c>
    </row>
    <row r="289" spans="1:515" x14ac:dyDescent="0.55000000000000004">
      <c r="A289" s="31"/>
      <c r="B289" s="80">
        <v>185410</v>
      </c>
      <c r="C289" s="77"/>
      <c r="D289" s="78"/>
      <c r="E289" s="78">
        <f t="shared" si="620"/>
        <v>128457.70984265734</v>
      </c>
      <c r="F289" s="78">
        <f t="shared" si="720"/>
        <v>48.893848652026051</v>
      </c>
      <c r="G289" s="78">
        <f t="shared" si="674"/>
        <v>68.092686314296586</v>
      </c>
      <c r="H289" s="78"/>
      <c r="I289" s="78"/>
      <c r="J289" s="88"/>
      <c r="N289" s="31">
        <v>51.3125</v>
      </c>
      <c r="O289" s="62">
        <f t="shared" si="675"/>
        <v>5182.5625</v>
      </c>
      <c r="Z289" s="31">
        <v>115.5</v>
      </c>
      <c r="AA289" s="37">
        <f t="shared" si="672"/>
        <v>8662.5</v>
      </c>
      <c r="AL289" s="31">
        <v>71.13</v>
      </c>
      <c r="AM289" s="30">
        <f t="shared" si="676"/>
        <v>6217.6573426573423</v>
      </c>
      <c r="BD289" s="31">
        <v>100.75</v>
      </c>
      <c r="BE289" s="36">
        <f t="shared" si="677"/>
        <v>4181.125</v>
      </c>
      <c r="BJ289" s="31">
        <v>39.5</v>
      </c>
      <c r="BK289" s="36">
        <f t="shared" si="678"/>
        <v>1212.6499999999999</v>
      </c>
      <c r="BP289" s="31">
        <v>54.25</v>
      </c>
      <c r="BQ289" s="30">
        <f t="shared" si="679"/>
        <v>1546.125</v>
      </c>
      <c r="CB289" s="31">
        <v>100.5</v>
      </c>
      <c r="CC289" s="30">
        <f t="shared" si="680"/>
        <v>753.75</v>
      </c>
      <c r="CN289" s="31">
        <v>97</v>
      </c>
      <c r="CO289" s="36">
        <f t="shared" si="681"/>
        <v>1649</v>
      </c>
      <c r="CZ289" s="31">
        <v>88.125</v>
      </c>
      <c r="DA289" s="62">
        <f t="shared" si="682"/>
        <v>20092.5</v>
      </c>
      <c r="DF289" s="31">
        <v>39</v>
      </c>
      <c r="DG289" s="30">
        <f t="shared" si="683"/>
        <v>1482</v>
      </c>
      <c r="DL289" s="31">
        <v>30.25</v>
      </c>
      <c r="DM289" s="30">
        <f t="shared" si="684"/>
        <v>1058.75</v>
      </c>
      <c r="DR289" s="31">
        <v>86</v>
      </c>
      <c r="DS289" s="30">
        <f t="shared" si="685"/>
        <v>3440</v>
      </c>
      <c r="DX289" s="31">
        <v>93</v>
      </c>
      <c r="DY289" s="30">
        <f t="shared" si="686"/>
        <v>2604</v>
      </c>
      <c r="ED289" s="31">
        <v>60</v>
      </c>
      <c r="EE289" s="30">
        <f t="shared" si="687"/>
        <v>1200</v>
      </c>
      <c r="EV289" s="31">
        <v>95.625</v>
      </c>
      <c r="EW289" s="30">
        <f t="shared" si="688"/>
        <v>4303.125</v>
      </c>
      <c r="FB289" s="31">
        <v>94.875</v>
      </c>
      <c r="FC289" s="29">
        <f t="shared" si="673"/>
        <v>4886.0625</v>
      </c>
      <c r="FN289" s="31">
        <v>101</v>
      </c>
      <c r="FO289" s="36">
        <f t="shared" si="689"/>
        <v>4747</v>
      </c>
      <c r="FT289" s="31">
        <v>98.5</v>
      </c>
      <c r="FU289" s="36">
        <f t="shared" si="690"/>
        <v>13002</v>
      </c>
      <c r="GF289" s="31">
        <v>49.6</v>
      </c>
      <c r="GG289" s="36">
        <f t="shared" si="691"/>
        <v>615.04000000000008</v>
      </c>
      <c r="IB289" s="31">
        <v>116.5</v>
      </c>
      <c r="IC289" s="36">
        <f t="shared" si="692"/>
        <v>2679.5</v>
      </c>
      <c r="IH289" s="31">
        <v>39.555555555555557</v>
      </c>
      <c r="II289" s="30">
        <f t="shared" si="693"/>
        <v>1186.6666666666667</v>
      </c>
      <c r="IN289" s="31">
        <v>81.75</v>
      </c>
      <c r="IO289" s="36">
        <f t="shared" si="721"/>
        <v>2452.5</v>
      </c>
      <c r="JC289" s="69"/>
      <c r="JD289" s="20"/>
      <c r="JE289" s="20"/>
      <c r="JF289" s="20"/>
      <c r="JI289" s="69"/>
      <c r="JJ289" s="20"/>
      <c r="JK289" s="20"/>
      <c r="JL289" s="20">
        <v>150</v>
      </c>
      <c r="JM289" s="23">
        <f t="shared" si="695"/>
        <v>4500</v>
      </c>
      <c r="JO289" s="69"/>
      <c r="JP289" s="20"/>
      <c r="JQ289" s="20"/>
      <c r="JR289" s="20">
        <v>64</v>
      </c>
      <c r="JS289" s="23">
        <f t="shared" si="696"/>
        <v>2022.4</v>
      </c>
      <c r="JU289" s="69"/>
      <c r="JV289" s="20"/>
      <c r="JW289" s="20"/>
      <c r="JX289" s="20"/>
      <c r="KA289" s="69"/>
      <c r="KB289" s="20"/>
      <c r="KC289" s="20"/>
      <c r="KD289" s="20">
        <v>70.5</v>
      </c>
      <c r="KE289" s="23">
        <f t="shared" si="697"/>
        <v>1057.5</v>
      </c>
      <c r="KG289" s="69"/>
      <c r="KH289" s="20"/>
      <c r="KI289" s="20"/>
      <c r="KJ289" s="20">
        <v>28.75</v>
      </c>
      <c r="KK289" s="23">
        <f t="shared" si="698"/>
        <v>862.5</v>
      </c>
      <c r="KM289" s="69"/>
      <c r="KN289" s="20"/>
      <c r="KO289" s="20"/>
      <c r="KP289" s="20">
        <v>82</v>
      </c>
      <c r="KQ289" s="23">
        <f t="shared" si="699"/>
        <v>1500.6000000000001</v>
      </c>
      <c r="KS289" s="69"/>
      <c r="KT289" s="20"/>
      <c r="KU289" s="20"/>
      <c r="KV289" s="20">
        <v>63</v>
      </c>
      <c r="KW289" s="23">
        <f t="shared" si="700"/>
        <v>2835</v>
      </c>
      <c r="KY289" s="69"/>
      <c r="KZ289" s="20"/>
      <c r="LA289" s="20"/>
      <c r="LB289" s="20">
        <v>44.625</v>
      </c>
      <c r="LC289" s="23">
        <f t="shared" si="701"/>
        <v>937.125</v>
      </c>
      <c r="LE289" s="69"/>
      <c r="LF289" s="20"/>
      <c r="LG289" s="20"/>
      <c r="LH289" s="20">
        <v>45.583333333333336</v>
      </c>
      <c r="LI289" s="23">
        <f t="shared" si="702"/>
        <v>4558.3333333333339</v>
      </c>
      <c r="LK289" s="27"/>
      <c r="LL289" s="27"/>
      <c r="LM289" s="27"/>
      <c r="LN289" s="27">
        <v>87</v>
      </c>
      <c r="LO289" s="30">
        <f t="shared" si="703"/>
        <v>2175</v>
      </c>
      <c r="LW289" s="32"/>
      <c r="LX289" s="32"/>
      <c r="LY289" s="32"/>
      <c r="LZ289" s="32">
        <v>115</v>
      </c>
      <c r="MA289" s="36">
        <f t="shared" si="704"/>
        <v>2875</v>
      </c>
      <c r="MC289" s="32"/>
      <c r="MD289" s="32"/>
      <c r="ME289" s="32"/>
      <c r="MF289" s="32"/>
      <c r="MI289" s="32"/>
      <c r="MJ289" s="32"/>
      <c r="MK289" s="32"/>
      <c r="ML289" s="32"/>
      <c r="MO289" s="32"/>
      <c r="MP289" s="32"/>
      <c r="MQ289" s="32"/>
      <c r="MR289" s="32"/>
      <c r="MU289" s="32"/>
      <c r="MV289" s="32"/>
      <c r="MW289" s="32"/>
      <c r="MX289" s="32"/>
      <c r="NA289" s="32"/>
      <c r="NB289" s="32"/>
      <c r="NC289" s="32"/>
      <c r="ND289" s="32">
        <v>107.25</v>
      </c>
      <c r="NE289" s="36">
        <f t="shared" si="705"/>
        <v>1512.2249999999999</v>
      </c>
      <c r="NG289" s="32"/>
      <c r="NH289" s="32"/>
      <c r="NI289" s="32"/>
      <c r="NJ289" s="32">
        <v>85.625</v>
      </c>
      <c r="NK289" s="36">
        <f t="shared" si="706"/>
        <v>3031.125</v>
      </c>
      <c r="NM289" s="32"/>
      <c r="NN289" s="32"/>
      <c r="NO289" s="32"/>
      <c r="NP289" s="32">
        <v>51</v>
      </c>
      <c r="NQ289" s="36">
        <f t="shared" si="707"/>
        <v>652.80000000000007</v>
      </c>
      <c r="NS289" s="32"/>
      <c r="NT289" s="32"/>
      <c r="NU289" s="32"/>
      <c r="NV289" s="32">
        <v>4.25</v>
      </c>
      <c r="NW289" s="36">
        <f t="shared" si="708"/>
        <v>212.5</v>
      </c>
      <c r="NY289" s="32"/>
      <c r="NZ289" s="32"/>
      <c r="OA289" s="32"/>
      <c r="OB289" s="32">
        <v>9.875</v>
      </c>
      <c r="OC289" s="36">
        <f t="shared" si="709"/>
        <v>217.25</v>
      </c>
      <c r="OE289" s="32"/>
      <c r="OF289" s="32"/>
      <c r="OG289" s="32"/>
      <c r="OH289" s="32"/>
      <c r="OK289" s="32"/>
      <c r="OL289" s="32"/>
      <c r="OM289" s="32"/>
      <c r="ON289" s="32">
        <v>98</v>
      </c>
      <c r="OO289" s="36">
        <f t="shared" si="711"/>
        <v>2322.6</v>
      </c>
      <c r="OQ289" s="32"/>
      <c r="OR289" s="32"/>
      <c r="OS289" s="32"/>
      <c r="OT289" s="32">
        <v>80</v>
      </c>
      <c r="OU289" s="36">
        <f t="shared" si="712"/>
        <v>1016</v>
      </c>
      <c r="OW289" s="32"/>
      <c r="OX289" s="32"/>
      <c r="OY289" s="32"/>
      <c r="OZ289" s="32">
        <v>85</v>
      </c>
      <c r="PA289" s="36">
        <f t="shared" si="713"/>
        <v>1283.5</v>
      </c>
      <c r="PC289" s="32"/>
      <c r="PD289" s="32"/>
      <c r="PE289" s="32"/>
      <c r="PF289" s="32"/>
      <c r="PI289" s="32"/>
      <c r="PJ289" s="32"/>
      <c r="PK289" s="32"/>
      <c r="PL289" s="32">
        <v>7.875</v>
      </c>
      <c r="PM289" s="36">
        <f t="shared" si="714"/>
        <v>139.38749999999999</v>
      </c>
      <c r="PO289" s="32"/>
      <c r="PP289" s="32"/>
      <c r="PQ289" s="32"/>
      <c r="PR289" s="32"/>
      <c r="PU289" s="32"/>
      <c r="PV289" s="32"/>
      <c r="PW289" s="32"/>
      <c r="PX289" s="31">
        <v>106</v>
      </c>
      <c r="PY289" s="36">
        <f t="shared" si="715"/>
        <v>636</v>
      </c>
      <c r="QM289" s="5"/>
      <c r="QO289" s="5"/>
      <c r="QP289" s="31">
        <v>3.5</v>
      </c>
      <c r="QQ289" s="36">
        <f t="shared" si="716"/>
        <v>43.4</v>
      </c>
      <c r="QV289" s="31">
        <v>19</v>
      </c>
      <c r="QW289" s="36">
        <f t="shared" si="717"/>
        <v>228</v>
      </c>
      <c r="RH289" s="31">
        <v>4.75</v>
      </c>
      <c r="RI289" s="36">
        <f t="shared" si="718"/>
        <v>23.75</v>
      </c>
      <c r="RN289" s="31">
        <v>58</v>
      </c>
      <c r="RO289" s="36">
        <f t="shared" si="719"/>
        <v>661.2</v>
      </c>
    </row>
    <row r="290" spans="1:515" x14ac:dyDescent="0.55000000000000004">
      <c r="A290" s="31"/>
      <c r="B290" s="80">
        <v>185411</v>
      </c>
      <c r="C290" s="79">
        <f>COUNT(N290:SS290)/2</f>
        <v>46</v>
      </c>
      <c r="D290" s="78"/>
      <c r="E290" s="78">
        <f t="shared" si="620"/>
        <v>118524.80983682981</v>
      </c>
      <c r="F290" s="78">
        <f t="shared" si="720"/>
        <v>45.113166977446127</v>
      </c>
      <c r="G290" s="78">
        <f t="shared" si="674"/>
        <v>62.827468328419897</v>
      </c>
      <c r="H290" s="78"/>
      <c r="I290" s="78"/>
      <c r="J290" s="88"/>
      <c r="N290" s="31">
        <v>41.25</v>
      </c>
      <c r="O290" s="62">
        <f t="shared" si="675"/>
        <v>4166.25</v>
      </c>
      <c r="Z290" s="31">
        <v>112.5</v>
      </c>
      <c r="AA290" s="37">
        <f t="shared" si="672"/>
        <v>8437.5</v>
      </c>
      <c r="AL290" s="31">
        <v>67.25</v>
      </c>
      <c r="AM290" s="30">
        <f t="shared" si="676"/>
        <v>5878.4965034965035</v>
      </c>
      <c r="BD290" s="31">
        <v>100.5</v>
      </c>
      <c r="BE290" s="36">
        <f t="shared" si="677"/>
        <v>4170.75</v>
      </c>
      <c r="BJ290" s="31">
        <v>38</v>
      </c>
      <c r="BK290" s="36">
        <f t="shared" si="678"/>
        <v>1166.5999999999999</v>
      </c>
      <c r="BP290" s="31">
        <v>46</v>
      </c>
      <c r="BQ290" s="30">
        <f t="shared" si="679"/>
        <v>1311</v>
      </c>
      <c r="CB290" s="31">
        <v>85</v>
      </c>
      <c r="CC290" s="30">
        <f t="shared" si="680"/>
        <v>637.5</v>
      </c>
      <c r="CN290" s="31">
        <v>93.25</v>
      </c>
      <c r="CO290" s="36">
        <f t="shared" si="681"/>
        <v>1585.25</v>
      </c>
      <c r="CZ290" s="31">
        <v>78.125</v>
      </c>
      <c r="DA290" s="62">
        <f t="shared" si="682"/>
        <v>17812.5</v>
      </c>
      <c r="DF290" s="31">
        <v>30.5</v>
      </c>
      <c r="DG290" s="30">
        <f t="shared" si="683"/>
        <v>1159</v>
      </c>
      <c r="DL290" s="31">
        <v>27</v>
      </c>
      <c r="DM290" s="30">
        <f t="shared" si="684"/>
        <v>945</v>
      </c>
      <c r="DR290" s="31">
        <v>83.75</v>
      </c>
      <c r="DS290" s="30">
        <f t="shared" si="685"/>
        <v>3350</v>
      </c>
      <c r="DX290" s="31">
        <v>83.5</v>
      </c>
      <c r="DY290" s="30">
        <f t="shared" si="686"/>
        <v>2338</v>
      </c>
      <c r="ED290" s="31">
        <v>56</v>
      </c>
      <c r="EE290" s="30">
        <f t="shared" si="687"/>
        <v>1120</v>
      </c>
      <c r="EV290" s="31">
        <v>90</v>
      </c>
      <c r="EW290" s="30">
        <f t="shared" si="688"/>
        <v>4050</v>
      </c>
      <c r="FB290" s="31">
        <v>89.25</v>
      </c>
      <c r="FC290" s="29">
        <f t="shared" si="673"/>
        <v>4596.375</v>
      </c>
      <c r="FN290" s="31">
        <v>91.75</v>
      </c>
      <c r="FO290" s="36">
        <f t="shared" si="689"/>
        <v>4312.25</v>
      </c>
      <c r="FT290" s="31">
        <v>96</v>
      </c>
      <c r="FU290" s="36">
        <f t="shared" si="690"/>
        <v>12672</v>
      </c>
      <c r="GF290" s="31">
        <v>49.2</v>
      </c>
      <c r="GG290" s="36">
        <f t="shared" si="691"/>
        <v>610.08000000000004</v>
      </c>
      <c r="IB290" s="31">
        <v>111</v>
      </c>
      <c r="IC290" s="36">
        <f t="shared" si="692"/>
        <v>2553</v>
      </c>
      <c r="IH290" s="31">
        <v>39.111111111111114</v>
      </c>
      <c r="II290" s="30">
        <f t="shared" si="693"/>
        <v>1173.3333333333335</v>
      </c>
      <c r="IN290" s="31">
        <v>77.625</v>
      </c>
      <c r="IO290" s="36">
        <f t="shared" si="721"/>
        <v>2328.75</v>
      </c>
      <c r="JC290" s="69"/>
      <c r="JD290" s="20"/>
      <c r="JE290" s="20"/>
      <c r="JF290" s="20"/>
      <c r="JI290" s="69"/>
      <c r="JJ290" s="20"/>
      <c r="JK290" s="20"/>
      <c r="JL290" s="20">
        <v>140.5</v>
      </c>
      <c r="JM290" s="23">
        <f t="shared" si="695"/>
        <v>4215</v>
      </c>
      <c r="JO290" s="69"/>
      <c r="JP290" s="20"/>
      <c r="JQ290" s="20"/>
      <c r="JR290" s="20">
        <v>60.25</v>
      </c>
      <c r="JS290" s="23">
        <f t="shared" si="696"/>
        <v>1903.9</v>
      </c>
      <c r="JU290" s="69"/>
      <c r="JV290" s="20"/>
      <c r="JW290" s="20"/>
      <c r="JX290" s="20"/>
      <c r="KA290" s="69"/>
      <c r="KB290" s="20"/>
      <c r="KC290" s="20"/>
      <c r="KD290" s="20">
        <v>59</v>
      </c>
      <c r="KE290" s="23">
        <f t="shared" si="697"/>
        <v>885</v>
      </c>
      <c r="KG290" s="69"/>
      <c r="KH290" s="20"/>
      <c r="KI290" s="20"/>
      <c r="KJ290" s="20">
        <v>22</v>
      </c>
      <c r="KK290" s="23">
        <f t="shared" si="698"/>
        <v>660</v>
      </c>
      <c r="KM290" s="69"/>
      <c r="KN290" s="20"/>
      <c r="KO290" s="20"/>
      <c r="KP290" s="20">
        <v>78</v>
      </c>
      <c r="KQ290" s="23">
        <f t="shared" si="699"/>
        <v>1427.4</v>
      </c>
      <c r="KS290" s="69"/>
      <c r="KT290" s="20"/>
      <c r="KU290" s="20"/>
      <c r="KV290" s="20">
        <v>62</v>
      </c>
      <c r="KW290" s="23">
        <f t="shared" si="700"/>
        <v>2790</v>
      </c>
      <c r="KY290" s="69"/>
      <c r="KZ290" s="20"/>
      <c r="LA290" s="20"/>
      <c r="LB290" s="20">
        <v>35</v>
      </c>
      <c r="LC290" s="23">
        <f t="shared" si="701"/>
        <v>735</v>
      </c>
      <c r="LE290" s="69"/>
      <c r="LF290" s="20"/>
      <c r="LG290" s="20"/>
      <c r="LH290" s="20">
        <v>32.875</v>
      </c>
      <c r="LI290" s="23">
        <f t="shared" si="702"/>
        <v>3287.5</v>
      </c>
      <c r="LK290" s="27"/>
      <c r="LL290" s="27"/>
      <c r="LM290" s="27"/>
      <c r="LN290" s="27">
        <v>75</v>
      </c>
      <c r="LO290" s="30">
        <f t="shared" si="703"/>
        <v>1875</v>
      </c>
      <c r="LW290" s="32"/>
      <c r="LX290" s="32"/>
      <c r="LY290" s="32"/>
      <c r="LZ290" s="32">
        <v>114</v>
      </c>
      <c r="MA290" s="36">
        <f t="shared" si="704"/>
        <v>2850</v>
      </c>
      <c r="MC290" s="32"/>
      <c r="MD290" s="32"/>
      <c r="ME290" s="32"/>
      <c r="MF290" s="32"/>
      <c r="MI290" s="32"/>
      <c r="MJ290" s="32"/>
      <c r="MK290" s="32"/>
      <c r="ML290" s="32"/>
      <c r="MO290" s="32"/>
      <c r="MP290" s="32"/>
      <c r="MQ290" s="32"/>
      <c r="MR290" s="32"/>
      <c r="MU290" s="32"/>
      <c r="MV290" s="32"/>
      <c r="MW290" s="32"/>
      <c r="MX290" s="32"/>
      <c r="NA290" s="32"/>
      <c r="NB290" s="32"/>
      <c r="NC290" s="32"/>
      <c r="ND290" s="32">
        <v>102.75</v>
      </c>
      <c r="NE290" s="36">
        <f t="shared" si="705"/>
        <v>1448.7749999999999</v>
      </c>
      <c r="NG290" s="32"/>
      <c r="NH290" s="32"/>
      <c r="NI290" s="32"/>
      <c r="NJ290" s="32">
        <v>80</v>
      </c>
      <c r="NK290" s="36">
        <f t="shared" si="706"/>
        <v>2832</v>
      </c>
      <c r="NM290" s="32"/>
      <c r="NN290" s="32"/>
      <c r="NO290" s="32"/>
      <c r="NP290" s="32">
        <v>50</v>
      </c>
      <c r="NQ290" s="36">
        <f t="shared" si="707"/>
        <v>640</v>
      </c>
      <c r="NS290" s="32"/>
      <c r="NT290" s="32"/>
      <c r="NU290" s="32"/>
      <c r="NV290" s="32">
        <v>4.5</v>
      </c>
      <c r="NW290" s="36">
        <f t="shared" si="708"/>
        <v>225</v>
      </c>
      <c r="NY290" s="32"/>
      <c r="NZ290" s="32"/>
      <c r="OA290" s="32"/>
      <c r="OB290" s="32">
        <v>8.125</v>
      </c>
      <c r="OC290" s="36">
        <f t="shared" si="709"/>
        <v>178.75</v>
      </c>
      <c r="OE290" s="32"/>
      <c r="OF290" s="32"/>
      <c r="OG290" s="32"/>
      <c r="OH290" s="32"/>
      <c r="OK290" s="32"/>
      <c r="OL290" s="32"/>
      <c r="OM290" s="32"/>
      <c r="ON290" s="32">
        <v>94.5</v>
      </c>
      <c r="OO290" s="36">
        <f t="shared" si="711"/>
        <v>2239.65</v>
      </c>
      <c r="OQ290" s="32"/>
      <c r="OR290" s="32"/>
      <c r="OS290" s="32"/>
      <c r="OT290" s="32">
        <v>80</v>
      </c>
      <c r="OU290" s="36">
        <f t="shared" si="712"/>
        <v>1016</v>
      </c>
      <c r="OW290" s="32"/>
      <c r="OX290" s="32"/>
      <c r="OY290" s="32"/>
      <c r="OZ290" s="32">
        <v>83</v>
      </c>
      <c r="PA290" s="36">
        <f t="shared" si="713"/>
        <v>1253.3</v>
      </c>
      <c r="PC290" s="32"/>
      <c r="PD290" s="32"/>
      <c r="PE290" s="32"/>
      <c r="PF290" s="32"/>
      <c r="PI290" s="32"/>
      <c r="PJ290" s="32"/>
      <c r="PK290" s="32"/>
      <c r="PL290" s="32">
        <v>7</v>
      </c>
      <c r="PM290" s="36">
        <f t="shared" si="714"/>
        <v>123.89999999999999</v>
      </c>
      <c r="PO290" s="32"/>
      <c r="PP290" s="32"/>
      <c r="PQ290" s="32"/>
      <c r="PR290" s="32"/>
      <c r="PU290" s="32"/>
      <c r="PV290" s="32"/>
      <c r="PW290" s="32"/>
      <c r="PX290" s="31">
        <v>105</v>
      </c>
      <c r="PY290" s="36">
        <f t="shared" si="715"/>
        <v>630</v>
      </c>
      <c r="QM290" s="5"/>
      <c r="QO290" s="5"/>
      <c r="QP290" s="31">
        <v>3</v>
      </c>
      <c r="QQ290" s="36">
        <f t="shared" si="716"/>
        <v>37.200000000000003</v>
      </c>
      <c r="QV290" s="31">
        <v>19</v>
      </c>
      <c r="QW290" s="36">
        <f t="shared" si="717"/>
        <v>228</v>
      </c>
      <c r="RH290" s="31">
        <v>4</v>
      </c>
      <c r="RI290" s="36">
        <f t="shared" si="718"/>
        <v>20</v>
      </c>
      <c r="RN290" s="31">
        <v>57</v>
      </c>
      <c r="RO290" s="36">
        <f t="shared" si="719"/>
        <v>649.80000000000007</v>
      </c>
    </row>
    <row r="291" spans="1:515" s="50" customFormat="1" x14ac:dyDescent="0.55000000000000004">
      <c r="B291" s="80">
        <v>185412</v>
      </c>
      <c r="C291" s="77"/>
      <c r="D291" s="78">
        <f>SUM(M291,S291,Y291,AE291,AK291,AQ291,AW291,BC291,BI291,BO291,BU291,CA291,CG291,CM291,CS291,CY291,DE291,DK291,DQ291,DW291,EC291,EI291,EO291,EU291,FA291,FG291,FM291,FS291,FY291,GE291,GK291,GQ291,GW291,HC291,HI291,HO291,HU291,IA291,IG291,IM291,IS291,IY291,JE291,JK291,JQ291,JW291,KC291,KI291,KO291,KU291,LA291,LG291,LM291,LS291,LY291,ME291,MK291,MQ291,MW291,NC291,NI291,NO291,NU291,OA291,OG291,OM291,OS291,OY291,PE291,PK291,PQ291,PW291,QC291,QI291,QO291,QU291,RA291,RG291,RM291,RS291,RY291,SE291,SK291,SQ291)</f>
        <v>1870.4538461538461</v>
      </c>
      <c r="E291" s="78">
        <f t="shared" si="620"/>
        <v>119069.5437937063</v>
      </c>
      <c r="F291" s="78">
        <f t="shared" si="720"/>
        <v>45.320504782827847</v>
      </c>
      <c r="G291" s="78">
        <f t="shared" si="674"/>
        <v>63.116220155739327</v>
      </c>
      <c r="H291" s="78"/>
      <c r="I291" s="78"/>
      <c r="J291" s="88">
        <f>SUM(P291,V291,AB291,AH291,AN291,AT291,AZ291,BF291,BL291,BR291,BX291,CD291,CJ291,CP291,CV291,DB291,DH291,DN291,DT291,DZ291,EF291,EL291,ER291,EX291,FD291,FJ291,FP291,FV291,GB291,GH291,GN291,GT291,GZ291,HF291,HL291,HR291,HX291,ID291,IJ291,IP291,IV291,JB291,JH291,JN291,JT291,JZ291,KF291,KL291,KR291,KX291,LD291,LJ291,LP291,LV291,MB291,MH291,MN291,MT291,MZ291,NF291,NL291,NR291,NX291,OD291,OJ291,OP291,OV291,PB291,PH291,PN291,PT291,PZ291,QF291,QL291,QR291,QX291,RD291,RJ291,RP291,RV291,SB291,SH291,SN291,ST291)</f>
        <v>1610.3125874125874</v>
      </c>
      <c r="K291" s="50">
        <v>0</v>
      </c>
      <c r="L291" s="50">
        <v>1.3712549446575</v>
      </c>
      <c r="M291" s="50">
        <v>101</v>
      </c>
      <c r="N291" s="50">
        <v>42.125</v>
      </c>
      <c r="O291" s="62">
        <f t="shared" si="675"/>
        <v>4254.625</v>
      </c>
      <c r="P291" s="50">
        <f>M279</f>
        <v>101</v>
      </c>
      <c r="U291" s="37"/>
      <c r="V291" s="67"/>
      <c r="W291" s="50">
        <v>11</v>
      </c>
      <c r="X291" s="50">
        <v>1</v>
      </c>
      <c r="Y291" s="50">
        <v>75</v>
      </c>
      <c r="Z291" s="50">
        <v>106.5</v>
      </c>
      <c r="AA291" s="37">
        <f t="shared" si="672"/>
        <v>7987.5</v>
      </c>
      <c r="AB291" s="67">
        <f>Y279</f>
        <v>75</v>
      </c>
      <c r="AG291" s="37"/>
      <c r="AH291" s="67"/>
      <c r="AI291" s="50">
        <v>4</v>
      </c>
      <c r="AJ291" s="50">
        <v>1.3505184000000003</v>
      </c>
      <c r="AK291" s="50">
        <v>96.15384615384616</v>
      </c>
      <c r="AL291" s="50">
        <v>72</v>
      </c>
      <c r="AM291" s="30">
        <f t="shared" si="676"/>
        <v>6293.7062937062938</v>
      </c>
      <c r="AN291" s="67">
        <f>AK279</f>
        <v>87.412587412587413</v>
      </c>
      <c r="AS291" s="52"/>
      <c r="AT291" s="67"/>
      <c r="AY291" s="37"/>
      <c r="AZ291" s="67"/>
      <c r="BA291" s="50">
        <v>8</v>
      </c>
      <c r="BB291" s="50">
        <v>1</v>
      </c>
      <c r="BC291" s="50">
        <v>41.5</v>
      </c>
      <c r="BD291" s="50">
        <v>92.5</v>
      </c>
      <c r="BE291" s="37">
        <f t="shared" si="677"/>
        <v>3838.75</v>
      </c>
      <c r="BF291" s="67">
        <f>BC279</f>
        <v>41.5</v>
      </c>
      <c r="BG291" s="50">
        <v>0</v>
      </c>
      <c r="BH291" s="50">
        <v>1</v>
      </c>
      <c r="BI291" s="50">
        <v>30.7</v>
      </c>
      <c r="BJ291" s="50">
        <v>36</v>
      </c>
      <c r="BK291" s="37">
        <f t="shared" si="678"/>
        <v>1105.2</v>
      </c>
      <c r="BL291" s="67">
        <f>BI279</f>
        <v>30.7</v>
      </c>
      <c r="BM291" s="50">
        <v>7</v>
      </c>
      <c r="BN291" s="50">
        <v>1</v>
      </c>
      <c r="BO291" s="50">
        <v>28.5</v>
      </c>
      <c r="BP291" s="50">
        <v>49.25</v>
      </c>
      <c r="BQ291" s="30">
        <f t="shared" si="679"/>
        <v>1403.625</v>
      </c>
      <c r="BR291" s="67">
        <f>BO279</f>
        <v>28.5</v>
      </c>
      <c r="BT291" s="50">
        <v>1</v>
      </c>
      <c r="BU291" s="50">
        <v>29</v>
      </c>
      <c r="BW291" s="30"/>
      <c r="BX291" s="67"/>
      <c r="BY291" s="50">
        <v>14</v>
      </c>
      <c r="BZ291" s="50">
        <v>1</v>
      </c>
      <c r="CA291" s="50">
        <v>7.5</v>
      </c>
      <c r="CB291" s="50">
        <v>90</v>
      </c>
      <c r="CC291" s="30">
        <f t="shared" si="680"/>
        <v>675</v>
      </c>
      <c r="CD291" s="67">
        <f>CA279</f>
        <v>7.5</v>
      </c>
      <c r="CI291" s="37"/>
      <c r="CJ291" s="67"/>
      <c r="CK291" s="50">
        <v>5</v>
      </c>
      <c r="CL291" s="50">
        <v>1</v>
      </c>
      <c r="CM291" s="50">
        <v>19</v>
      </c>
      <c r="CN291" s="50">
        <v>90.5</v>
      </c>
      <c r="CO291" s="37">
        <f t="shared" si="681"/>
        <v>1538.5</v>
      </c>
      <c r="CP291" s="67">
        <f>CM279</f>
        <v>17</v>
      </c>
      <c r="CU291" s="37"/>
      <c r="CV291" s="67"/>
      <c r="CW291" s="50">
        <v>9</v>
      </c>
      <c r="CX291" s="50">
        <v>1</v>
      </c>
      <c r="CY291" s="50">
        <v>240</v>
      </c>
      <c r="CZ291" s="50">
        <v>80.25</v>
      </c>
      <c r="DA291" s="62">
        <f t="shared" si="682"/>
        <v>18297</v>
      </c>
      <c r="DB291" s="50">
        <f>CY279</f>
        <v>228</v>
      </c>
      <c r="DC291" s="50">
        <v>0</v>
      </c>
      <c r="DD291" s="50">
        <v>1</v>
      </c>
      <c r="DE291" s="50">
        <v>38</v>
      </c>
      <c r="DF291" s="50">
        <v>34.5</v>
      </c>
      <c r="DG291" s="30">
        <f t="shared" si="683"/>
        <v>1311</v>
      </c>
      <c r="DH291" s="67">
        <f>DE279</f>
        <v>38</v>
      </c>
      <c r="DI291" s="50">
        <v>2</v>
      </c>
      <c r="DJ291" s="50">
        <v>1</v>
      </c>
      <c r="DK291" s="50">
        <v>42</v>
      </c>
      <c r="DL291" s="50">
        <v>29</v>
      </c>
      <c r="DM291" s="30">
        <f t="shared" si="684"/>
        <v>1015</v>
      </c>
      <c r="DN291" s="67">
        <f>DK279</f>
        <v>35</v>
      </c>
      <c r="DO291" s="50">
        <v>8</v>
      </c>
      <c r="DP291" s="50">
        <v>1.2312000000000001</v>
      </c>
      <c r="DQ291" s="50">
        <v>57</v>
      </c>
      <c r="DR291" s="50">
        <v>82.5</v>
      </c>
      <c r="DS291" s="30">
        <f t="shared" si="685"/>
        <v>3300</v>
      </c>
      <c r="DT291" s="67">
        <f>DQ279</f>
        <v>40</v>
      </c>
      <c r="DU291" s="50">
        <v>15</v>
      </c>
      <c r="DV291" s="50">
        <v>1</v>
      </c>
      <c r="DW291" s="50">
        <v>36</v>
      </c>
      <c r="DX291" s="50">
        <v>79</v>
      </c>
      <c r="DY291" s="30">
        <f t="shared" si="686"/>
        <v>2212</v>
      </c>
      <c r="DZ291" s="67">
        <f>DW279</f>
        <v>28</v>
      </c>
      <c r="EA291" s="50">
        <v>5</v>
      </c>
      <c r="EB291" s="50">
        <v>1</v>
      </c>
      <c r="EC291" s="50">
        <v>20</v>
      </c>
      <c r="ED291" s="50">
        <v>51</v>
      </c>
      <c r="EE291" s="30">
        <f t="shared" si="687"/>
        <v>1020</v>
      </c>
      <c r="EF291" s="67">
        <f>EC279</f>
        <v>20</v>
      </c>
      <c r="EK291" s="37"/>
      <c r="EL291" s="67"/>
      <c r="EQ291" s="37"/>
      <c r="ER291" s="67"/>
      <c r="ES291" s="50">
        <v>7</v>
      </c>
      <c r="ET291" s="50">
        <v>1</v>
      </c>
      <c r="EU291" s="50">
        <v>45</v>
      </c>
      <c r="EV291" s="50">
        <v>91.875</v>
      </c>
      <c r="EW291" s="30">
        <f t="shared" si="688"/>
        <v>4134.375</v>
      </c>
      <c r="EX291" s="67">
        <f>EU279</f>
        <v>45</v>
      </c>
      <c r="EY291" s="50">
        <v>7</v>
      </c>
      <c r="EZ291" s="50">
        <v>1</v>
      </c>
      <c r="FA291" s="50">
        <v>51.5</v>
      </c>
      <c r="FB291" s="50">
        <v>92.625</v>
      </c>
      <c r="FC291" s="29">
        <f t="shared" si="673"/>
        <v>4770.1875</v>
      </c>
      <c r="FD291" s="67">
        <f>FA279</f>
        <v>51.5</v>
      </c>
      <c r="FI291" s="37"/>
      <c r="FJ291" s="67"/>
      <c r="FK291" s="31">
        <v>9</v>
      </c>
      <c r="FL291" s="31">
        <v>1</v>
      </c>
      <c r="FM291" s="42">
        <v>47</v>
      </c>
      <c r="FN291" s="31">
        <v>94.314999999999998</v>
      </c>
      <c r="FO291" s="36">
        <f t="shared" si="689"/>
        <v>4432.8050000000003</v>
      </c>
      <c r="FP291" s="67"/>
      <c r="FQ291" s="50">
        <v>6</v>
      </c>
      <c r="FR291" s="50">
        <v>1</v>
      </c>
      <c r="FS291" s="50">
        <v>132</v>
      </c>
      <c r="FT291" s="50">
        <v>98.5</v>
      </c>
      <c r="FU291" s="37">
        <f t="shared" si="690"/>
        <v>13002</v>
      </c>
      <c r="FV291" s="67">
        <f>FS279</f>
        <v>132</v>
      </c>
      <c r="GA291" s="37"/>
      <c r="GB291" s="67"/>
      <c r="GC291" s="50">
        <v>5</v>
      </c>
      <c r="GD291" s="50">
        <v>1</v>
      </c>
      <c r="GE291" s="50">
        <v>20</v>
      </c>
      <c r="GF291" s="50">
        <v>48.800000000000004</v>
      </c>
      <c r="GG291" s="37">
        <f t="shared" si="691"/>
        <v>605.12000000000012</v>
      </c>
      <c r="GH291" s="67">
        <f>GE279</f>
        <v>12.4</v>
      </c>
      <c r="GJ291" s="50">
        <v>1</v>
      </c>
      <c r="GK291" s="50">
        <v>22.6</v>
      </c>
      <c r="GM291" s="37"/>
      <c r="GN291" s="67"/>
      <c r="GS291" s="37"/>
      <c r="GT291" s="67"/>
      <c r="GV291" s="50">
        <v>1</v>
      </c>
      <c r="GY291" s="37"/>
      <c r="GZ291" s="67"/>
      <c r="HE291" s="37"/>
      <c r="HF291" s="67"/>
      <c r="HK291" s="37"/>
      <c r="HL291" s="67"/>
      <c r="HQ291" s="30"/>
      <c r="HR291" s="67"/>
      <c r="HW291" s="37"/>
      <c r="HX291" s="67"/>
      <c r="HY291" s="50">
        <v>10</v>
      </c>
      <c r="HZ291" s="50">
        <v>1</v>
      </c>
      <c r="IA291" s="50">
        <v>23</v>
      </c>
      <c r="IB291" s="50">
        <v>108</v>
      </c>
      <c r="IC291" s="37">
        <f t="shared" si="692"/>
        <v>2484</v>
      </c>
      <c r="ID291" s="67">
        <f>IA279</f>
        <v>23</v>
      </c>
      <c r="IE291" s="50">
        <v>0</v>
      </c>
      <c r="IF291" s="50">
        <v>1</v>
      </c>
      <c r="IG291" s="50">
        <v>30</v>
      </c>
      <c r="IH291" s="50">
        <v>38.666666666666671</v>
      </c>
      <c r="II291" s="30">
        <f t="shared" si="693"/>
        <v>1160.0000000000002</v>
      </c>
      <c r="IJ291" s="67">
        <f>IG279</f>
        <v>30</v>
      </c>
      <c r="IK291" s="50">
        <v>0</v>
      </c>
      <c r="IL291" s="50">
        <f>IL286*1.22919</f>
        <v>1.1525611068702293</v>
      </c>
      <c r="IM291" s="50">
        <v>30</v>
      </c>
      <c r="IN291" s="50">
        <v>74.625</v>
      </c>
      <c r="IO291" s="36">
        <f t="shared" si="721"/>
        <v>2238.75</v>
      </c>
      <c r="IP291" s="67">
        <f>IM279</f>
        <v>10</v>
      </c>
      <c r="IU291" s="37"/>
      <c r="IV291" s="67"/>
      <c r="JA291" s="37"/>
      <c r="JB291" s="67"/>
      <c r="JC291" s="70"/>
      <c r="JD291" s="22"/>
      <c r="JE291" s="22"/>
      <c r="JF291" s="22"/>
      <c r="JG291" s="23"/>
      <c r="JH291" s="72"/>
      <c r="JI291" s="70">
        <v>12</v>
      </c>
      <c r="JJ291" s="22">
        <v>1</v>
      </c>
      <c r="JK291" s="22">
        <v>30</v>
      </c>
      <c r="JL291" s="22">
        <v>134.875</v>
      </c>
      <c r="JM291" s="23">
        <f t="shared" si="695"/>
        <v>4046.25</v>
      </c>
      <c r="JN291" s="72">
        <f>JK279</f>
        <v>30</v>
      </c>
      <c r="JO291" s="70">
        <v>6.5</v>
      </c>
      <c r="JP291" s="22">
        <v>1</v>
      </c>
      <c r="JQ291" s="22">
        <v>31.6</v>
      </c>
      <c r="JR291" s="22">
        <v>60.5</v>
      </c>
      <c r="JS291" s="23">
        <f t="shared" si="696"/>
        <v>1911.8000000000002</v>
      </c>
      <c r="JT291" s="72">
        <f>JQ279</f>
        <v>31.6</v>
      </c>
      <c r="JU291" s="70"/>
      <c r="JV291" s="22"/>
      <c r="JW291" s="22"/>
      <c r="JX291" s="22"/>
      <c r="JY291" s="23"/>
      <c r="JZ291" s="72"/>
      <c r="KA291" s="70">
        <v>3</v>
      </c>
      <c r="KB291" s="22">
        <v>1.1599999999999999</v>
      </c>
      <c r="KC291" s="22">
        <v>15</v>
      </c>
      <c r="KD291" s="22">
        <v>59</v>
      </c>
      <c r="KE291" s="23">
        <f t="shared" si="697"/>
        <v>885</v>
      </c>
      <c r="KF291" s="72">
        <f>KC279</f>
        <v>15</v>
      </c>
      <c r="KG291" s="70">
        <v>0</v>
      </c>
      <c r="KH291" s="22">
        <v>1</v>
      </c>
      <c r="KI291" s="22">
        <v>30</v>
      </c>
      <c r="KJ291" s="22">
        <v>23.25</v>
      </c>
      <c r="KK291" s="23">
        <f t="shared" si="698"/>
        <v>697.5</v>
      </c>
      <c r="KL291" s="72">
        <f>KI279</f>
        <v>30</v>
      </c>
      <c r="KM291" s="70">
        <v>6</v>
      </c>
      <c r="KN291" s="22">
        <v>1</v>
      </c>
      <c r="KO291" s="22">
        <v>18.3</v>
      </c>
      <c r="KP291" s="22">
        <v>77.5</v>
      </c>
      <c r="KQ291" s="23">
        <f t="shared" si="699"/>
        <v>1418.25</v>
      </c>
      <c r="KR291" s="72">
        <f>KO279</f>
        <v>18.3</v>
      </c>
      <c r="KS291" s="70">
        <v>3</v>
      </c>
      <c r="KT291" s="22">
        <v>1</v>
      </c>
      <c r="KU291" s="22">
        <v>50</v>
      </c>
      <c r="KV291" s="22">
        <v>59</v>
      </c>
      <c r="KW291" s="23">
        <f t="shared" si="700"/>
        <v>2655</v>
      </c>
      <c r="KX291" s="72">
        <f>KU279</f>
        <v>45</v>
      </c>
      <c r="KY291" s="70">
        <v>6</v>
      </c>
      <c r="KZ291" s="22">
        <v>1</v>
      </c>
      <c r="LA291" s="22">
        <v>21</v>
      </c>
      <c r="LB291" s="22">
        <v>35.5</v>
      </c>
      <c r="LC291" s="23">
        <f t="shared" si="701"/>
        <v>745.5</v>
      </c>
      <c r="LD291" s="72">
        <f>LA279</f>
        <v>21</v>
      </c>
      <c r="LE291" s="70">
        <v>7</v>
      </c>
      <c r="LF291" s="22">
        <v>1</v>
      </c>
      <c r="LG291" s="22">
        <v>100</v>
      </c>
      <c r="LH291" s="22">
        <v>38.880000000000003</v>
      </c>
      <c r="LI291" s="23">
        <f t="shared" si="702"/>
        <v>3888.0000000000005</v>
      </c>
      <c r="LJ291" s="72">
        <f>LG279</f>
        <v>100</v>
      </c>
      <c r="LK291" s="29">
        <v>7</v>
      </c>
      <c r="LL291" s="29">
        <v>1.1000000000000001</v>
      </c>
      <c r="LM291" s="29">
        <v>29</v>
      </c>
      <c r="LN291" s="29">
        <v>75</v>
      </c>
      <c r="LO291" s="30">
        <f t="shared" si="703"/>
        <v>1875</v>
      </c>
      <c r="LP291" s="73">
        <f>LM279</f>
        <v>25</v>
      </c>
      <c r="LQ291" s="29"/>
      <c r="LR291" s="29"/>
      <c r="LS291" s="29"/>
      <c r="LT291" s="29"/>
      <c r="LU291" s="30"/>
      <c r="LV291" s="73"/>
      <c r="LW291" s="50">
        <v>20</v>
      </c>
      <c r="LX291" s="50">
        <v>1</v>
      </c>
      <c r="LY291" s="50">
        <v>28.7</v>
      </c>
      <c r="LZ291" s="50">
        <v>114.75</v>
      </c>
      <c r="MA291" s="37">
        <f t="shared" si="704"/>
        <v>2868.75</v>
      </c>
      <c r="MB291" s="67">
        <f>LY279</f>
        <v>25</v>
      </c>
      <c r="MG291" s="37"/>
      <c r="MH291" s="67"/>
      <c r="MM291" s="37"/>
      <c r="MN291" s="67"/>
      <c r="MS291" s="37"/>
      <c r="MT291" s="67"/>
      <c r="MY291" s="37"/>
      <c r="MZ291" s="67"/>
      <c r="NA291" s="50">
        <v>8</v>
      </c>
      <c r="NB291" s="50">
        <v>1</v>
      </c>
      <c r="NC291" s="50">
        <v>14.3</v>
      </c>
      <c r="ND291" s="50">
        <v>101</v>
      </c>
      <c r="NE291" s="37">
        <f t="shared" si="705"/>
        <v>1424.1</v>
      </c>
      <c r="NF291" s="67">
        <f>NC279</f>
        <v>14.1</v>
      </c>
      <c r="NG291" s="50">
        <v>6</v>
      </c>
      <c r="NH291" s="50">
        <v>1</v>
      </c>
      <c r="NI291" s="50">
        <v>35.4</v>
      </c>
      <c r="NJ291" s="50">
        <v>75.875</v>
      </c>
      <c r="NK291" s="37">
        <f t="shared" si="706"/>
        <v>2685.9749999999999</v>
      </c>
      <c r="NL291" s="67">
        <f>NI279</f>
        <v>35.4</v>
      </c>
      <c r="NM291" s="50">
        <v>4.5</v>
      </c>
      <c r="NN291" s="50">
        <v>1</v>
      </c>
      <c r="NO291" s="50">
        <v>12.8</v>
      </c>
      <c r="NP291" s="50">
        <v>50</v>
      </c>
      <c r="NQ291" s="37">
        <f t="shared" si="707"/>
        <v>640</v>
      </c>
      <c r="NR291" s="67">
        <f>NO279</f>
        <v>12.8</v>
      </c>
      <c r="NS291" s="50">
        <v>0</v>
      </c>
      <c r="NT291" s="50">
        <v>1</v>
      </c>
      <c r="NU291" s="50">
        <v>50</v>
      </c>
      <c r="NV291" s="50">
        <v>1.3125</v>
      </c>
      <c r="NW291" s="37">
        <f t="shared" si="708"/>
        <v>65.625</v>
      </c>
      <c r="NX291" s="67"/>
      <c r="NY291" s="50">
        <v>0</v>
      </c>
      <c r="NZ291" s="50">
        <v>1</v>
      </c>
      <c r="OA291" s="50">
        <v>22</v>
      </c>
      <c r="OB291" s="50">
        <v>8.125</v>
      </c>
      <c r="OC291" s="37">
        <f t="shared" si="709"/>
        <v>178.75</v>
      </c>
      <c r="OD291" s="67">
        <f>OA279</f>
        <v>22</v>
      </c>
      <c r="OI291" s="37"/>
      <c r="OJ291" s="67"/>
      <c r="OK291" s="50">
        <v>10</v>
      </c>
      <c r="OL291" s="50">
        <v>1</v>
      </c>
      <c r="OM291" s="50">
        <v>26.7</v>
      </c>
      <c r="ON291" s="50">
        <v>91</v>
      </c>
      <c r="OO291" s="37">
        <f t="shared" si="711"/>
        <v>2156.6999999999998</v>
      </c>
      <c r="OP291" s="67">
        <f>OM279</f>
        <v>23.7</v>
      </c>
      <c r="OQ291" s="50">
        <v>5</v>
      </c>
      <c r="OR291" s="50">
        <v>1</v>
      </c>
      <c r="OS291" s="50">
        <v>13.6</v>
      </c>
      <c r="OT291" s="50">
        <v>80</v>
      </c>
      <c r="OU291" s="37">
        <f t="shared" si="712"/>
        <v>1016</v>
      </c>
      <c r="OV291" s="67">
        <f>OS279</f>
        <v>12.7</v>
      </c>
      <c r="OW291" s="50">
        <v>7</v>
      </c>
      <c r="OX291" s="50">
        <v>1</v>
      </c>
      <c r="OY291" s="50">
        <v>15.1</v>
      </c>
      <c r="OZ291" s="50">
        <v>80.5</v>
      </c>
      <c r="PA291" s="37">
        <f t="shared" si="713"/>
        <v>1215.55</v>
      </c>
      <c r="PB291" s="67">
        <f>OY279</f>
        <v>15.1</v>
      </c>
      <c r="PG291" s="37"/>
      <c r="PH291" s="67"/>
      <c r="PI291" s="50">
        <v>0</v>
      </c>
      <c r="PJ291" s="50">
        <v>1</v>
      </c>
      <c r="PK291" s="50">
        <v>17.7</v>
      </c>
      <c r="PL291" s="50">
        <v>5.75</v>
      </c>
      <c r="PM291" s="37">
        <f t="shared" si="714"/>
        <v>101.77499999999999</v>
      </c>
      <c r="PN291" s="67">
        <f>PK279</f>
        <v>17.7</v>
      </c>
      <c r="PS291" s="37"/>
      <c r="PT291" s="67"/>
      <c r="PU291" s="50">
        <v>8</v>
      </c>
      <c r="PV291" s="50">
        <v>1</v>
      </c>
      <c r="PW291" s="50">
        <v>6</v>
      </c>
      <c r="PX291" s="50">
        <v>100.5</v>
      </c>
      <c r="PY291" s="37">
        <f t="shared" si="715"/>
        <v>603</v>
      </c>
      <c r="PZ291" s="67">
        <f>PW279</f>
        <v>6</v>
      </c>
      <c r="QE291" s="37"/>
      <c r="QF291" s="67"/>
      <c r="QK291" s="37"/>
      <c r="QL291" s="67"/>
      <c r="QM291" s="9"/>
      <c r="QN291" s="31">
        <v>1</v>
      </c>
      <c r="QO291" s="5">
        <v>12.4</v>
      </c>
      <c r="QP291" s="31">
        <v>4</v>
      </c>
      <c r="QQ291" s="37">
        <f t="shared" si="716"/>
        <v>49.6</v>
      </c>
      <c r="QR291" s="67"/>
      <c r="QS291" s="31">
        <v>0</v>
      </c>
      <c r="QT291" s="31">
        <v>1.0900000000000001</v>
      </c>
      <c r="QU291" s="31">
        <v>12</v>
      </c>
      <c r="QV291" s="31">
        <v>19</v>
      </c>
      <c r="QW291" s="37">
        <f t="shared" si="717"/>
        <v>228</v>
      </c>
      <c r="QX291" s="67">
        <f>QU279</f>
        <v>12</v>
      </c>
      <c r="QY291" s="31"/>
      <c r="QZ291" s="31"/>
      <c r="RA291" s="31"/>
      <c r="RB291" s="31"/>
      <c r="RC291" s="37"/>
      <c r="RD291" s="67"/>
      <c r="RE291" s="31">
        <v>0</v>
      </c>
      <c r="RF291" s="31">
        <v>1</v>
      </c>
      <c r="RG291" s="31">
        <v>5</v>
      </c>
      <c r="RH291" s="31">
        <v>4.875</v>
      </c>
      <c r="RI291" s="37">
        <f t="shared" si="718"/>
        <v>24.375</v>
      </c>
      <c r="RJ291" s="67">
        <f>RG279</f>
        <v>5</v>
      </c>
      <c r="RK291" s="31">
        <v>2.25</v>
      </c>
      <c r="RL291" s="31">
        <v>1</v>
      </c>
      <c r="RM291" s="31">
        <v>11.4</v>
      </c>
      <c r="RN291" s="31">
        <v>53.5</v>
      </c>
      <c r="RO291" s="37">
        <f t="shared" si="719"/>
        <v>609.9</v>
      </c>
      <c r="RP291" s="67">
        <f>RM279</f>
        <v>11.4</v>
      </c>
      <c r="RQ291" s="31"/>
      <c r="RR291" s="31"/>
      <c r="RS291" s="31"/>
      <c r="RT291" s="31"/>
      <c r="RU291" s="36"/>
      <c r="RV291" s="64"/>
      <c r="RW291" s="31"/>
      <c r="RX291" s="31"/>
      <c r="RY291" s="31"/>
      <c r="RZ291" s="31"/>
      <c r="SA291" s="36"/>
      <c r="SB291" s="64"/>
      <c r="SC291" s="31"/>
      <c r="SD291" s="31"/>
      <c r="SE291" s="31"/>
      <c r="SF291" s="31"/>
      <c r="SG291" s="36"/>
      <c r="SH291" s="64"/>
      <c r="SI291" s="31"/>
      <c r="SJ291" s="31"/>
      <c r="SK291" s="31"/>
      <c r="SL291" s="31"/>
      <c r="SM291" s="36"/>
      <c r="SN291" s="64"/>
      <c r="ST291" s="67"/>
      <c r="SU291" s="67"/>
    </row>
    <row r="292" spans="1:515" x14ac:dyDescent="0.55000000000000004">
      <c r="A292" s="31"/>
      <c r="B292" s="80">
        <v>185501</v>
      </c>
      <c r="C292" s="79"/>
      <c r="D292" s="78"/>
      <c r="E292" s="78">
        <f t="shared" si="620"/>
        <v>133761.12602564105</v>
      </c>
      <c r="F292" s="78">
        <f>I292</f>
        <v>49.304335866166532</v>
      </c>
      <c r="G292" s="78">
        <f>E292/D$291</f>
        <v>71.51265790422454</v>
      </c>
      <c r="H292" s="78"/>
      <c r="I292" s="78">
        <f>F291*J292</f>
        <v>49.304335866166532</v>
      </c>
      <c r="J292" s="88">
        <f>SUM(P292,V292,AB292,AH292,AN292,AT292,AZ292,BF292,BL292,BR292,BX292,CD292,CJ292,CP292,CV292,DB292,DH292,DN292,DT292,DZ292,EF292,EL292,ER292,EX292,FD292,FJ292,FP292,FV292,GB292,GH292,GN292,GT292,GZ292,HF292,HL292,HR292,HX292,ID292,IJ292,IP292,IV292,JB292,JH292,JN292,JT292,JZ292,KF292,KL292,KR292,KX292,LD292,LJ292,LP292,LV292,MB292,MH292,MN292,MT292,MZ292,NF292,NL292,NR292,NX292,OD292,OJ292,OP292,OV292,PB292,PH292,PN292,PT292,PZ292,QF292,QL292,QR292,QX292,RD292,RJ292,RP292,RV292,SB292,SH292,SN292,ST292)/J291</f>
        <v>1.087903502011482</v>
      </c>
      <c r="N292" s="31">
        <v>46.375</v>
      </c>
      <c r="O292" s="62">
        <f>M$291*N292</f>
        <v>4683.875</v>
      </c>
      <c r="P292" s="31">
        <f>N292/N291*P291</f>
        <v>111.18991097922849</v>
      </c>
      <c r="Z292" s="31">
        <v>111</v>
      </c>
      <c r="AA292" s="37">
        <f t="shared" ref="AA292:AA303" si="722">Y$291*Z292</f>
        <v>8325</v>
      </c>
      <c r="AB292" s="64">
        <f>Z292/Z291*AB291</f>
        <v>78.16901408450704</v>
      </c>
      <c r="AL292" s="31">
        <v>73.5</v>
      </c>
      <c r="AM292" s="30">
        <f>AK$291*AL292</f>
        <v>7067.3076923076924</v>
      </c>
      <c r="AN292" s="64">
        <f>AL292/AL291*AN291</f>
        <v>89.233682983682982</v>
      </c>
      <c r="BD292" s="31">
        <v>101.5</v>
      </c>
      <c r="BE292" s="36">
        <f>BC$291*BD292</f>
        <v>4212.25</v>
      </c>
      <c r="BF292" s="64">
        <f>BD292/BD291*BF291</f>
        <v>45.537837837837834</v>
      </c>
      <c r="BJ292" s="31">
        <v>44.125</v>
      </c>
      <c r="BK292" s="36">
        <f>BI$291*BJ292</f>
        <v>1354.6375</v>
      </c>
      <c r="BL292" s="64">
        <f>BJ292/BJ291*BL291</f>
        <v>37.628819444444446</v>
      </c>
      <c r="BP292" s="31">
        <v>55</v>
      </c>
      <c r="BQ292" s="30">
        <f>BO$291*BP292</f>
        <v>1567.5</v>
      </c>
      <c r="BR292" s="64">
        <f>BP292/BP291*BR291</f>
        <v>31.82741116751269</v>
      </c>
      <c r="BV292" s="31">
        <v>80</v>
      </c>
      <c r="BW292" s="30">
        <f>BU$291*BV292</f>
        <v>2320</v>
      </c>
      <c r="CB292" s="31">
        <v>98.5</v>
      </c>
      <c r="CC292" s="30">
        <f>CA$291*CB292</f>
        <v>738.75</v>
      </c>
      <c r="CD292" s="64">
        <f>CB292/CB291*CD291</f>
        <v>8.2083333333333339</v>
      </c>
      <c r="CN292" s="31">
        <v>88</v>
      </c>
      <c r="CO292" s="36">
        <f>CM$291*CN292</f>
        <v>1672</v>
      </c>
      <c r="CP292" s="64">
        <f>CN292/CN291*CP291</f>
        <v>16.53038674033149</v>
      </c>
      <c r="CZ292" s="31">
        <v>89.125</v>
      </c>
      <c r="DA292" s="62">
        <f>CY$291*CZ292</f>
        <v>21390</v>
      </c>
      <c r="DB292" s="31">
        <f>CZ292/CZ291*DB291</f>
        <v>253.21495327102807</v>
      </c>
      <c r="DF292" s="31">
        <v>36.5</v>
      </c>
      <c r="DG292" s="30">
        <f>DE$291*DF292</f>
        <v>1387</v>
      </c>
      <c r="DH292" s="64">
        <f>DF292/DF291*DH291</f>
        <v>40.20289855072464</v>
      </c>
      <c r="DL292" s="31">
        <v>30.5</v>
      </c>
      <c r="DM292" s="30">
        <f>DK$291*DL292</f>
        <v>1281</v>
      </c>
      <c r="DN292" s="64">
        <f>DL292/DL291*DN291</f>
        <v>36.810344827586206</v>
      </c>
      <c r="DR292" s="31">
        <v>80</v>
      </c>
      <c r="DS292" s="30">
        <f>DQ$291*DR292</f>
        <v>4560</v>
      </c>
      <c r="DT292" s="64">
        <f>DR292/DR291*DT291</f>
        <v>38.787878787878789</v>
      </c>
      <c r="DX292" s="31">
        <v>84.5</v>
      </c>
      <c r="DY292" s="30">
        <f>DW$291*DX292</f>
        <v>3042</v>
      </c>
      <c r="DZ292" s="64">
        <f>DX292/DX291*DZ291</f>
        <v>29.949367088607595</v>
      </c>
      <c r="ED292" s="31">
        <v>52.5</v>
      </c>
      <c r="EE292" s="30">
        <f>EC$291*ED292</f>
        <v>1050</v>
      </c>
      <c r="EF292" s="64">
        <f>ED292/ED291*EF291</f>
        <v>20.588235294117645</v>
      </c>
      <c r="EV292" s="31">
        <v>92.75</v>
      </c>
      <c r="EW292" s="30">
        <f>EU$291*EV292</f>
        <v>4173.75</v>
      </c>
      <c r="EX292" s="64">
        <f>EV292/EV291*EX291</f>
        <v>45.428571428571431</v>
      </c>
      <c r="FB292" s="31">
        <v>96.5</v>
      </c>
      <c r="FC292" s="29">
        <f t="shared" ref="FC292:FC303" si="723">FA$291*FB292</f>
        <v>4969.75</v>
      </c>
      <c r="FD292" s="64">
        <f>FB292/FB291*FD291</f>
        <v>53.654520917678816</v>
      </c>
      <c r="FN292" s="6">
        <v>96.88</v>
      </c>
      <c r="FO292" s="36">
        <f>FM$291*FN292</f>
        <v>4553.3599999999997</v>
      </c>
      <c r="FT292" s="31">
        <v>87.75</v>
      </c>
      <c r="FU292" s="36">
        <f>FS$291*FT292</f>
        <v>11583</v>
      </c>
      <c r="FV292" s="64">
        <f>FT292/FT291*FV291</f>
        <v>117.59390862944161</v>
      </c>
      <c r="GF292" s="31">
        <v>48.400000000000006</v>
      </c>
      <c r="GG292" s="36">
        <f>GE$291*GF292</f>
        <v>968.00000000000011</v>
      </c>
      <c r="GH292" s="64">
        <f>GF292/GF291*GH291</f>
        <v>12.298360655737705</v>
      </c>
      <c r="GL292" s="50">
        <v>26.125</v>
      </c>
      <c r="GM292" s="36">
        <f t="shared" ref="GM292:GM303" si="724">GK$291*GL293</f>
        <v>533.92500000000007</v>
      </c>
      <c r="IB292" s="31">
        <v>116.75</v>
      </c>
      <c r="IC292" s="36">
        <f>IA$291*IB292</f>
        <v>2685.25</v>
      </c>
      <c r="ID292" s="64">
        <f>IB292/IB291*ID291</f>
        <v>24.863425925925927</v>
      </c>
      <c r="IH292" s="31">
        <v>38.222222222222229</v>
      </c>
      <c r="II292" s="30">
        <f>IG$291*IH292</f>
        <v>1146.666666666667</v>
      </c>
      <c r="IJ292" s="64">
        <f>IH292/IH291*IJ291</f>
        <v>29.655172413793103</v>
      </c>
      <c r="IN292" s="31">
        <v>78.1875</v>
      </c>
      <c r="IO292" s="36">
        <f>IM$291*IN292</f>
        <v>2345.625</v>
      </c>
      <c r="IP292" s="64">
        <f>IN292/IN291*IP291</f>
        <v>10.477386934673367</v>
      </c>
      <c r="JC292" s="69"/>
      <c r="JD292" s="20"/>
      <c r="JE292" s="20"/>
      <c r="JF292" s="20"/>
      <c r="JI292" s="69"/>
      <c r="JJ292" s="20"/>
      <c r="JK292" s="20"/>
      <c r="JL292" s="20">
        <v>134.875</v>
      </c>
      <c r="JM292" s="23">
        <f>JK$291*JL292</f>
        <v>4046.25</v>
      </c>
      <c r="JN292" s="72">
        <f>JL292/JL291*JN291</f>
        <v>30</v>
      </c>
      <c r="JO292" s="69"/>
      <c r="JP292" s="20"/>
      <c r="JQ292" s="20"/>
      <c r="JR292" s="20">
        <v>69.375</v>
      </c>
      <c r="JS292" s="23">
        <f>JQ$291*JR292</f>
        <v>2192.25</v>
      </c>
      <c r="JT292" s="72">
        <f>JR292/JR291*JT291</f>
        <v>36.235537190082646</v>
      </c>
      <c r="JU292" s="69"/>
      <c r="JV292" s="20"/>
      <c r="JW292" s="20"/>
      <c r="JX292" s="20"/>
      <c r="KA292" s="69"/>
      <c r="KB292" s="20"/>
      <c r="KC292" s="20"/>
      <c r="KD292" s="20">
        <v>57.625</v>
      </c>
      <c r="KE292" s="23">
        <f>KC$291*KD292</f>
        <v>864.375</v>
      </c>
      <c r="KF292" s="72">
        <f>KD292/KD291*KF291</f>
        <v>14.650423728813559</v>
      </c>
      <c r="KG292" s="69"/>
      <c r="KH292" s="20"/>
      <c r="KI292" s="20"/>
      <c r="KJ292" s="20">
        <v>30.5</v>
      </c>
      <c r="KK292" s="23">
        <f>KI$291*KJ292</f>
        <v>915</v>
      </c>
      <c r="KL292" s="72">
        <f>KJ292/KJ291*KL291</f>
        <v>39.354838709677416</v>
      </c>
      <c r="KM292" s="69"/>
      <c r="KN292" s="20"/>
      <c r="KO292" s="20"/>
      <c r="KP292" s="20">
        <v>75</v>
      </c>
      <c r="KQ292" s="23">
        <f>KO$291*KP292</f>
        <v>1372.5</v>
      </c>
      <c r="KR292" s="72">
        <f>KP292/KP291*KR291</f>
        <v>17.70967741935484</v>
      </c>
      <c r="KS292" s="69"/>
      <c r="KT292" s="20"/>
      <c r="KU292" s="20"/>
      <c r="KV292" s="20">
        <v>67</v>
      </c>
      <c r="KW292" s="23">
        <f>KU$291*KV292</f>
        <v>3350</v>
      </c>
      <c r="KX292" s="72">
        <f>KV292/KV291*KX291</f>
        <v>51.101694915254242</v>
      </c>
      <c r="KY292" s="69"/>
      <c r="KZ292" s="20"/>
      <c r="LA292" s="20"/>
      <c r="LB292" s="20">
        <v>37</v>
      </c>
      <c r="LC292" s="23">
        <f>LA$291*LB292</f>
        <v>777</v>
      </c>
      <c r="LD292" s="72">
        <f>LB292/LB291*LD291</f>
        <v>21.887323943661972</v>
      </c>
      <c r="LE292" s="69"/>
      <c r="LF292" s="20"/>
      <c r="LG292" s="20"/>
      <c r="LH292" s="20">
        <v>45.916666666666664</v>
      </c>
      <c r="LI292" s="23">
        <f>LG$291*LH292</f>
        <v>4591.6666666666661</v>
      </c>
      <c r="LJ292" s="72">
        <f>LH292/LH291*LJ291</f>
        <v>118.09842249657063</v>
      </c>
      <c r="LK292" s="27"/>
      <c r="LL292" s="27"/>
      <c r="LM292" s="27"/>
      <c r="LN292" s="27">
        <v>94.5</v>
      </c>
      <c r="LO292" s="30">
        <f>LM$291*LN292</f>
        <v>2740.5</v>
      </c>
      <c r="LP292" s="73">
        <f>LN292/LN291*LP291</f>
        <v>31.5</v>
      </c>
      <c r="LW292" s="32"/>
      <c r="LX292" s="32"/>
      <c r="LY292" s="32"/>
      <c r="LZ292" s="32">
        <v>115.5</v>
      </c>
      <c r="MA292" s="36">
        <f>LY$291*LZ292</f>
        <v>3314.85</v>
      </c>
      <c r="MB292" s="64">
        <f>LZ292/LZ291*MB291</f>
        <v>25.163398692810457</v>
      </c>
      <c r="MC292" s="32"/>
      <c r="MD292" s="32"/>
      <c r="ME292" s="32"/>
      <c r="MF292" s="32"/>
      <c r="MI292" s="32"/>
      <c r="MJ292" s="32"/>
      <c r="MK292" s="32"/>
      <c r="ML292" s="32"/>
      <c r="MO292" s="32"/>
      <c r="MP292" s="32"/>
      <c r="MQ292" s="32"/>
      <c r="MR292" s="32"/>
      <c r="MU292" s="32"/>
      <c r="MV292" s="32"/>
      <c r="MW292" s="32"/>
      <c r="MX292" s="32"/>
      <c r="NA292" s="32"/>
      <c r="NB292" s="32"/>
      <c r="NC292" s="32"/>
      <c r="ND292" s="32">
        <v>104.25</v>
      </c>
      <c r="NE292" s="36">
        <f>NC$291*ND292</f>
        <v>1490.7750000000001</v>
      </c>
      <c r="NF292" s="64">
        <f>ND292/ND291*NF291</f>
        <v>14.553712871287129</v>
      </c>
      <c r="NG292" s="32"/>
      <c r="NH292" s="32"/>
      <c r="NI292" s="32"/>
      <c r="NJ292" s="32">
        <v>85.125</v>
      </c>
      <c r="NK292" s="36">
        <f>NI$291*NJ292</f>
        <v>3013.4249999999997</v>
      </c>
      <c r="NL292" s="64">
        <f>NJ292/NJ291*NL291</f>
        <v>39.715650741350899</v>
      </c>
      <c r="NM292" s="32"/>
      <c r="NN292" s="32"/>
      <c r="NO292" s="32"/>
      <c r="NP292" s="32">
        <v>49.5</v>
      </c>
      <c r="NQ292" s="36">
        <f>NO$291*NP292</f>
        <v>633.6</v>
      </c>
      <c r="NR292" s="64">
        <f>NP292/NP291*NR291</f>
        <v>12.672000000000001</v>
      </c>
      <c r="NS292" s="32"/>
      <c r="NT292" s="32"/>
      <c r="NU292" s="32"/>
      <c r="NV292" s="32"/>
      <c r="NY292" s="32"/>
      <c r="NZ292" s="32"/>
      <c r="OA292" s="32"/>
      <c r="OB292" s="32">
        <v>15.375</v>
      </c>
      <c r="OC292" s="36">
        <f>OA$291*OB292</f>
        <v>338.25</v>
      </c>
      <c r="OD292" s="64">
        <f>OB292/OB291*OD291</f>
        <v>41.630769230769232</v>
      </c>
      <c r="OE292" s="32"/>
      <c r="OF292" s="32"/>
      <c r="OG292" s="32"/>
      <c r="OH292" s="32"/>
      <c r="OK292" s="32"/>
      <c r="OL292" s="32"/>
      <c r="OM292" s="32"/>
      <c r="ON292" s="32">
        <v>95</v>
      </c>
      <c r="OO292" s="36">
        <f>OM$291*ON292</f>
        <v>2536.5</v>
      </c>
      <c r="OP292" s="64">
        <f>ON292/ON291*OP291</f>
        <v>24.741758241758241</v>
      </c>
      <c r="OQ292" s="32"/>
      <c r="OR292" s="32"/>
      <c r="OS292" s="32"/>
      <c r="OT292" s="32">
        <v>80</v>
      </c>
      <c r="OU292" s="36">
        <f>OS$291*OT292</f>
        <v>1088</v>
      </c>
      <c r="OV292" s="64">
        <f>OT292/OT291*OV291</f>
        <v>12.7</v>
      </c>
      <c r="OW292" s="32"/>
      <c r="OX292" s="32"/>
      <c r="OY292" s="32"/>
      <c r="OZ292" s="32">
        <v>80.5</v>
      </c>
      <c r="PA292" s="36">
        <f>OY$291*OZ292</f>
        <v>1215.55</v>
      </c>
      <c r="PB292" s="64">
        <f>OZ292/OZ291*PB291</f>
        <v>15.1</v>
      </c>
      <c r="PC292" s="32"/>
      <c r="PD292" s="32"/>
      <c r="PE292" s="32"/>
      <c r="PF292" s="32"/>
      <c r="PI292" s="32"/>
      <c r="PJ292" s="32"/>
      <c r="PK292" s="32"/>
      <c r="PL292" s="32">
        <v>13.375</v>
      </c>
      <c r="PM292" s="36">
        <f>PK$291*PL292</f>
        <v>236.73749999999998</v>
      </c>
      <c r="PN292" s="64">
        <f>PL292/PL291*PN291</f>
        <v>41.17173913043478</v>
      </c>
      <c r="PO292" s="32"/>
      <c r="PP292" s="32"/>
      <c r="PQ292" s="32"/>
      <c r="PR292" s="32"/>
      <c r="PU292" s="32"/>
      <c r="PV292" s="32"/>
      <c r="PW292" s="32"/>
      <c r="PX292" s="31">
        <v>101</v>
      </c>
      <c r="PY292" s="36">
        <f>PW$291*PX292</f>
        <v>606</v>
      </c>
      <c r="PZ292" s="64">
        <f>PX292/PX291*PZ291</f>
        <v>6.0298507462686572</v>
      </c>
      <c r="QM292" s="5"/>
      <c r="QO292" s="5"/>
      <c r="QV292" s="31">
        <v>19</v>
      </c>
      <c r="QW292" s="36">
        <f>QU$291*QV292</f>
        <v>228</v>
      </c>
      <c r="QX292" s="64">
        <f>QV292/QV291*QX291</f>
        <v>12</v>
      </c>
      <c r="RH292" s="31">
        <v>3</v>
      </c>
      <c r="RI292" s="36">
        <f>RG$291*RH292</f>
        <v>15</v>
      </c>
      <c r="RJ292" s="64">
        <f>RH292/RH291*RJ291</f>
        <v>3.0769230769230771</v>
      </c>
      <c r="RN292" s="31">
        <v>51.25</v>
      </c>
      <c r="RO292" s="36">
        <f>RM$291*RN292</f>
        <v>584.25</v>
      </c>
      <c r="RP292" s="64">
        <f>RN292/RN291*RP291</f>
        <v>10.920560747663552</v>
      </c>
    </row>
    <row r="293" spans="1:515" x14ac:dyDescent="0.55000000000000004">
      <c r="A293" s="31"/>
      <c r="B293" s="80">
        <v>185502</v>
      </c>
      <c r="C293" s="79"/>
      <c r="D293" s="78"/>
      <c r="E293" s="78">
        <f t="shared" si="620"/>
        <v>136964.57551282053</v>
      </c>
      <c r="F293" s="78">
        <f>F292*G293/G292</f>
        <v>50.485126983429709</v>
      </c>
      <c r="G293" s="78">
        <f t="shared" ref="G293:G303" si="725">E293/D$291</f>
        <v>73.225316836582934</v>
      </c>
      <c r="H293" s="78"/>
      <c r="I293" s="78"/>
      <c r="J293" s="88"/>
      <c r="N293" s="31">
        <v>45.875</v>
      </c>
      <c r="O293" s="62">
        <f t="shared" ref="O293:O303" si="726">M$291*N293</f>
        <v>4633.375</v>
      </c>
      <c r="Z293" s="31">
        <v>114.75</v>
      </c>
      <c r="AA293" s="37">
        <f t="shared" si="722"/>
        <v>8606.25</v>
      </c>
      <c r="AL293" s="31">
        <v>75.88</v>
      </c>
      <c r="AM293" s="30">
        <f t="shared" ref="AM293:AM303" si="727">AK$291*AL293</f>
        <v>7296.1538461538466</v>
      </c>
      <c r="BD293" s="31">
        <v>98.125</v>
      </c>
      <c r="BE293" s="36">
        <f t="shared" ref="BE293:BE303" si="728">BC$291*BD293</f>
        <v>4072.1875</v>
      </c>
      <c r="BJ293" s="31">
        <v>43.625</v>
      </c>
      <c r="BK293" s="36">
        <f t="shared" ref="BK293:BK303" si="729">BI$291*BJ293</f>
        <v>1339.2874999999999</v>
      </c>
      <c r="BP293" s="31">
        <v>54.25</v>
      </c>
      <c r="BQ293" s="30">
        <f t="shared" ref="BQ293:BQ303" si="730">BO$291*BP293</f>
        <v>1546.125</v>
      </c>
      <c r="BV293" s="31">
        <v>85.5</v>
      </c>
      <c r="BW293" s="30">
        <f t="shared" ref="BW293:BW303" si="731">BU$291*BV293</f>
        <v>2479.5</v>
      </c>
      <c r="CB293" s="31">
        <v>96</v>
      </c>
      <c r="CC293" s="30">
        <f t="shared" ref="CC293:CC303" si="732">CA$291*CB293</f>
        <v>720</v>
      </c>
      <c r="CN293" s="31">
        <v>85</v>
      </c>
      <c r="CO293" s="36">
        <f t="shared" ref="CO293:CO303" si="733">CM$291*CN293</f>
        <v>1615</v>
      </c>
      <c r="CZ293" s="31">
        <v>93.875</v>
      </c>
      <c r="DA293" s="62">
        <f t="shared" ref="DA293:DA303" si="734">CY$291*CZ293</f>
        <v>22530</v>
      </c>
      <c r="DF293" s="31">
        <v>38.25</v>
      </c>
      <c r="DG293" s="30">
        <f t="shared" ref="DG293:DG303" si="735">DE$291*DF293</f>
        <v>1453.5</v>
      </c>
      <c r="DL293" s="31">
        <v>32</v>
      </c>
      <c r="DM293" s="30">
        <f t="shared" ref="DM293:DM303" si="736">DK$291*DL293</f>
        <v>1344</v>
      </c>
      <c r="DR293" s="31">
        <v>81</v>
      </c>
      <c r="DS293" s="30">
        <f t="shared" ref="DS293:DS303" si="737">DQ$291*DR293</f>
        <v>4617</v>
      </c>
      <c r="DX293" s="31">
        <v>92.083333333333329</v>
      </c>
      <c r="DY293" s="30">
        <f t="shared" ref="DY293:DY303" si="738">DW$291*DX293</f>
        <v>3315</v>
      </c>
      <c r="ED293" s="31">
        <v>69.19</v>
      </c>
      <c r="EE293" s="30">
        <f t="shared" ref="EE293:EE303" si="739">EC$291*ED293</f>
        <v>1383.8</v>
      </c>
      <c r="EV293" s="31">
        <v>91.375</v>
      </c>
      <c r="EW293" s="30">
        <f t="shared" ref="EW293:EW303" si="740">EU$291*EV293</f>
        <v>4111.875</v>
      </c>
      <c r="FB293" s="31">
        <v>95.5</v>
      </c>
      <c r="FC293" s="29">
        <f t="shared" si="723"/>
        <v>4918.25</v>
      </c>
      <c r="FN293" s="6">
        <v>103</v>
      </c>
      <c r="FO293" s="36">
        <f t="shared" ref="FO293:FO303" si="741">FM$291*FN293</f>
        <v>4841</v>
      </c>
      <c r="FT293" s="31">
        <v>87.75</v>
      </c>
      <c r="FU293" s="36">
        <f t="shared" ref="FU293:FU303" si="742">FS$291*FT293</f>
        <v>11583</v>
      </c>
      <c r="GF293" s="31">
        <v>48</v>
      </c>
      <c r="GG293" s="36">
        <f t="shared" ref="GG293:GG303" si="743">GE$291*GF293</f>
        <v>960</v>
      </c>
      <c r="GL293" s="31">
        <v>23.625</v>
      </c>
      <c r="GM293" s="36">
        <f t="shared" si="724"/>
        <v>590.42500000000007</v>
      </c>
      <c r="IB293" s="31">
        <v>123</v>
      </c>
      <c r="IC293" s="36">
        <f t="shared" ref="IC293:IC303" si="744">IA$291*IB293</f>
        <v>2829</v>
      </c>
      <c r="IH293" s="31">
        <v>37.777777777777786</v>
      </c>
      <c r="II293" s="30">
        <f t="shared" ref="II293:II303" si="745">IG$291*IH293</f>
        <v>1133.3333333333335</v>
      </c>
      <c r="IN293" s="31">
        <v>75.625</v>
      </c>
      <c r="IO293" s="36">
        <f t="shared" ref="IO293:IO303" si="746">IM$291*IN293</f>
        <v>2268.75</v>
      </c>
      <c r="JC293" s="69"/>
      <c r="JD293" s="20"/>
      <c r="JE293" s="20"/>
      <c r="JF293" s="20"/>
      <c r="JI293" s="69"/>
      <c r="JJ293" s="20"/>
      <c r="JK293" s="20"/>
      <c r="JL293" s="20">
        <v>134.875</v>
      </c>
      <c r="JM293" s="23">
        <f t="shared" ref="JM293:JM303" si="747">JK$291*JL293</f>
        <v>4046.25</v>
      </c>
      <c r="JO293" s="69"/>
      <c r="JP293" s="20"/>
      <c r="JQ293" s="20"/>
      <c r="JR293" s="20">
        <v>68.125</v>
      </c>
      <c r="JS293" s="23">
        <f t="shared" ref="JS293:JS303" si="748">JQ$291*JR293</f>
        <v>2152.75</v>
      </c>
      <c r="JU293" s="69"/>
      <c r="JV293" s="20"/>
      <c r="JW293" s="20"/>
      <c r="JX293" s="20"/>
      <c r="KA293" s="69"/>
      <c r="KB293" s="20"/>
      <c r="KC293" s="20"/>
      <c r="KD293" s="20">
        <v>56.25</v>
      </c>
      <c r="KE293" s="23">
        <f t="shared" ref="KE293:KE303" si="749">KC$291*KD293</f>
        <v>843.75</v>
      </c>
      <c r="KG293" s="69"/>
      <c r="KH293" s="20"/>
      <c r="KI293" s="20"/>
      <c r="KJ293" s="20">
        <v>34.25</v>
      </c>
      <c r="KK293" s="23">
        <f t="shared" ref="KK293:KK303" si="750">KI$291*KJ293</f>
        <v>1027.5</v>
      </c>
      <c r="KM293" s="69"/>
      <c r="KN293" s="20"/>
      <c r="KO293" s="20"/>
      <c r="KP293" s="20">
        <v>78</v>
      </c>
      <c r="KQ293" s="23">
        <f t="shared" ref="KQ293:KQ303" si="751">KO$291*KP293</f>
        <v>1427.4</v>
      </c>
      <c r="KS293" s="69"/>
      <c r="KT293" s="20"/>
      <c r="KU293" s="20"/>
      <c r="KV293" s="20">
        <v>63</v>
      </c>
      <c r="KW293" s="23">
        <f t="shared" ref="KW293:KW303" si="752">KU$291*KV293</f>
        <v>3150</v>
      </c>
      <c r="KY293" s="69"/>
      <c r="KZ293" s="20"/>
      <c r="LA293" s="20"/>
      <c r="LB293" s="20">
        <v>36</v>
      </c>
      <c r="LC293" s="23">
        <f t="shared" ref="LC293:LC303" si="753">LA$291*LB293</f>
        <v>756</v>
      </c>
      <c r="LE293" s="69"/>
      <c r="LF293" s="20"/>
      <c r="LG293" s="20"/>
      <c r="LH293" s="20">
        <v>45.833333333333336</v>
      </c>
      <c r="LI293" s="23">
        <f t="shared" ref="LI293:LI303" si="754">LG$291*LH293</f>
        <v>4583.3333333333339</v>
      </c>
      <c r="LK293" s="27"/>
      <c r="LL293" s="27"/>
      <c r="LM293" s="27"/>
      <c r="LN293" s="27">
        <v>107</v>
      </c>
      <c r="LO293" s="30">
        <f t="shared" ref="LO293:LO303" si="755">LM$291*LN293</f>
        <v>3103</v>
      </c>
      <c r="LW293" s="32"/>
      <c r="LX293" s="32"/>
      <c r="LY293" s="32"/>
      <c r="LZ293" s="32">
        <v>124</v>
      </c>
      <c r="MA293" s="36">
        <f t="shared" ref="MA293:MA303" si="756">LY$291*LZ293</f>
        <v>3558.7999999999997</v>
      </c>
      <c r="MC293" s="32"/>
      <c r="MD293" s="32"/>
      <c r="ME293" s="32"/>
      <c r="MF293" s="32"/>
      <c r="MI293" s="32"/>
      <c r="MJ293" s="32"/>
      <c r="MK293" s="32"/>
      <c r="ML293" s="32"/>
      <c r="MO293" s="32"/>
      <c r="MP293" s="32"/>
      <c r="MQ293" s="32"/>
      <c r="MR293" s="32"/>
      <c r="MU293" s="32"/>
      <c r="MV293" s="32"/>
      <c r="MW293" s="32"/>
      <c r="MX293" s="32"/>
      <c r="NA293" s="32"/>
      <c r="NB293" s="32"/>
      <c r="NC293" s="32"/>
      <c r="ND293" s="32">
        <v>103.25</v>
      </c>
      <c r="NE293" s="36">
        <f t="shared" ref="NE293:NE303" si="757">NC$291*ND293</f>
        <v>1476.4750000000001</v>
      </c>
      <c r="NG293" s="32"/>
      <c r="NH293" s="32"/>
      <c r="NI293" s="32"/>
      <c r="NJ293" s="32">
        <v>82.5</v>
      </c>
      <c r="NK293" s="36">
        <f t="shared" ref="NK293:NK303" si="758">NI$291*NJ293</f>
        <v>2920.5</v>
      </c>
      <c r="NM293" s="32"/>
      <c r="NN293" s="32"/>
      <c r="NO293" s="32"/>
      <c r="NP293" s="32">
        <v>58</v>
      </c>
      <c r="NQ293" s="36">
        <f t="shared" ref="NQ293:NQ303" si="759">NO$291*NP293</f>
        <v>742.40000000000009</v>
      </c>
      <c r="NS293" s="32"/>
      <c r="NT293" s="32"/>
      <c r="NU293" s="32"/>
      <c r="NV293" s="32"/>
      <c r="NY293" s="32"/>
      <c r="NZ293" s="32"/>
      <c r="OA293" s="32"/>
      <c r="OB293" s="32">
        <v>15.164999999999999</v>
      </c>
      <c r="OC293" s="36">
        <f t="shared" ref="OC293:OC303" si="760">OA$291*OB293</f>
        <v>333.63</v>
      </c>
      <c r="OE293" s="32"/>
      <c r="OF293" s="32"/>
      <c r="OG293" s="32"/>
      <c r="OH293" s="32"/>
      <c r="OK293" s="32"/>
      <c r="OL293" s="32"/>
      <c r="OM293" s="32"/>
      <c r="ON293" s="32">
        <v>96.25</v>
      </c>
      <c r="OO293" s="36">
        <f t="shared" ref="OO293:OO303" si="761">OM$291*ON293</f>
        <v>2569.875</v>
      </c>
      <c r="OQ293" s="32"/>
      <c r="OR293" s="32"/>
      <c r="OS293" s="32"/>
      <c r="OT293" s="32">
        <v>80</v>
      </c>
      <c r="OU293" s="36">
        <f t="shared" ref="OU293:OU303" si="762">OS$291*OT293</f>
        <v>1088</v>
      </c>
      <c r="OW293" s="32"/>
      <c r="OX293" s="32"/>
      <c r="OY293" s="32"/>
      <c r="OZ293" s="32">
        <v>83.5</v>
      </c>
      <c r="PA293" s="36">
        <f t="shared" ref="PA293:PA303" si="763">OY$291*OZ293</f>
        <v>1260.8499999999999</v>
      </c>
      <c r="PC293" s="32"/>
      <c r="PD293" s="32"/>
      <c r="PE293" s="32"/>
      <c r="PF293" s="32"/>
      <c r="PI293" s="32"/>
      <c r="PJ293" s="32"/>
      <c r="PK293" s="32"/>
      <c r="PL293" s="32">
        <v>11.5</v>
      </c>
      <c r="PM293" s="36">
        <f t="shared" ref="PM293:PM303" si="764">PK$291*PL293</f>
        <v>203.54999999999998</v>
      </c>
      <c r="PO293" s="32"/>
      <c r="PP293" s="32"/>
      <c r="PQ293" s="32"/>
      <c r="PR293" s="32"/>
      <c r="PU293" s="32"/>
      <c r="PV293" s="32"/>
      <c r="PW293" s="32"/>
      <c r="PX293" s="31">
        <v>103.25</v>
      </c>
      <c r="PY293" s="36">
        <f t="shared" ref="PY293:PY303" si="765">PW$291*PX293</f>
        <v>619.5</v>
      </c>
      <c r="QM293" s="5"/>
      <c r="QO293" s="5"/>
      <c r="QV293" s="31">
        <v>25</v>
      </c>
      <c r="QW293" s="36">
        <f t="shared" ref="QW293:QW303" si="766">QU$291*QV293</f>
        <v>300</v>
      </c>
      <c r="RH293" s="31">
        <v>2</v>
      </c>
      <c r="RI293" s="36">
        <f t="shared" ref="RI293:RI303" si="767">RG$291*RH293</f>
        <v>10</v>
      </c>
      <c r="RN293" s="31">
        <v>53</v>
      </c>
      <c r="RO293" s="36">
        <f t="shared" ref="RO293:RO303" si="768">RM$291*RN293</f>
        <v>604.20000000000005</v>
      </c>
    </row>
    <row r="294" spans="1:515" x14ac:dyDescent="0.55000000000000004">
      <c r="A294" s="31"/>
      <c r="B294" s="80">
        <v>185503</v>
      </c>
      <c r="C294" s="79"/>
      <c r="D294" s="78"/>
      <c r="E294" s="78">
        <f t="shared" si="620"/>
        <v>139416.4423717949</v>
      </c>
      <c r="F294" s="78">
        <f t="shared" ref="F294:F303" si="769">F293*G294/G293</f>
        <v>51.388884829269173</v>
      </c>
      <c r="G294" s="78">
        <f t="shared" si="725"/>
        <v>74.536157445676849</v>
      </c>
      <c r="H294" s="78"/>
      <c r="I294" s="78"/>
      <c r="J294" s="88"/>
      <c r="N294" s="31">
        <v>46.6875</v>
      </c>
      <c r="O294" s="62">
        <f t="shared" si="726"/>
        <v>4715.4375</v>
      </c>
      <c r="Z294" s="31">
        <v>124</v>
      </c>
      <c r="AA294" s="37">
        <f t="shared" si="722"/>
        <v>9300</v>
      </c>
      <c r="AL294" s="31">
        <v>84.25</v>
      </c>
      <c r="AM294" s="30">
        <f t="shared" si="727"/>
        <v>8100.961538461539</v>
      </c>
      <c r="BD294" s="31">
        <v>98.875</v>
      </c>
      <c r="BE294" s="36">
        <f t="shared" si="728"/>
        <v>4103.3125</v>
      </c>
      <c r="BJ294" s="31">
        <v>41.5</v>
      </c>
      <c r="BK294" s="36">
        <f t="shared" si="729"/>
        <v>1274.05</v>
      </c>
      <c r="BP294" s="31">
        <v>53.875</v>
      </c>
      <c r="BQ294" s="30">
        <f t="shared" si="730"/>
        <v>1535.4375</v>
      </c>
      <c r="BV294" s="31">
        <v>92</v>
      </c>
      <c r="BW294" s="30">
        <f t="shared" si="731"/>
        <v>2668</v>
      </c>
      <c r="CB294" s="31">
        <v>95.25</v>
      </c>
      <c r="CC294" s="30">
        <f t="shared" si="732"/>
        <v>714.375</v>
      </c>
      <c r="CN294" s="31">
        <v>95</v>
      </c>
      <c r="CO294" s="36">
        <f t="shared" si="733"/>
        <v>1805</v>
      </c>
      <c r="CZ294" s="31">
        <v>93.5</v>
      </c>
      <c r="DA294" s="62">
        <f t="shared" si="734"/>
        <v>22440</v>
      </c>
      <c r="DF294" s="31">
        <v>41.5</v>
      </c>
      <c r="DG294" s="30">
        <f t="shared" si="735"/>
        <v>1577</v>
      </c>
      <c r="DL294" s="31">
        <v>32.380000000000003</v>
      </c>
      <c r="DM294" s="30">
        <f t="shared" si="736"/>
        <v>1359.96</v>
      </c>
      <c r="DR294" s="31">
        <v>82.5</v>
      </c>
      <c r="DS294" s="30">
        <f t="shared" si="737"/>
        <v>4702.5</v>
      </c>
      <c r="DX294" s="31">
        <v>93.333333333333329</v>
      </c>
      <c r="DY294" s="30">
        <f t="shared" si="738"/>
        <v>3360</v>
      </c>
      <c r="ED294" s="31">
        <v>68</v>
      </c>
      <c r="EE294" s="30">
        <f t="shared" si="739"/>
        <v>1360</v>
      </c>
      <c r="EV294" s="31">
        <v>94.625</v>
      </c>
      <c r="EW294" s="30">
        <f t="shared" si="740"/>
        <v>4258.125</v>
      </c>
      <c r="FB294" s="31">
        <v>96.125</v>
      </c>
      <c r="FC294" s="29">
        <f t="shared" si="723"/>
        <v>4950.4375</v>
      </c>
      <c r="FN294" s="6">
        <v>106.25</v>
      </c>
      <c r="FO294" s="36">
        <f t="shared" si="741"/>
        <v>4993.75</v>
      </c>
      <c r="FT294" s="31">
        <v>87.75</v>
      </c>
      <c r="FU294" s="36">
        <f t="shared" si="742"/>
        <v>11583</v>
      </c>
      <c r="GF294" s="31">
        <v>32</v>
      </c>
      <c r="GG294" s="36">
        <f t="shared" si="743"/>
        <v>640</v>
      </c>
      <c r="GL294" s="31">
        <v>26.125</v>
      </c>
      <c r="GM294" s="36">
        <f t="shared" si="724"/>
        <v>596.07500000000005</v>
      </c>
      <c r="IB294" s="31">
        <v>121</v>
      </c>
      <c r="IC294" s="36">
        <f t="shared" si="744"/>
        <v>2783</v>
      </c>
      <c r="IH294" s="31">
        <v>37.333333333333343</v>
      </c>
      <c r="II294" s="30">
        <f t="shared" si="745"/>
        <v>1120.0000000000002</v>
      </c>
      <c r="IN294" s="31">
        <v>76.75</v>
      </c>
      <c r="IO294" s="36">
        <f t="shared" si="746"/>
        <v>2302.5</v>
      </c>
      <c r="JC294" s="69"/>
      <c r="JD294" s="20"/>
      <c r="JE294" s="20"/>
      <c r="JF294" s="20"/>
      <c r="JI294" s="69"/>
      <c r="JJ294" s="20"/>
      <c r="JK294" s="20"/>
      <c r="JL294" s="20">
        <v>134.875</v>
      </c>
      <c r="JM294" s="23">
        <f t="shared" si="747"/>
        <v>4046.25</v>
      </c>
      <c r="JO294" s="69"/>
      <c r="JP294" s="20"/>
      <c r="JQ294" s="20"/>
      <c r="JR294" s="20">
        <v>69.5</v>
      </c>
      <c r="JS294" s="23">
        <f t="shared" si="748"/>
        <v>2196.2000000000003</v>
      </c>
      <c r="JU294" s="69"/>
      <c r="JV294" s="20"/>
      <c r="JW294" s="20"/>
      <c r="JX294" s="20"/>
      <c r="KA294" s="69"/>
      <c r="KB294" s="20"/>
      <c r="KC294" s="20"/>
      <c r="KD294" s="20">
        <v>51.25</v>
      </c>
      <c r="KE294" s="23">
        <f t="shared" si="749"/>
        <v>768.75</v>
      </c>
      <c r="KG294" s="69"/>
      <c r="KH294" s="20"/>
      <c r="KI294" s="20"/>
      <c r="KJ294" s="20">
        <v>33.5</v>
      </c>
      <c r="KK294" s="23">
        <f t="shared" si="750"/>
        <v>1005</v>
      </c>
      <c r="KM294" s="69"/>
      <c r="KN294" s="20"/>
      <c r="KO294" s="20"/>
      <c r="KP294" s="20">
        <v>77.5</v>
      </c>
      <c r="KQ294" s="23">
        <f t="shared" si="751"/>
        <v>1418.25</v>
      </c>
      <c r="KS294" s="69"/>
      <c r="KT294" s="20"/>
      <c r="KU294" s="20"/>
      <c r="KV294" s="20">
        <v>64</v>
      </c>
      <c r="KW294" s="23">
        <f t="shared" si="752"/>
        <v>3200</v>
      </c>
      <c r="KY294" s="69"/>
      <c r="KZ294" s="20"/>
      <c r="LA294" s="20"/>
      <c r="LB294" s="20">
        <v>35.75</v>
      </c>
      <c r="LC294" s="23">
        <f t="shared" si="753"/>
        <v>750.75</v>
      </c>
      <c r="LE294" s="69"/>
      <c r="LF294" s="20"/>
      <c r="LG294" s="20"/>
      <c r="LH294" s="20">
        <v>49.333333333333336</v>
      </c>
      <c r="LI294" s="23">
        <f t="shared" si="754"/>
        <v>4933.3333333333339</v>
      </c>
      <c r="LK294" s="27"/>
      <c r="LL294" s="27"/>
      <c r="LM294" s="27"/>
      <c r="LN294" s="27">
        <v>104</v>
      </c>
      <c r="LO294" s="30">
        <f t="shared" si="755"/>
        <v>3016</v>
      </c>
      <c r="LW294" s="32"/>
      <c r="LX294" s="32"/>
      <c r="LY294" s="32"/>
      <c r="LZ294" s="32">
        <v>123</v>
      </c>
      <c r="MA294" s="36">
        <f t="shared" si="756"/>
        <v>3530.1</v>
      </c>
      <c r="MC294" s="32"/>
      <c r="MD294" s="32"/>
      <c r="ME294" s="32"/>
      <c r="MF294" s="32"/>
      <c r="MI294" s="32"/>
      <c r="MJ294" s="32"/>
      <c r="MK294" s="32"/>
      <c r="ML294" s="32"/>
      <c r="MO294" s="32"/>
      <c r="MP294" s="32"/>
      <c r="MQ294" s="32"/>
      <c r="MR294" s="32"/>
      <c r="MU294" s="32"/>
      <c r="MV294" s="32"/>
      <c r="MW294" s="32"/>
      <c r="MX294" s="32"/>
      <c r="NA294" s="32"/>
      <c r="NB294" s="32"/>
      <c r="NC294" s="32"/>
      <c r="ND294" s="32">
        <v>103.75</v>
      </c>
      <c r="NE294" s="36">
        <f t="shared" si="757"/>
        <v>1483.625</v>
      </c>
      <c r="NG294" s="32"/>
      <c r="NH294" s="32"/>
      <c r="NI294" s="32"/>
      <c r="NJ294" s="32">
        <v>80.875</v>
      </c>
      <c r="NK294" s="36">
        <f t="shared" si="758"/>
        <v>2862.9749999999999</v>
      </c>
      <c r="NM294" s="32"/>
      <c r="NN294" s="32"/>
      <c r="NO294" s="32"/>
      <c r="NP294" s="32">
        <v>57.5</v>
      </c>
      <c r="NQ294" s="36">
        <f t="shared" si="759"/>
        <v>736</v>
      </c>
      <c r="NS294" s="32"/>
      <c r="NT294" s="32"/>
      <c r="NU294" s="32"/>
      <c r="NV294" s="32"/>
      <c r="NY294" s="32"/>
      <c r="NZ294" s="32"/>
      <c r="OA294" s="32"/>
      <c r="OB294" s="32">
        <v>22.3125</v>
      </c>
      <c r="OC294" s="36">
        <f t="shared" si="760"/>
        <v>490.875</v>
      </c>
      <c r="OE294" s="32"/>
      <c r="OF294" s="32"/>
      <c r="OG294" s="32"/>
      <c r="OH294" s="32"/>
      <c r="OK294" s="32"/>
      <c r="OL294" s="32"/>
      <c r="OM294" s="32"/>
      <c r="ON294" s="32">
        <v>97.5</v>
      </c>
      <c r="OO294" s="36">
        <f t="shared" si="761"/>
        <v>2603.25</v>
      </c>
      <c r="OQ294" s="32"/>
      <c r="OR294" s="32"/>
      <c r="OS294" s="32"/>
      <c r="OT294" s="32">
        <v>80</v>
      </c>
      <c r="OU294" s="36">
        <f t="shared" si="762"/>
        <v>1088</v>
      </c>
      <c r="OW294" s="32"/>
      <c r="OX294" s="32"/>
      <c r="OY294" s="32"/>
      <c r="OZ294" s="32">
        <v>82</v>
      </c>
      <c r="PA294" s="36">
        <f t="shared" si="763"/>
        <v>1238.2</v>
      </c>
      <c r="PC294" s="32"/>
      <c r="PD294" s="32"/>
      <c r="PE294" s="32"/>
      <c r="PF294" s="32"/>
      <c r="PI294" s="32"/>
      <c r="PJ294" s="32"/>
      <c r="PK294" s="32"/>
      <c r="PL294" s="32">
        <v>11.625</v>
      </c>
      <c r="PM294" s="36">
        <f t="shared" si="764"/>
        <v>205.76249999999999</v>
      </c>
      <c r="PO294" s="32"/>
      <c r="PP294" s="32"/>
      <c r="PQ294" s="32"/>
      <c r="PR294" s="32"/>
      <c r="PU294" s="32"/>
      <c r="PV294" s="32"/>
      <c r="PW294" s="32"/>
      <c r="PX294" s="31">
        <v>103.5</v>
      </c>
      <c r="PY294" s="36">
        <f t="shared" si="765"/>
        <v>621</v>
      </c>
      <c r="QM294" s="5"/>
      <c r="QO294" s="5"/>
      <c r="QV294" s="31">
        <v>30</v>
      </c>
      <c r="QW294" s="36">
        <f t="shared" si="766"/>
        <v>360</v>
      </c>
      <c r="RH294" s="31">
        <v>3</v>
      </c>
      <c r="RI294" s="36">
        <f t="shared" si="767"/>
        <v>15</v>
      </c>
      <c r="RN294" s="31">
        <v>53</v>
      </c>
      <c r="RO294" s="36">
        <f t="shared" si="768"/>
        <v>604.20000000000005</v>
      </c>
    </row>
    <row r="295" spans="1:515" x14ac:dyDescent="0.55000000000000004">
      <c r="A295" s="31"/>
      <c r="B295" s="80">
        <v>185504</v>
      </c>
      <c r="C295" s="79"/>
      <c r="D295" s="78"/>
      <c r="E295" s="78">
        <f t="shared" si="620"/>
        <v>139061.67282051282</v>
      </c>
      <c r="F295" s="78">
        <f t="shared" si="769"/>
        <v>51.258116812946191</v>
      </c>
      <c r="G295" s="78">
        <f t="shared" si="725"/>
        <v>74.346487140787161</v>
      </c>
      <c r="H295" s="78"/>
      <c r="I295" s="78"/>
      <c r="J295" s="88"/>
      <c r="N295" s="31">
        <v>45.8125</v>
      </c>
      <c r="O295" s="62">
        <f t="shared" si="726"/>
        <v>4627.0625</v>
      </c>
      <c r="Z295" s="31">
        <v>125</v>
      </c>
      <c r="AA295" s="37">
        <f t="shared" si="722"/>
        <v>9375</v>
      </c>
      <c r="AL295" s="31">
        <v>86.75</v>
      </c>
      <c r="AM295" s="30">
        <f t="shared" si="727"/>
        <v>8341.3461538461543</v>
      </c>
      <c r="BD295" s="31">
        <v>98.875</v>
      </c>
      <c r="BE295" s="36">
        <f t="shared" si="728"/>
        <v>4103.3125</v>
      </c>
      <c r="BJ295" s="31">
        <v>38.75</v>
      </c>
      <c r="BK295" s="36">
        <f t="shared" si="729"/>
        <v>1189.625</v>
      </c>
      <c r="BP295" s="31">
        <v>51.75</v>
      </c>
      <c r="BQ295" s="30">
        <f t="shared" si="730"/>
        <v>1474.875</v>
      </c>
      <c r="BV295" s="31">
        <v>88.5</v>
      </c>
      <c r="BW295" s="30">
        <f t="shared" si="731"/>
        <v>2566.5</v>
      </c>
      <c r="CB295" s="31">
        <v>96</v>
      </c>
      <c r="CC295" s="30">
        <f t="shared" si="732"/>
        <v>720</v>
      </c>
      <c r="CN295" s="31">
        <v>90</v>
      </c>
      <c r="CO295" s="36">
        <f t="shared" si="733"/>
        <v>1710</v>
      </c>
      <c r="CZ295" s="31">
        <v>93.75</v>
      </c>
      <c r="DA295" s="62">
        <f t="shared" si="734"/>
        <v>22500</v>
      </c>
      <c r="DF295" s="31">
        <v>40.5</v>
      </c>
      <c r="DG295" s="30">
        <f t="shared" si="735"/>
        <v>1539</v>
      </c>
      <c r="DL295" s="31">
        <v>30.25</v>
      </c>
      <c r="DM295" s="30">
        <f t="shared" si="736"/>
        <v>1270.5</v>
      </c>
      <c r="DR295" s="31">
        <v>81.5</v>
      </c>
      <c r="DS295" s="30">
        <f t="shared" si="737"/>
        <v>4645.5</v>
      </c>
      <c r="DX295" s="31">
        <v>98.666666666666671</v>
      </c>
      <c r="DY295" s="30">
        <f t="shared" si="738"/>
        <v>3552</v>
      </c>
      <c r="ED295" s="31">
        <v>75.5</v>
      </c>
      <c r="EE295" s="30">
        <f t="shared" si="739"/>
        <v>1510</v>
      </c>
      <c r="EV295" s="31">
        <v>92.875</v>
      </c>
      <c r="EW295" s="30">
        <f t="shared" si="740"/>
        <v>4179.375</v>
      </c>
      <c r="FB295" s="31">
        <v>92.75</v>
      </c>
      <c r="FC295" s="29">
        <f t="shared" si="723"/>
        <v>4776.625</v>
      </c>
      <c r="FN295" s="6">
        <v>104.88</v>
      </c>
      <c r="FO295" s="36">
        <f t="shared" si="741"/>
        <v>4929.3599999999997</v>
      </c>
      <c r="FT295" s="31">
        <v>88.083333333333329</v>
      </c>
      <c r="FU295" s="36">
        <f t="shared" si="742"/>
        <v>11627</v>
      </c>
      <c r="GF295" s="31">
        <v>35</v>
      </c>
      <c r="GG295" s="36">
        <f t="shared" si="743"/>
        <v>700</v>
      </c>
      <c r="GL295" s="31">
        <v>26.375</v>
      </c>
      <c r="GM295" s="36">
        <f t="shared" si="724"/>
        <v>613.02500000000009</v>
      </c>
      <c r="IB295" s="31">
        <v>116</v>
      </c>
      <c r="IC295" s="36">
        <f t="shared" si="744"/>
        <v>2668</v>
      </c>
      <c r="IH295" s="31">
        <v>36.8888888888889</v>
      </c>
      <c r="II295" s="30">
        <f t="shared" si="745"/>
        <v>1106.666666666667</v>
      </c>
      <c r="IN295" s="31">
        <v>79.875</v>
      </c>
      <c r="IO295" s="36">
        <f t="shared" si="746"/>
        <v>2396.25</v>
      </c>
      <c r="JC295" s="69"/>
      <c r="JD295" s="20"/>
      <c r="JE295" s="20"/>
      <c r="JF295" s="20"/>
      <c r="JI295" s="69"/>
      <c r="JJ295" s="20"/>
      <c r="JK295" s="20"/>
      <c r="JL295" s="20">
        <v>134.875</v>
      </c>
      <c r="JM295" s="23">
        <f t="shared" si="747"/>
        <v>4046.25</v>
      </c>
      <c r="JO295" s="69"/>
      <c r="JP295" s="20"/>
      <c r="JQ295" s="20"/>
      <c r="JR295" s="20">
        <v>65.5</v>
      </c>
      <c r="JS295" s="23">
        <f t="shared" si="748"/>
        <v>2069.8000000000002</v>
      </c>
      <c r="JU295" s="69"/>
      <c r="JV295" s="20"/>
      <c r="JW295" s="20"/>
      <c r="JX295" s="20"/>
      <c r="KA295" s="69"/>
      <c r="KB295" s="20"/>
      <c r="KC295" s="20"/>
      <c r="KD295" s="20">
        <v>52.25</v>
      </c>
      <c r="KE295" s="23">
        <f t="shared" si="749"/>
        <v>783.75</v>
      </c>
      <c r="KG295" s="69"/>
      <c r="KH295" s="20"/>
      <c r="KI295" s="20"/>
      <c r="KJ295" s="20">
        <v>32.5</v>
      </c>
      <c r="KK295" s="23">
        <f t="shared" si="750"/>
        <v>975</v>
      </c>
      <c r="KM295" s="69"/>
      <c r="KN295" s="20"/>
      <c r="KO295" s="20"/>
      <c r="KP295" s="20">
        <v>75.5</v>
      </c>
      <c r="KQ295" s="23">
        <f t="shared" si="751"/>
        <v>1381.65</v>
      </c>
      <c r="KS295" s="69"/>
      <c r="KT295" s="20"/>
      <c r="KU295" s="20"/>
      <c r="KV295" s="20">
        <v>66.75</v>
      </c>
      <c r="KW295" s="23">
        <f t="shared" si="752"/>
        <v>3337.5</v>
      </c>
      <c r="KY295" s="69"/>
      <c r="KZ295" s="20"/>
      <c r="LA295" s="20"/>
      <c r="LB295" s="20">
        <v>38.75</v>
      </c>
      <c r="LC295" s="23">
        <f t="shared" si="753"/>
        <v>813.75</v>
      </c>
      <c r="LE295" s="69"/>
      <c r="LF295" s="20"/>
      <c r="LG295" s="20"/>
      <c r="LH295" s="20">
        <v>50.75</v>
      </c>
      <c r="LI295" s="23">
        <f t="shared" si="754"/>
        <v>5075</v>
      </c>
      <c r="LK295" s="27"/>
      <c r="LL295" s="27"/>
      <c r="LM295" s="27"/>
      <c r="LN295" s="27">
        <v>94</v>
      </c>
      <c r="LO295" s="30">
        <f t="shared" si="755"/>
        <v>2726</v>
      </c>
      <c r="LW295" s="32"/>
      <c r="LX295" s="32"/>
      <c r="LY295" s="32"/>
      <c r="LZ295" s="32">
        <v>123</v>
      </c>
      <c r="MA295" s="36">
        <f t="shared" si="756"/>
        <v>3530.1</v>
      </c>
      <c r="MC295" s="32"/>
      <c r="MD295" s="32"/>
      <c r="ME295" s="32"/>
      <c r="MF295" s="32"/>
      <c r="MI295" s="32"/>
      <c r="MJ295" s="32"/>
      <c r="MK295" s="32"/>
      <c r="ML295" s="32"/>
      <c r="MO295" s="32"/>
      <c r="MP295" s="32"/>
      <c r="MQ295" s="32"/>
      <c r="MR295" s="32"/>
      <c r="MU295" s="32"/>
      <c r="MV295" s="32"/>
      <c r="MW295" s="32"/>
      <c r="MX295" s="32"/>
      <c r="NA295" s="32"/>
      <c r="NB295" s="32"/>
      <c r="NC295" s="32"/>
      <c r="ND295" s="32">
        <v>102.5</v>
      </c>
      <c r="NE295" s="36">
        <f t="shared" si="757"/>
        <v>1465.75</v>
      </c>
      <c r="NG295" s="32"/>
      <c r="NH295" s="32"/>
      <c r="NI295" s="32"/>
      <c r="NJ295" s="32">
        <v>80.375</v>
      </c>
      <c r="NK295" s="36">
        <f t="shared" si="758"/>
        <v>2845.2750000000001</v>
      </c>
      <c r="NM295" s="32"/>
      <c r="NN295" s="32"/>
      <c r="NO295" s="32"/>
      <c r="NP295" s="32">
        <v>56</v>
      </c>
      <c r="NQ295" s="36">
        <f t="shared" si="759"/>
        <v>716.80000000000007</v>
      </c>
      <c r="NS295" s="32"/>
      <c r="NT295" s="32"/>
      <c r="NU295" s="32"/>
      <c r="NV295" s="32"/>
      <c r="NY295" s="32"/>
      <c r="NZ295" s="32"/>
      <c r="OA295" s="32"/>
      <c r="OB295" s="32">
        <v>20.75</v>
      </c>
      <c r="OC295" s="36">
        <f t="shared" si="760"/>
        <v>456.5</v>
      </c>
      <c r="OE295" s="32"/>
      <c r="OF295" s="32"/>
      <c r="OG295" s="32"/>
      <c r="OH295" s="32"/>
      <c r="OK295" s="32"/>
      <c r="OL295" s="32"/>
      <c r="OM295" s="32"/>
      <c r="ON295" s="32">
        <v>98.75</v>
      </c>
      <c r="OO295" s="36">
        <f t="shared" si="761"/>
        <v>2636.625</v>
      </c>
      <c r="OQ295" s="32"/>
      <c r="OR295" s="32"/>
      <c r="OS295" s="32"/>
      <c r="OT295" s="32">
        <v>80</v>
      </c>
      <c r="OU295" s="36">
        <f t="shared" si="762"/>
        <v>1088</v>
      </c>
      <c r="OW295" s="32"/>
      <c r="OX295" s="32"/>
      <c r="OY295" s="32"/>
      <c r="OZ295" s="32">
        <v>80.25</v>
      </c>
      <c r="PA295" s="36">
        <f t="shared" si="763"/>
        <v>1211.7749999999999</v>
      </c>
      <c r="PC295" s="32"/>
      <c r="PD295" s="32"/>
      <c r="PE295" s="32"/>
      <c r="PF295" s="32"/>
      <c r="PI295" s="32"/>
      <c r="PJ295" s="32"/>
      <c r="PK295" s="32"/>
      <c r="PL295" s="32">
        <v>10.25</v>
      </c>
      <c r="PM295" s="36">
        <f t="shared" si="764"/>
        <v>181.42499999999998</v>
      </c>
      <c r="PO295" s="32"/>
      <c r="PP295" s="32"/>
      <c r="PQ295" s="32"/>
      <c r="PR295" s="32"/>
      <c r="PU295" s="32"/>
      <c r="PV295" s="32"/>
      <c r="PW295" s="32"/>
      <c r="PX295" s="31">
        <v>103</v>
      </c>
      <c r="PY295" s="36">
        <f t="shared" si="765"/>
        <v>618</v>
      </c>
      <c r="QM295" s="5"/>
      <c r="QO295" s="5"/>
      <c r="QV295" s="31">
        <v>30</v>
      </c>
      <c r="QW295" s="36">
        <f t="shared" si="766"/>
        <v>360</v>
      </c>
      <c r="RH295" s="31">
        <v>3.5</v>
      </c>
      <c r="RI295" s="36">
        <f t="shared" si="767"/>
        <v>17.5</v>
      </c>
      <c r="RN295" s="31">
        <v>53</v>
      </c>
      <c r="RO295" s="36">
        <f t="shared" si="768"/>
        <v>604.20000000000005</v>
      </c>
    </row>
    <row r="296" spans="1:515" x14ac:dyDescent="0.55000000000000004">
      <c r="A296" s="31"/>
      <c r="B296" s="80">
        <v>185505</v>
      </c>
      <c r="C296" s="79"/>
      <c r="D296" s="78"/>
      <c r="E296" s="78">
        <f t="shared" si="620"/>
        <v>140216.24608974357</v>
      </c>
      <c r="F296" s="78">
        <f t="shared" si="769"/>
        <v>51.683692388897455</v>
      </c>
      <c r="G296" s="78">
        <f t="shared" si="725"/>
        <v>74.963756191079355</v>
      </c>
      <c r="H296" s="78"/>
      <c r="I296" s="78"/>
      <c r="J296" s="88"/>
      <c r="N296" s="31">
        <v>47.125</v>
      </c>
      <c r="O296" s="62">
        <f t="shared" si="726"/>
        <v>4759.625</v>
      </c>
      <c r="Z296" s="31">
        <v>128.5</v>
      </c>
      <c r="AA296" s="37">
        <f t="shared" si="722"/>
        <v>9637.5</v>
      </c>
      <c r="AL296" s="31">
        <v>88.25</v>
      </c>
      <c r="AM296" s="30">
        <f t="shared" si="727"/>
        <v>8485.5769230769238</v>
      </c>
      <c r="BD296" s="31">
        <v>100.625</v>
      </c>
      <c r="BE296" s="36">
        <f t="shared" si="728"/>
        <v>4175.9375</v>
      </c>
      <c r="BJ296" s="31">
        <v>40.125</v>
      </c>
      <c r="BK296" s="36">
        <f t="shared" si="729"/>
        <v>1231.8374999999999</v>
      </c>
      <c r="BP296" s="31">
        <v>53</v>
      </c>
      <c r="BQ296" s="30">
        <f t="shared" si="730"/>
        <v>1510.5</v>
      </c>
      <c r="BV296" s="31">
        <v>85.25</v>
      </c>
      <c r="BW296" s="30">
        <f t="shared" si="731"/>
        <v>2472.25</v>
      </c>
      <c r="CB296" s="31">
        <v>94</v>
      </c>
      <c r="CC296" s="30">
        <f t="shared" si="732"/>
        <v>705</v>
      </c>
      <c r="CN296" s="31">
        <v>97</v>
      </c>
      <c r="CO296" s="36">
        <f t="shared" si="733"/>
        <v>1843</v>
      </c>
      <c r="CZ296" s="31">
        <v>93.125</v>
      </c>
      <c r="DA296" s="62">
        <f t="shared" si="734"/>
        <v>22350</v>
      </c>
      <c r="DF296" s="31">
        <v>39.25</v>
      </c>
      <c r="DG296" s="30">
        <f t="shared" si="735"/>
        <v>1491.5</v>
      </c>
      <c r="DL296" s="31">
        <v>27.13</v>
      </c>
      <c r="DM296" s="30">
        <f t="shared" si="736"/>
        <v>1139.46</v>
      </c>
      <c r="DR296" s="31">
        <v>89.75</v>
      </c>
      <c r="DS296" s="30">
        <f t="shared" si="737"/>
        <v>5115.75</v>
      </c>
      <c r="DX296" s="31">
        <v>102</v>
      </c>
      <c r="DY296" s="30">
        <f t="shared" si="738"/>
        <v>3672</v>
      </c>
      <c r="ED296" s="31">
        <v>81.75</v>
      </c>
      <c r="EE296" s="30">
        <f t="shared" si="739"/>
        <v>1635</v>
      </c>
      <c r="EV296" s="31">
        <v>93.75</v>
      </c>
      <c r="EW296" s="30">
        <f t="shared" si="740"/>
        <v>4218.75</v>
      </c>
      <c r="FB296" s="31">
        <v>92</v>
      </c>
      <c r="FC296" s="29">
        <f t="shared" si="723"/>
        <v>4738</v>
      </c>
      <c r="FN296" s="31">
        <v>106.19</v>
      </c>
      <c r="FO296" s="36">
        <f t="shared" si="741"/>
        <v>4990.93</v>
      </c>
      <c r="FT296" s="31">
        <v>88.416666666666657</v>
      </c>
      <c r="FU296" s="36">
        <f t="shared" si="742"/>
        <v>11670.999999999998</v>
      </c>
      <c r="GF296" s="31">
        <v>46.375</v>
      </c>
      <c r="GG296" s="36">
        <f t="shared" si="743"/>
        <v>927.5</v>
      </c>
      <c r="GL296" s="31">
        <v>27.125</v>
      </c>
      <c r="GM296" s="36">
        <f t="shared" si="724"/>
        <v>689.30000000000007</v>
      </c>
      <c r="IB296" s="31">
        <v>118</v>
      </c>
      <c r="IC296" s="36">
        <f t="shared" si="744"/>
        <v>2714</v>
      </c>
      <c r="IH296" s="31">
        <v>36.444444444444457</v>
      </c>
      <c r="II296" s="30">
        <f t="shared" si="745"/>
        <v>1093.3333333333337</v>
      </c>
      <c r="IN296" s="31">
        <v>81.5</v>
      </c>
      <c r="IO296" s="36">
        <f t="shared" si="746"/>
        <v>2445</v>
      </c>
      <c r="JC296" s="69"/>
      <c r="JD296" s="20"/>
      <c r="JE296" s="20"/>
      <c r="JF296" s="20"/>
      <c r="JI296" s="69"/>
      <c r="JJ296" s="20"/>
      <c r="JK296" s="20"/>
      <c r="JL296" s="20">
        <v>134.875</v>
      </c>
      <c r="JM296" s="23">
        <f t="shared" si="747"/>
        <v>4046.25</v>
      </c>
      <c r="JO296" s="69"/>
      <c r="JP296" s="20"/>
      <c r="JQ296" s="20"/>
      <c r="JR296" s="20">
        <v>66.875</v>
      </c>
      <c r="JS296" s="23">
        <f t="shared" si="748"/>
        <v>2113.25</v>
      </c>
      <c r="JU296" s="69"/>
      <c r="JV296" s="20"/>
      <c r="JW296" s="20"/>
      <c r="JX296" s="20"/>
      <c r="KA296" s="69"/>
      <c r="KB296" s="20"/>
      <c r="KC296" s="20"/>
      <c r="KD296" s="20">
        <v>53.25</v>
      </c>
      <c r="KE296" s="23">
        <f t="shared" si="749"/>
        <v>798.75</v>
      </c>
      <c r="KG296" s="69"/>
      <c r="KH296" s="20"/>
      <c r="KI296" s="20"/>
      <c r="KJ296" s="20">
        <v>31.5</v>
      </c>
      <c r="KK296" s="23">
        <f t="shared" si="750"/>
        <v>945</v>
      </c>
      <c r="KM296" s="69"/>
      <c r="KN296" s="20"/>
      <c r="KO296" s="20"/>
      <c r="KP296" s="20">
        <v>74.5</v>
      </c>
      <c r="KQ296" s="23">
        <f t="shared" si="751"/>
        <v>1363.3500000000001</v>
      </c>
      <c r="KS296" s="69"/>
      <c r="KT296" s="20"/>
      <c r="KU296" s="20"/>
      <c r="KV296" s="20">
        <v>66</v>
      </c>
      <c r="KW296" s="23">
        <f t="shared" si="752"/>
        <v>3300</v>
      </c>
      <c r="KY296" s="69"/>
      <c r="KZ296" s="20"/>
      <c r="LA296" s="20"/>
      <c r="LB296" s="20">
        <v>36</v>
      </c>
      <c r="LC296" s="23">
        <f t="shared" si="753"/>
        <v>756</v>
      </c>
      <c r="LE296" s="69"/>
      <c r="LF296" s="20"/>
      <c r="LG296" s="20"/>
      <c r="LH296" s="20">
        <v>48.833333333333336</v>
      </c>
      <c r="LI296" s="23">
        <f t="shared" si="754"/>
        <v>4883.3333333333339</v>
      </c>
      <c r="LK296" s="27"/>
      <c r="LL296" s="27"/>
      <c r="LM296" s="27"/>
      <c r="LN296" s="27">
        <v>101.25</v>
      </c>
      <c r="LO296" s="30">
        <f t="shared" si="755"/>
        <v>2936.25</v>
      </c>
      <c r="LW296" s="32"/>
      <c r="LX296" s="32"/>
      <c r="LY296" s="32"/>
      <c r="LZ296" s="32">
        <v>123.5</v>
      </c>
      <c r="MA296" s="36">
        <f t="shared" si="756"/>
        <v>3544.45</v>
      </c>
      <c r="MC296" s="32"/>
      <c r="MD296" s="32"/>
      <c r="ME296" s="32"/>
      <c r="MF296" s="32"/>
      <c r="MI296" s="32"/>
      <c r="MJ296" s="32"/>
      <c r="MK296" s="32"/>
      <c r="ML296" s="32"/>
      <c r="MO296" s="32"/>
      <c r="MP296" s="32"/>
      <c r="MQ296" s="32"/>
      <c r="MR296" s="32"/>
      <c r="MU296" s="32"/>
      <c r="MV296" s="32"/>
      <c r="MW296" s="32"/>
      <c r="MX296" s="32"/>
      <c r="NA296" s="32"/>
      <c r="NB296" s="32"/>
      <c r="NC296" s="32"/>
      <c r="ND296" s="32">
        <v>96.75</v>
      </c>
      <c r="NE296" s="36">
        <f t="shared" si="757"/>
        <v>1383.5250000000001</v>
      </c>
      <c r="NG296" s="32"/>
      <c r="NH296" s="32"/>
      <c r="NI296" s="32"/>
      <c r="NJ296" s="32">
        <v>79.875</v>
      </c>
      <c r="NK296" s="36">
        <f t="shared" si="758"/>
        <v>2827.5749999999998</v>
      </c>
      <c r="NM296" s="32"/>
      <c r="NN296" s="32"/>
      <c r="NO296" s="32"/>
      <c r="NP296" s="32">
        <v>55</v>
      </c>
      <c r="NQ296" s="36">
        <f t="shared" si="759"/>
        <v>704</v>
      </c>
      <c r="NS296" s="32"/>
      <c r="NT296" s="32"/>
      <c r="NU296" s="32"/>
      <c r="NV296" s="32"/>
      <c r="NY296" s="32"/>
      <c r="NZ296" s="32"/>
      <c r="OA296" s="32"/>
      <c r="OB296" s="32">
        <v>12.25</v>
      </c>
      <c r="OC296" s="36">
        <f t="shared" si="760"/>
        <v>269.5</v>
      </c>
      <c r="OE296" s="32"/>
      <c r="OF296" s="32"/>
      <c r="OG296" s="32"/>
      <c r="OH296" s="32"/>
      <c r="OK296" s="32"/>
      <c r="OL296" s="32"/>
      <c r="OM296" s="32"/>
      <c r="ON296" s="32">
        <v>100</v>
      </c>
      <c r="OO296" s="36">
        <f t="shared" si="761"/>
        <v>2670</v>
      </c>
      <c r="OQ296" s="32"/>
      <c r="OR296" s="32"/>
      <c r="OS296" s="32"/>
      <c r="OT296" s="32">
        <v>76.5</v>
      </c>
      <c r="OU296" s="36">
        <f t="shared" si="762"/>
        <v>1040.3999999999999</v>
      </c>
      <c r="OW296" s="32"/>
      <c r="OX296" s="32"/>
      <c r="OY296" s="32"/>
      <c r="OZ296" s="32">
        <v>79</v>
      </c>
      <c r="PA296" s="36">
        <f t="shared" si="763"/>
        <v>1192.8999999999999</v>
      </c>
      <c r="PC296" s="32"/>
      <c r="PD296" s="32"/>
      <c r="PE296" s="32"/>
      <c r="PF296" s="32"/>
      <c r="PI296" s="32"/>
      <c r="PJ296" s="32"/>
      <c r="PK296" s="32"/>
      <c r="PL296" s="32">
        <v>9.625</v>
      </c>
      <c r="PM296" s="36">
        <f t="shared" si="764"/>
        <v>170.36249999999998</v>
      </c>
      <c r="PO296" s="32"/>
      <c r="PP296" s="32"/>
      <c r="PQ296" s="32"/>
      <c r="PR296" s="32"/>
      <c r="PU296" s="32"/>
      <c r="PV296" s="32"/>
      <c r="PW296" s="32"/>
      <c r="PX296" s="31">
        <v>99</v>
      </c>
      <c r="PY296" s="36">
        <f t="shared" si="765"/>
        <v>594</v>
      </c>
      <c r="QM296" s="5"/>
      <c r="QO296" s="5"/>
      <c r="QV296" s="31">
        <v>30</v>
      </c>
      <c r="QW296" s="36">
        <f t="shared" si="766"/>
        <v>360</v>
      </c>
      <c r="RH296" s="31">
        <v>3.5</v>
      </c>
      <c r="RI296" s="36">
        <f t="shared" si="767"/>
        <v>17.5</v>
      </c>
      <c r="RN296" s="31">
        <v>51.5</v>
      </c>
      <c r="RO296" s="36">
        <f t="shared" si="768"/>
        <v>587.1</v>
      </c>
    </row>
    <row r="297" spans="1:515" x14ac:dyDescent="0.55000000000000004">
      <c r="A297" s="31"/>
      <c r="B297" s="80">
        <v>185506</v>
      </c>
      <c r="C297" s="79"/>
      <c r="D297" s="78"/>
      <c r="E297" s="78">
        <f t="shared" si="620"/>
        <v>146464.95032051278</v>
      </c>
      <c r="F297" s="78">
        <f t="shared" si="769"/>
        <v>53.98696405889762</v>
      </c>
      <c r="G297" s="78">
        <f t="shared" si="725"/>
        <v>78.304498462597152</v>
      </c>
      <c r="H297" s="78"/>
      <c r="I297" s="78"/>
      <c r="J297" s="88"/>
      <c r="N297" s="31">
        <v>52.375</v>
      </c>
      <c r="O297" s="62">
        <f t="shared" si="726"/>
        <v>5289.875</v>
      </c>
      <c r="Z297" s="31">
        <v>132</v>
      </c>
      <c r="AA297" s="37">
        <f t="shared" si="722"/>
        <v>9900</v>
      </c>
      <c r="AL297" s="31">
        <v>93.25</v>
      </c>
      <c r="AM297" s="30">
        <f t="shared" si="727"/>
        <v>8966.3461538461543</v>
      </c>
      <c r="BD297" s="31">
        <v>94.875</v>
      </c>
      <c r="BE297" s="36">
        <f t="shared" si="728"/>
        <v>3937.3125</v>
      </c>
      <c r="BJ297" s="31">
        <v>40.625</v>
      </c>
      <c r="BK297" s="36">
        <f t="shared" si="729"/>
        <v>1247.1875</v>
      </c>
      <c r="BP297" s="31">
        <v>55.25</v>
      </c>
      <c r="BQ297" s="30">
        <f t="shared" si="730"/>
        <v>1574.625</v>
      </c>
      <c r="BV297" s="31">
        <v>97.25</v>
      </c>
      <c r="BW297" s="30">
        <f t="shared" si="731"/>
        <v>2820.25</v>
      </c>
      <c r="CB297" s="31">
        <v>96.5</v>
      </c>
      <c r="CC297" s="30">
        <f t="shared" si="732"/>
        <v>723.75</v>
      </c>
      <c r="CN297" s="31">
        <v>109</v>
      </c>
      <c r="CO297" s="36">
        <f t="shared" si="733"/>
        <v>2071</v>
      </c>
      <c r="CZ297" s="31">
        <v>101.125</v>
      </c>
      <c r="DA297" s="62">
        <f t="shared" si="734"/>
        <v>24270</v>
      </c>
      <c r="DF297" s="31">
        <v>42.5</v>
      </c>
      <c r="DG297" s="30">
        <f t="shared" si="735"/>
        <v>1615</v>
      </c>
      <c r="DL297" s="31">
        <v>29.5</v>
      </c>
      <c r="DM297" s="30">
        <f t="shared" si="736"/>
        <v>1239</v>
      </c>
      <c r="DR297" s="31">
        <v>103</v>
      </c>
      <c r="DS297" s="30">
        <f t="shared" si="737"/>
        <v>5871</v>
      </c>
      <c r="DX297" s="31">
        <v>109.25</v>
      </c>
      <c r="DY297" s="30">
        <f t="shared" si="738"/>
        <v>3933</v>
      </c>
      <c r="ED297" s="31">
        <v>93.5</v>
      </c>
      <c r="EE297" s="30">
        <f t="shared" si="739"/>
        <v>1870</v>
      </c>
      <c r="EV297" s="31">
        <v>91.875</v>
      </c>
      <c r="EW297" s="30">
        <f t="shared" si="740"/>
        <v>4134.375</v>
      </c>
      <c r="EZ297" s="50"/>
      <c r="FA297" s="50"/>
      <c r="FB297" s="50">
        <v>93.375</v>
      </c>
      <c r="FC297" s="29">
        <f t="shared" si="723"/>
        <v>4808.8125</v>
      </c>
      <c r="FD297" s="67"/>
      <c r="FN297" s="6">
        <v>107.5</v>
      </c>
      <c r="FO297" s="36">
        <f t="shared" si="741"/>
        <v>5052.5</v>
      </c>
      <c r="FT297" s="31">
        <v>88.75</v>
      </c>
      <c r="FU297" s="36">
        <f t="shared" si="742"/>
        <v>11715</v>
      </c>
      <c r="GF297" s="31">
        <v>57.75</v>
      </c>
      <c r="GG297" s="36">
        <f t="shared" si="743"/>
        <v>1155</v>
      </c>
      <c r="GL297" s="31">
        <v>30.5</v>
      </c>
      <c r="GM297" s="36">
        <f t="shared" si="724"/>
        <v>785.35</v>
      </c>
      <c r="IB297" s="31">
        <v>120</v>
      </c>
      <c r="IC297" s="36">
        <f t="shared" si="744"/>
        <v>2760</v>
      </c>
      <c r="IH297" s="31">
        <v>36</v>
      </c>
      <c r="II297" s="30">
        <f t="shared" si="745"/>
        <v>1080</v>
      </c>
      <c r="IN297" s="31">
        <v>85.125</v>
      </c>
      <c r="IO297" s="36">
        <f t="shared" si="746"/>
        <v>2553.75</v>
      </c>
      <c r="JC297" s="69"/>
      <c r="JD297" s="20"/>
      <c r="JE297" s="20"/>
      <c r="JF297" s="20"/>
      <c r="JI297" s="69"/>
      <c r="JJ297" s="20"/>
      <c r="JK297" s="20"/>
      <c r="JL297" s="20">
        <v>134.875</v>
      </c>
      <c r="JM297" s="23">
        <f t="shared" si="747"/>
        <v>4046.25</v>
      </c>
      <c r="JO297" s="69"/>
      <c r="JP297" s="20"/>
      <c r="JQ297" s="20"/>
      <c r="JR297" s="20">
        <v>67.875</v>
      </c>
      <c r="JS297" s="23">
        <f t="shared" si="748"/>
        <v>2144.85</v>
      </c>
      <c r="JU297" s="69"/>
      <c r="JV297" s="20"/>
      <c r="JW297" s="20"/>
      <c r="JX297" s="20"/>
      <c r="KA297" s="69"/>
      <c r="KB297" s="20"/>
      <c r="KC297" s="20"/>
      <c r="KD297" s="20">
        <v>59</v>
      </c>
      <c r="KE297" s="23">
        <f t="shared" si="749"/>
        <v>885</v>
      </c>
      <c r="KG297" s="69"/>
      <c r="KH297" s="20"/>
      <c r="KI297" s="20"/>
      <c r="KJ297" s="20">
        <v>31.5</v>
      </c>
      <c r="KK297" s="23">
        <f t="shared" si="750"/>
        <v>945</v>
      </c>
      <c r="KM297" s="69"/>
      <c r="KN297" s="20"/>
      <c r="KO297" s="20"/>
      <c r="KP297" s="20">
        <v>73</v>
      </c>
      <c r="KQ297" s="23">
        <f t="shared" si="751"/>
        <v>1335.9</v>
      </c>
      <c r="KS297" s="69"/>
      <c r="KT297" s="20"/>
      <c r="KU297" s="20"/>
      <c r="KV297" s="20">
        <v>68.75</v>
      </c>
      <c r="KW297" s="23">
        <f t="shared" si="752"/>
        <v>3437.5</v>
      </c>
      <c r="KY297" s="69"/>
      <c r="KZ297" s="20"/>
      <c r="LA297" s="20"/>
      <c r="LB297" s="20">
        <v>41</v>
      </c>
      <c r="LC297" s="23">
        <f t="shared" si="753"/>
        <v>861</v>
      </c>
      <c r="LE297" s="69"/>
      <c r="LF297" s="20"/>
      <c r="LG297" s="20"/>
      <c r="LH297" s="20">
        <v>52.666666666666664</v>
      </c>
      <c r="LI297" s="23">
        <f t="shared" si="754"/>
        <v>5266.6666666666661</v>
      </c>
      <c r="LK297" s="27"/>
      <c r="LL297" s="27"/>
      <c r="LM297" s="27"/>
      <c r="LN297" s="27">
        <v>101.75</v>
      </c>
      <c r="LO297" s="30">
        <f t="shared" si="755"/>
        <v>2950.75</v>
      </c>
      <c r="LW297" s="32"/>
      <c r="LX297" s="32"/>
      <c r="LY297" s="32"/>
      <c r="LZ297" s="32">
        <v>124</v>
      </c>
      <c r="MA297" s="36">
        <f t="shared" si="756"/>
        <v>3558.7999999999997</v>
      </c>
      <c r="MC297" s="32"/>
      <c r="MD297" s="32"/>
      <c r="ME297" s="32"/>
      <c r="MF297" s="32"/>
      <c r="MI297" s="32"/>
      <c r="MJ297" s="32"/>
      <c r="MK297" s="32"/>
      <c r="ML297" s="32"/>
      <c r="MO297" s="32"/>
      <c r="MP297" s="32"/>
      <c r="MQ297" s="32"/>
      <c r="MR297" s="32"/>
      <c r="MU297" s="32"/>
      <c r="MV297" s="32"/>
      <c r="MW297" s="32"/>
      <c r="MX297" s="32"/>
      <c r="NA297" s="32"/>
      <c r="NB297" s="32"/>
      <c r="NC297" s="32"/>
      <c r="ND297" s="32">
        <v>94.5</v>
      </c>
      <c r="NE297" s="36">
        <f t="shared" si="757"/>
        <v>1351.3500000000001</v>
      </c>
      <c r="NG297" s="32"/>
      <c r="NH297" s="32"/>
      <c r="NI297" s="32"/>
      <c r="NJ297" s="32">
        <v>80.125</v>
      </c>
      <c r="NK297" s="36">
        <f t="shared" si="758"/>
        <v>2836.4249999999997</v>
      </c>
      <c r="NM297" s="32"/>
      <c r="NN297" s="32"/>
      <c r="NO297" s="32"/>
      <c r="NP297" s="32">
        <v>58</v>
      </c>
      <c r="NQ297" s="36">
        <f t="shared" si="759"/>
        <v>742.40000000000009</v>
      </c>
      <c r="NS297" s="32"/>
      <c r="NT297" s="32"/>
      <c r="NU297" s="32"/>
      <c r="NV297" s="32"/>
      <c r="NY297" s="32"/>
      <c r="NZ297" s="32"/>
      <c r="OA297" s="32"/>
      <c r="OB297" s="32">
        <v>11.875</v>
      </c>
      <c r="OC297" s="36">
        <f t="shared" si="760"/>
        <v>261.25</v>
      </c>
      <c r="OE297" s="32"/>
      <c r="OF297" s="32"/>
      <c r="OG297" s="32"/>
      <c r="OH297" s="32"/>
      <c r="OK297" s="32"/>
      <c r="OL297" s="32"/>
      <c r="OM297" s="32"/>
      <c r="ON297" s="32">
        <v>100</v>
      </c>
      <c r="OO297" s="36">
        <f t="shared" si="761"/>
        <v>2670</v>
      </c>
      <c r="OQ297" s="32"/>
      <c r="OR297" s="32"/>
      <c r="OS297" s="32"/>
      <c r="OT297" s="32">
        <v>73</v>
      </c>
      <c r="OU297" s="36">
        <f t="shared" si="762"/>
        <v>992.8</v>
      </c>
      <c r="OW297" s="32"/>
      <c r="OX297" s="32"/>
      <c r="OY297" s="32"/>
      <c r="OZ297" s="32">
        <v>79</v>
      </c>
      <c r="PA297" s="36">
        <f t="shared" si="763"/>
        <v>1192.8999999999999</v>
      </c>
      <c r="PC297" s="32"/>
      <c r="PD297" s="32"/>
      <c r="PE297" s="32"/>
      <c r="PF297" s="32"/>
      <c r="PI297" s="32"/>
      <c r="PJ297" s="32"/>
      <c r="PK297" s="32"/>
      <c r="PL297" s="32">
        <v>10.25</v>
      </c>
      <c r="PM297" s="36">
        <f t="shared" si="764"/>
        <v>181.42499999999998</v>
      </c>
      <c r="PO297" s="32"/>
      <c r="PP297" s="32"/>
      <c r="PQ297" s="32"/>
      <c r="PR297" s="32"/>
      <c r="PU297" s="32"/>
      <c r="PV297" s="32"/>
      <c r="PW297" s="32"/>
      <c r="PX297" s="31">
        <v>98.5</v>
      </c>
      <c r="PY297" s="36">
        <f t="shared" si="765"/>
        <v>591</v>
      </c>
      <c r="QM297" s="5"/>
      <c r="QO297" s="5"/>
      <c r="QV297" s="31">
        <v>18</v>
      </c>
      <c r="QW297" s="36">
        <f t="shared" si="766"/>
        <v>216</v>
      </c>
      <c r="RH297" s="31">
        <v>3.5</v>
      </c>
      <c r="RI297" s="36">
        <f t="shared" si="767"/>
        <v>17.5</v>
      </c>
      <c r="RN297" s="31">
        <v>53.25</v>
      </c>
      <c r="RO297" s="36">
        <f t="shared" si="768"/>
        <v>607.05000000000007</v>
      </c>
    </row>
    <row r="298" spans="1:515" x14ac:dyDescent="0.55000000000000004">
      <c r="A298" s="31"/>
      <c r="B298" s="80">
        <v>185507</v>
      </c>
      <c r="C298" s="79"/>
      <c r="D298" s="78"/>
      <c r="E298" s="78">
        <f t="shared" si="620"/>
        <v>144123.60589743592</v>
      </c>
      <c r="F298" s="78">
        <f t="shared" si="769"/>
        <v>53.123944770381542</v>
      </c>
      <c r="G298" s="78">
        <f t="shared" si="725"/>
        <v>77.052746419695211</v>
      </c>
      <c r="H298" s="78"/>
      <c r="I298" s="78"/>
      <c r="J298" s="88"/>
      <c r="N298" s="31">
        <v>55</v>
      </c>
      <c r="O298" s="62">
        <f t="shared" si="726"/>
        <v>5555</v>
      </c>
      <c r="Z298" s="31">
        <v>131.5</v>
      </c>
      <c r="AA298" s="37">
        <f t="shared" si="722"/>
        <v>9862.5</v>
      </c>
      <c r="AL298" s="31">
        <v>89.5</v>
      </c>
      <c r="AM298" s="30">
        <f t="shared" si="727"/>
        <v>8605.7692307692305</v>
      </c>
      <c r="BD298" s="31">
        <v>94.25</v>
      </c>
      <c r="BE298" s="36">
        <f t="shared" si="728"/>
        <v>3911.375</v>
      </c>
      <c r="BJ298" s="31">
        <v>38.5</v>
      </c>
      <c r="BK298" s="36">
        <f t="shared" si="729"/>
        <v>1181.95</v>
      </c>
      <c r="BP298" s="31">
        <v>53.75</v>
      </c>
      <c r="BQ298" s="30">
        <f t="shared" si="730"/>
        <v>1531.875</v>
      </c>
      <c r="BV298" s="31">
        <v>96</v>
      </c>
      <c r="BW298" s="30">
        <f t="shared" si="731"/>
        <v>2784</v>
      </c>
      <c r="CB298" s="31">
        <v>96.5</v>
      </c>
      <c r="CC298" s="30">
        <f t="shared" si="732"/>
        <v>723.75</v>
      </c>
      <c r="CN298" s="31">
        <v>105.5</v>
      </c>
      <c r="CO298" s="36">
        <f t="shared" si="733"/>
        <v>2004.5</v>
      </c>
      <c r="CZ298" s="31">
        <v>98.125</v>
      </c>
      <c r="DA298" s="62">
        <f t="shared" si="734"/>
        <v>23550</v>
      </c>
      <c r="DF298" s="31">
        <v>41</v>
      </c>
      <c r="DG298" s="30">
        <f t="shared" si="735"/>
        <v>1558</v>
      </c>
      <c r="DL298" s="31">
        <v>27.88</v>
      </c>
      <c r="DM298" s="30">
        <f t="shared" si="736"/>
        <v>1170.96</v>
      </c>
      <c r="DR298" s="31">
        <v>96.13</v>
      </c>
      <c r="DS298" s="30">
        <f t="shared" si="737"/>
        <v>5479.41</v>
      </c>
      <c r="DX298" s="31">
        <v>103</v>
      </c>
      <c r="DY298" s="30">
        <f t="shared" si="738"/>
        <v>3708</v>
      </c>
      <c r="ED298" s="31">
        <v>90.25</v>
      </c>
      <c r="EE298" s="30">
        <f t="shared" si="739"/>
        <v>1805</v>
      </c>
      <c r="EV298" s="31">
        <v>91.75</v>
      </c>
      <c r="EW298" s="30">
        <f t="shared" si="740"/>
        <v>4128.75</v>
      </c>
      <c r="FB298" s="31">
        <v>92.5</v>
      </c>
      <c r="FC298" s="29">
        <f t="shared" si="723"/>
        <v>4763.75</v>
      </c>
      <c r="FN298" s="31">
        <v>108.25</v>
      </c>
      <c r="FO298" s="36">
        <f t="shared" si="741"/>
        <v>5087.75</v>
      </c>
      <c r="FT298" s="31">
        <v>88.625</v>
      </c>
      <c r="FU298" s="36">
        <f t="shared" si="742"/>
        <v>11698.5</v>
      </c>
      <c r="GF298" s="31">
        <v>57</v>
      </c>
      <c r="GG298" s="36">
        <f t="shared" si="743"/>
        <v>1140</v>
      </c>
      <c r="GL298" s="31">
        <v>34.75</v>
      </c>
      <c r="GM298" s="36">
        <f t="shared" si="724"/>
        <v>830.55000000000007</v>
      </c>
      <c r="IB298" s="31">
        <v>125</v>
      </c>
      <c r="IC298" s="36">
        <f t="shared" si="744"/>
        <v>2875</v>
      </c>
      <c r="IH298" s="31">
        <v>36</v>
      </c>
      <c r="II298" s="30">
        <f t="shared" si="745"/>
        <v>1080</v>
      </c>
      <c r="IN298" s="31">
        <v>84.375</v>
      </c>
      <c r="IO298" s="36">
        <f t="shared" si="746"/>
        <v>2531.25</v>
      </c>
      <c r="JC298" s="69"/>
      <c r="JD298" s="20"/>
      <c r="JE298" s="20"/>
      <c r="JF298" s="20"/>
      <c r="JI298" s="69"/>
      <c r="JJ298" s="20"/>
      <c r="JK298" s="20"/>
      <c r="JL298" s="20">
        <v>134.875</v>
      </c>
      <c r="JM298" s="23">
        <f t="shared" si="747"/>
        <v>4046.25</v>
      </c>
      <c r="JO298" s="69"/>
      <c r="JP298" s="20"/>
      <c r="JQ298" s="20"/>
      <c r="JR298" s="20">
        <v>72.5</v>
      </c>
      <c r="JS298" s="23">
        <f t="shared" si="748"/>
        <v>2291</v>
      </c>
      <c r="JU298" s="69"/>
      <c r="JV298" s="20"/>
      <c r="JW298" s="20"/>
      <c r="JX298" s="20"/>
      <c r="KA298" s="69"/>
      <c r="KB298" s="20"/>
      <c r="KC298" s="20"/>
      <c r="KD298" s="20">
        <v>58.5</v>
      </c>
      <c r="KE298" s="23">
        <f t="shared" si="749"/>
        <v>877.5</v>
      </c>
      <c r="KG298" s="69"/>
      <c r="KH298" s="20"/>
      <c r="KI298" s="20"/>
      <c r="KJ298" s="20">
        <v>32.5</v>
      </c>
      <c r="KK298" s="23">
        <f t="shared" si="750"/>
        <v>975</v>
      </c>
      <c r="KM298" s="69"/>
      <c r="KN298" s="20"/>
      <c r="KO298" s="20"/>
      <c r="KP298" s="20">
        <v>72</v>
      </c>
      <c r="KQ298" s="23">
        <f t="shared" si="751"/>
        <v>1317.6000000000001</v>
      </c>
      <c r="KS298" s="69"/>
      <c r="KT298" s="20"/>
      <c r="KU298" s="20"/>
      <c r="KV298" s="20">
        <v>64</v>
      </c>
      <c r="KW298" s="23">
        <f t="shared" si="752"/>
        <v>3200</v>
      </c>
      <c r="KY298" s="69"/>
      <c r="KZ298" s="20"/>
      <c r="LA298" s="20"/>
      <c r="LB298" s="20">
        <v>38.75</v>
      </c>
      <c r="LC298" s="23">
        <f t="shared" si="753"/>
        <v>813.75</v>
      </c>
      <c r="LE298" s="69"/>
      <c r="LF298" s="20"/>
      <c r="LG298" s="20"/>
      <c r="LH298" s="20">
        <v>51.416666666666664</v>
      </c>
      <c r="LI298" s="23">
        <f t="shared" si="754"/>
        <v>5141.6666666666661</v>
      </c>
      <c r="LK298" s="27"/>
      <c r="LL298" s="27"/>
      <c r="LM298" s="27"/>
      <c r="LN298" s="27">
        <v>104.5</v>
      </c>
      <c r="LO298" s="30">
        <f t="shared" si="755"/>
        <v>3030.5</v>
      </c>
      <c r="LW298" s="32"/>
      <c r="LX298" s="32"/>
      <c r="LY298" s="32"/>
      <c r="LZ298" s="32">
        <v>124.5</v>
      </c>
      <c r="MA298" s="36">
        <f t="shared" si="756"/>
        <v>3573.15</v>
      </c>
      <c r="MC298" s="32"/>
      <c r="MD298" s="32"/>
      <c r="ME298" s="32"/>
      <c r="MF298" s="32"/>
      <c r="MI298" s="32"/>
      <c r="MJ298" s="32"/>
      <c r="MK298" s="32"/>
      <c r="ML298" s="32"/>
      <c r="MO298" s="32"/>
      <c r="MP298" s="32"/>
      <c r="MQ298" s="32"/>
      <c r="MR298" s="32"/>
      <c r="MU298" s="32"/>
      <c r="MV298" s="32"/>
      <c r="MW298" s="32"/>
      <c r="MX298" s="32"/>
      <c r="NA298" s="32"/>
      <c r="NB298" s="32"/>
      <c r="NC298" s="32"/>
      <c r="ND298" s="32">
        <v>91.5</v>
      </c>
      <c r="NE298" s="36">
        <f t="shared" si="757"/>
        <v>1308.45</v>
      </c>
      <c r="NG298" s="32"/>
      <c r="NH298" s="32"/>
      <c r="NI298" s="32"/>
      <c r="NJ298" s="32">
        <v>79.375</v>
      </c>
      <c r="NK298" s="36">
        <f t="shared" si="758"/>
        <v>2809.875</v>
      </c>
      <c r="NM298" s="32"/>
      <c r="NN298" s="32"/>
      <c r="NO298" s="32"/>
      <c r="NP298" s="32">
        <v>54</v>
      </c>
      <c r="NQ298" s="36">
        <f t="shared" si="759"/>
        <v>691.2</v>
      </c>
      <c r="NS298" s="32"/>
      <c r="NT298" s="32"/>
      <c r="NU298" s="32"/>
      <c r="NV298" s="32"/>
      <c r="NY298" s="32"/>
      <c r="NZ298" s="32"/>
      <c r="OA298" s="32"/>
      <c r="OB298" s="32">
        <v>11.375</v>
      </c>
      <c r="OC298" s="36">
        <f t="shared" si="760"/>
        <v>250.25</v>
      </c>
      <c r="OE298" s="32"/>
      <c r="OF298" s="32"/>
      <c r="OG298" s="32"/>
      <c r="OH298" s="32"/>
      <c r="OK298" s="32"/>
      <c r="OL298" s="32"/>
      <c r="OM298" s="32"/>
      <c r="ON298" s="32">
        <v>99.25</v>
      </c>
      <c r="OO298" s="36">
        <f t="shared" si="761"/>
        <v>2649.9749999999999</v>
      </c>
      <c r="OQ298" s="32"/>
      <c r="OR298" s="32"/>
      <c r="OS298" s="32"/>
      <c r="OT298" s="32">
        <v>73.5</v>
      </c>
      <c r="OU298" s="36">
        <f t="shared" si="762"/>
        <v>999.6</v>
      </c>
      <c r="OW298" s="32"/>
      <c r="OX298" s="32"/>
      <c r="OY298" s="32"/>
      <c r="OZ298" s="32">
        <v>71</v>
      </c>
      <c r="PA298" s="36">
        <f t="shared" si="763"/>
        <v>1072.0999999999999</v>
      </c>
      <c r="PC298" s="32"/>
      <c r="PD298" s="32"/>
      <c r="PE298" s="32"/>
      <c r="PF298" s="32"/>
      <c r="PI298" s="32"/>
      <c r="PJ298" s="32"/>
      <c r="PK298" s="32"/>
      <c r="PL298" s="32">
        <v>7.75</v>
      </c>
      <c r="PM298" s="36">
        <f t="shared" si="764"/>
        <v>137.17499999999998</v>
      </c>
      <c r="PO298" s="32"/>
      <c r="PP298" s="32"/>
      <c r="PQ298" s="32"/>
      <c r="PR298" s="32"/>
      <c r="PU298" s="32"/>
      <c r="PV298" s="32"/>
      <c r="PW298" s="32"/>
      <c r="PX298" s="31">
        <v>95</v>
      </c>
      <c r="PY298" s="36">
        <f t="shared" si="765"/>
        <v>570</v>
      </c>
      <c r="QM298" s="5"/>
      <c r="QO298" s="5"/>
      <c r="QV298" s="31">
        <v>16</v>
      </c>
      <c r="QW298" s="36">
        <f t="shared" si="766"/>
        <v>192</v>
      </c>
      <c r="RH298" s="31">
        <v>7.5</v>
      </c>
      <c r="RI298" s="36">
        <f t="shared" si="767"/>
        <v>37.5</v>
      </c>
      <c r="RN298" s="31">
        <v>50.125</v>
      </c>
      <c r="RO298" s="36">
        <f t="shared" si="768"/>
        <v>571.42500000000007</v>
      </c>
    </row>
    <row r="299" spans="1:515" x14ac:dyDescent="0.55000000000000004">
      <c r="A299" s="31"/>
      <c r="B299" s="80">
        <v>185508</v>
      </c>
      <c r="C299" s="79"/>
      <c r="D299" s="78"/>
      <c r="E299" s="78">
        <f t="shared" si="620"/>
        <v>146085.36057692306</v>
      </c>
      <c r="F299" s="78">
        <f t="shared" si="769"/>
        <v>53.847047322508068</v>
      </c>
      <c r="G299" s="78">
        <f t="shared" si="725"/>
        <v>78.101558548110489</v>
      </c>
      <c r="H299" s="78"/>
      <c r="I299" s="78"/>
      <c r="J299" s="88"/>
      <c r="N299" s="31">
        <v>56.875</v>
      </c>
      <c r="O299" s="62">
        <f t="shared" si="726"/>
        <v>5744.375</v>
      </c>
      <c r="Z299" s="31">
        <v>131</v>
      </c>
      <c r="AA299" s="37">
        <f t="shared" si="722"/>
        <v>9825</v>
      </c>
      <c r="AL299" s="31">
        <v>93.75</v>
      </c>
      <c r="AM299" s="30">
        <f t="shared" si="727"/>
        <v>9014.423076923078</v>
      </c>
      <c r="BD299" s="31">
        <v>94.375</v>
      </c>
      <c r="BE299" s="36">
        <f t="shared" si="728"/>
        <v>3916.5625</v>
      </c>
      <c r="BJ299" s="31">
        <v>37.75</v>
      </c>
      <c r="BK299" s="36">
        <f t="shared" si="729"/>
        <v>1158.925</v>
      </c>
      <c r="BP299" s="31">
        <v>52.375</v>
      </c>
      <c r="BQ299" s="30">
        <f t="shared" si="730"/>
        <v>1492.6875</v>
      </c>
      <c r="BV299" s="31">
        <v>98.5</v>
      </c>
      <c r="BW299" s="30">
        <f t="shared" si="731"/>
        <v>2856.5</v>
      </c>
      <c r="CB299" s="31">
        <v>96.25</v>
      </c>
      <c r="CC299" s="30">
        <f t="shared" si="732"/>
        <v>721.875</v>
      </c>
      <c r="CN299" s="31">
        <v>111</v>
      </c>
      <c r="CO299" s="36">
        <f t="shared" si="733"/>
        <v>2109</v>
      </c>
      <c r="CZ299" s="31">
        <v>102.875</v>
      </c>
      <c r="DA299" s="62">
        <f t="shared" si="734"/>
        <v>24690</v>
      </c>
      <c r="DF299" s="31">
        <v>40.5</v>
      </c>
      <c r="DG299" s="30">
        <f t="shared" si="735"/>
        <v>1539</v>
      </c>
      <c r="DL299" s="31">
        <v>28.5</v>
      </c>
      <c r="DM299" s="30">
        <f t="shared" si="736"/>
        <v>1197</v>
      </c>
      <c r="DR299" s="31">
        <v>100</v>
      </c>
      <c r="DS299" s="30">
        <f t="shared" si="737"/>
        <v>5700</v>
      </c>
      <c r="DX299" s="31">
        <v>108.25</v>
      </c>
      <c r="DY299" s="30">
        <f t="shared" si="738"/>
        <v>3897</v>
      </c>
      <c r="ED299" s="31">
        <v>85.25</v>
      </c>
      <c r="EE299" s="30">
        <f t="shared" si="739"/>
        <v>1705</v>
      </c>
      <c r="EV299" s="31">
        <v>90.375</v>
      </c>
      <c r="EW299" s="30">
        <f t="shared" si="740"/>
        <v>4066.875</v>
      </c>
      <c r="FB299" s="31">
        <v>91.5</v>
      </c>
      <c r="FC299" s="29">
        <f t="shared" si="723"/>
        <v>4712.25</v>
      </c>
      <c r="FN299" s="6">
        <v>109</v>
      </c>
      <c r="FO299" s="36">
        <f t="shared" si="741"/>
        <v>5123</v>
      </c>
      <c r="FT299" s="31">
        <v>90.25</v>
      </c>
      <c r="FU299" s="36">
        <f t="shared" si="742"/>
        <v>11913</v>
      </c>
      <c r="GF299" s="31">
        <v>67.5</v>
      </c>
      <c r="GG299" s="36">
        <f t="shared" si="743"/>
        <v>1350</v>
      </c>
      <c r="GL299" s="31">
        <v>36.75</v>
      </c>
      <c r="GM299" s="36">
        <f t="shared" si="724"/>
        <v>810.77500000000009</v>
      </c>
      <c r="IB299" s="31">
        <v>127</v>
      </c>
      <c r="IC299" s="36">
        <f t="shared" si="744"/>
        <v>2921</v>
      </c>
      <c r="IH299" s="31">
        <v>36</v>
      </c>
      <c r="II299" s="30">
        <f t="shared" si="745"/>
        <v>1080</v>
      </c>
      <c r="IN299" s="31">
        <v>82.875</v>
      </c>
      <c r="IO299" s="36">
        <f t="shared" si="746"/>
        <v>2486.25</v>
      </c>
      <c r="JC299" s="69"/>
      <c r="JD299" s="20"/>
      <c r="JE299" s="20"/>
      <c r="JF299" s="20"/>
      <c r="JI299" s="69"/>
      <c r="JJ299" s="20"/>
      <c r="JK299" s="20"/>
      <c r="JL299" s="20">
        <v>133.88749999999999</v>
      </c>
      <c r="JM299" s="23">
        <f t="shared" si="747"/>
        <v>4016.6249999999995</v>
      </c>
      <c r="JO299" s="69"/>
      <c r="JP299" s="20"/>
      <c r="JQ299" s="20"/>
      <c r="JR299" s="20">
        <v>70.625</v>
      </c>
      <c r="JS299" s="23">
        <f t="shared" si="748"/>
        <v>2231.75</v>
      </c>
      <c r="JU299" s="69"/>
      <c r="JV299" s="20"/>
      <c r="JW299" s="20"/>
      <c r="JX299" s="20"/>
      <c r="KA299" s="69"/>
      <c r="KB299" s="20"/>
      <c r="KC299" s="20"/>
      <c r="KD299" s="20">
        <v>58</v>
      </c>
      <c r="KE299" s="23">
        <f t="shared" si="749"/>
        <v>870</v>
      </c>
      <c r="KG299" s="69"/>
      <c r="KH299" s="20"/>
      <c r="KI299" s="20"/>
      <c r="KJ299" s="20">
        <v>33</v>
      </c>
      <c r="KK299" s="23">
        <f t="shared" si="750"/>
        <v>990</v>
      </c>
      <c r="KM299" s="69"/>
      <c r="KN299" s="20"/>
      <c r="KO299" s="20"/>
      <c r="KP299" s="20">
        <v>69.5</v>
      </c>
      <c r="KQ299" s="23">
        <f t="shared" si="751"/>
        <v>1271.8500000000001</v>
      </c>
      <c r="KS299" s="69"/>
      <c r="KT299" s="20"/>
      <c r="KU299" s="20"/>
      <c r="KV299" s="20">
        <v>53.5</v>
      </c>
      <c r="KW299" s="23">
        <f t="shared" si="752"/>
        <v>2675</v>
      </c>
      <c r="KY299" s="69"/>
      <c r="KZ299" s="20"/>
      <c r="LA299" s="20"/>
      <c r="LB299" s="20">
        <v>37</v>
      </c>
      <c r="LC299" s="23">
        <f t="shared" si="753"/>
        <v>777</v>
      </c>
      <c r="LE299" s="69"/>
      <c r="LF299" s="20"/>
      <c r="LG299" s="20"/>
      <c r="LH299" s="20">
        <v>51.38</v>
      </c>
      <c r="LI299" s="23">
        <f t="shared" si="754"/>
        <v>5138</v>
      </c>
      <c r="LK299" s="27"/>
      <c r="LL299" s="27"/>
      <c r="LM299" s="27"/>
      <c r="LN299" s="27">
        <v>107.5</v>
      </c>
      <c r="LO299" s="30">
        <f t="shared" si="755"/>
        <v>3117.5</v>
      </c>
      <c r="LW299" s="32"/>
      <c r="LX299" s="32"/>
      <c r="LY299" s="32"/>
      <c r="LZ299" s="32">
        <v>125</v>
      </c>
      <c r="MA299" s="36">
        <f t="shared" si="756"/>
        <v>3587.5</v>
      </c>
      <c r="MC299" s="32"/>
      <c r="MD299" s="32"/>
      <c r="ME299" s="32"/>
      <c r="MF299" s="32"/>
      <c r="MI299" s="32"/>
      <c r="MJ299" s="32"/>
      <c r="MK299" s="32"/>
      <c r="ML299" s="32"/>
      <c r="MO299" s="32"/>
      <c r="MP299" s="32"/>
      <c r="MQ299" s="32"/>
      <c r="MR299" s="32"/>
      <c r="MU299" s="32"/>
      <c r="MV299" s="32"/>
      <c r="MW299" s="32"/>
      <c r="MX299" s="32"/>
      <c r="NA299" s="32"/>
      <c r="NB299" s="32"/>
      <c r="NC299" s="32"/>
      <c r="ND299" s="32">
        <v>91.375</v>
      </c>
      <c r="NE299" s="36">
        <f t="shared" si="757"/>
        <v>1306.6625000000001</v>
      </c>
      <c r="NG299" s="32"/>
      <c r="NH299" s="32"/>
      <c r="NI299" s="32"/>
      <c r="NJ299" s="32">
        <v>78.875</v>
      </c>
      <c r="NK299" s="36">
        <f t="shared" si="758"/>
        <v>2792.1749999999997</v>
      </c>
      <c r="NM299" s="32"/>
      <c r="NN299" s="32"/>
      <c r="NO299" s="32"/>
      <c r="NP299" s="32">
        <v>57</v>
      </c>
      <c r="NQ299" s="36">
        <f t="shared" si="759"/>
        <v>729.6</v>
      </c>
      <c r="NS299" s="32"/>
      <c r="NT299" s="32"/>
      <c r="NU299" s="32"/>
      <c r="NV299" s="32"/>
      <c r="NY299" s="32"/>
      <c r="NZ299" s="32"/>
      <c r="OA299" s="32"/>
      <c r="OB299" s="32">
        <v>12</v>
      </c>
      <c r="OC299" s="36">
        <f t="shared" si="760"/>
        <v>264</v>
      </c>
      <c r="OE299" s="32"/>
      <c r="OF299" s="32"/>
      <c r="OG299" s="32"/>
      <c r="OH299" s="32"/>
      <c r="OK299" s="32"/>
      <c r="OL299" s="32"/>
      <c r="OM299" s="32"/>
      <c r="ON299" s="32">
        <v>98.5</v>
      </c>
      <c r="OO299" s="36">
        <f t="shared" si="761"/>
        <v>2629.95</v>
      </c>
      <c r="OQ299" s="32"/>
      <c r="OR299" s="32"/>
      <c r="OS299" s="32"/>
      <c r="OT299" s="32">
        <v>74</v>
      </c>
      <c r="OU299" s="36">
        <f t="shared" si="762"/>
        <v>1006.4</v>
      </c>
      <c r="OW299" s="32"/>
      <c r="OX299" s="32"/>
      <c r="OY299" s="32"/>
      <c r="OZ299" s="32">
        <v>80</v>
      </c>
      <c r="PA299" s="36">
        <f t="shared" si="763"/>
        <v>1208</v>
      </c>
      <c r="PC299" s="32"/>
      <c r="PD299" s="32"/>
      <c r="PE299" s="32"/>
      <c r="PF299" s="32"/>
      <c r="PI299" s="32"/>
      <c r="PJ299" s="32"/>
      <c r="PK299" s="32"/>
      <c r="PL299" s="32">
        <v>6.5</v>
      </c>
      <c r="PM299" s="36">
        <f t="shared" si="764"/>
        <v>115.05</v>
      </c>
      <c r="PO299" s="32"/>
      <c r="PP299" s="32"/>
      <c r="PQ299" s="32"/>
      <c r="PR299" s="32"/>
      <c r="PU299" s="32"/>
      <c r="PV299" s="32"/>
      <c r="PW299" s="32"/>
      <c r="PX299" s="31">
        <v>89</v>
      </c>
      <c r="PY299" s="36">
        <f t="shared" si="765"/>
        <v>534</v>
      </c>
      <c r="QM299" s="5"/>
      <c r="QO299" s="5"/>
      <c r="QV299" s="31">
        <v>16</v>
      </c>
      <c r="QW299" s="36">
        <f t="shared" si="766"/>
        <v>192</v>
      </c>
      <c r="RH299" s="31">
        <v>7.5</v>
      </c>
      <c r="RI299" s="36">
        <f t="shared" si="767"/>
        <v>37.5</v>
      </c>
      <c r="RN299" s="31">
        <v>49.5</v>
      </c>
      <c r="RO299" s="36">
        <f t="shared" si="768"/>
        <v>564.30000000000007</v>
      </c>
    </row>
    <row r="300" spans="1:515" x14ac:dyDescent="0.55000000000000004">
      <c r="A300" s="31"/>
      <c r="B300" s="80">
        <v>185509</v>
      </c>
      <c r="C300" s="79"/>
      <c r="D300" s="78"/>
      <c r="E300" s="78">
        <f t="shared" si="620"/>
        <v>143773.68083333335</v>
      </c>
      <c r="F300" s="78">
        <f t="shared" si="769"/>
        <v>52.994962431482911</v>
      </c>
      <c r="G300" s="78">
        <f t="shared" si="725"/>
        <v>76.865666121070305</v>
      </c>
      <c r="H300" s="78"/>
      <c r="I300" s="78"/>
      <c r="J300" s="88"/>
      <c r="N300" s="31">
        <v>56.6875</v>
      </c>
      <c r="O300" s="62">
        <f t="shared" si="726"/>
        <v>5725.4375</v>
      </c>
      <c r="Z300" s="31">
        <v>130</v>
      </c>
      <c r="AA300" s="37">
        <f t="shared" si="722"/>
        <v>9750</v>
      </c>
      <c r="AL300" s="31">
        <v>94.25</v>
      </c>
      <c r="AM300" s="30">
        <f t="shared" si="727"/>
        <v>9062.5</v>
      </c>
      <c r="BD300" s="31">
        <v>91.5</v>
      </c>
      <c r="BE300" s="36">
        <f t="shared" si="728"/>
        <v>3797.25</v>
      </c>
      <c r="BJ300" s="31">
        <v>39.75</v>
      </c>
      <c r="BK300" s="36">
        <f t="shared" si="729"/>
        <v>1220.325</v>
      </c>
      <c r="BP300" s="31">
        <v>50.75</v>
      </c>
      <c r="BQ300" s="30">
        <f t="shared" si="730"/>
        <v>1446.375</v>
      </c>
      <c r="BV300" s="31">
        <v>101</v>
      </c>
      <c r="BW300" s="30">
        <f t="shared" si="731"/>
        <v>2929</v>
      </c>
      <c r="CB300" s="31">
        <v>93.5</v>
      </c>
      <c r="CC300" s="30">
        <f t="shared" si="732"/>
        <v>701.25</v>
      </c>
      <c r="CN300" s="31">
        <v>118</v>
      </c>
      <c r="CO300" s="36">
        <f t="shared" si="733"/>
        <v>2242</v>
      </c>
      <c r="CZ300" s="31">
        <v>98.625</v>
      </c>
      <c r="DA300" s="62">
        <f t="shared" si="734"/>
        <v>23670</v>
      </c>
      <c r="DF300" s="31">
        <v>40</v>
      </c>
      <c r="DG300" s="30">
        <f t="shared" si="735"/>
        <v>1520</v>
      </c>
      <c r="DL300" s="31">
        <v>26.38</v>
      </c>
      <c r="DM300" s="30">
        <f t="shared" si="736"/>
        <v>1107.96</v>
      </c>
      <c r="DR300" s="31">
        <v>97</v>
      </c>
      <c r="DS300" s="30">
        <f t="shared" si="737"/>
        <v>5529</v>
      </c>
      <c r="DX300" s="31">
        <v>99</v>
      </c>
      <c r="DY300" s="30">
        <f t="shared" si="738"/>
        <v>3564</v>
      </c>
      <c r="ED300" s="31">
        <v>83.5</v>
      </c>
      <c r="EE300" s="30">
        <f t="shared" si="739"/>
        <v>1670</v>
      </c>
      <c r="EV300" s="31">
        <v>89.875</v>
      </c>
      <c r="EW300" s="30">
        <f t="shared" si="740"/>
        <v>4044.375</v>
      </c>
      <c r="FB300" s="31">
        <v>89.375</v>
      </c>
      <c r="FC300" s="29">
        <f t="shared" si="723"/>
        <v>4602.8125</v>
      </c>
      <c r="FN300" s="31">
        <v>105.5</v>
      </c>
      <c r="FO300" s="36">
        <f t="shared" si="741"/>
        <v>4958.5</v>
      </c>
      <c r="FT300" s="31">
        <v>88</v>
      </c>
      <c r="FU300" s="36">
        <f t="shared" si="742"/>
        <v>11616</v>
      </c>
      <c r="GF300" s="31">
        <v>66.75</v>
      </c>
      <c r="GG300" s="36">
        <f t="shared" si="743"/>
        <v>1335</v>
      </c>
      <c r="GL300" s="31">
        <v>35.875</v>
      </c>
      <c r="GM300" s="36">
        <f t="shared" si="724"/>
        <v>816.42500000000007</v>
      </c>
      <c r="IB300" s="31">
        <v>128.5</v>
      </c>
      <c r="IC300" s="36">
        <f t="shared" si="744"/>
        <v>2955.5</v>
      </c>
      <c r="IH300" s="31">
        <v>36</v>
      </c>
      <c r="II300" s="30">
        <f t="shared" si="745"/>
        <v>1080</v>
      </c>
      <c r="IN300" s="31">
        <v>85.625</v>
      </c>
      <c r="IO300" s="36">
        <f t="shared" si="746"/>
        <v>2568.75</v>
      </c>
      <c r="JC300" s="69"/>
      <c r="JD300" s="20"/>
      <c r="JE300" s="20"/>
      <c r="JF300" s="20"/>
      <c r="JI300" s="69"/>
      <c r="JJ300" s="20"/>
      <c r="JK300" s="20"/>
      <c r="JL300" s="20">
        <v>132.89999999999998</v>
      </c>
      <c r="JM300" s="23">
        <f t="shared" si="747"/>
        <v>3986.9999999999991</v>
      </c>
      <c r="JO300" s="69"/>
      <c r="JP300" s="20"/>
      <c r="JQ300" s="20"/>
      <c r="JR300" s="20">
        <v>70.75</v>
      </c>
      <c r="JS300" s="23">
        <f t="shared" si="748"/>
        <v>2235.7000000000003</v>
      </c>
      <c r="JU300" s="69"/>
      <c r="JV300" s="20"/>
      <c r="JW300" s="20"/>
      <c r="JX300" s="20"/>
      <c r="KA300" s="69"/>
      <c r="KB300" s="20"/>
      <c r="KC300" s="20"/>
      <c r="KD300" s="20">
        <v>56</v>
      </c>
      <c r="KE300" s="23">
        <f t="shared" si="749"/>
        <v>840</v>
      </c>
      <c r="KG300" s="69"/>
      <c r="KH300" s="20"/>
      <c r="KI300" s="20"/>
      <c r="KJ300" s="20">
        <v>29.5</v>
      </c>
      <c r="KK300" s="23">
        <f t="shared" si="750"/>
        <v>885</v>
      </c>
      <c r="KM300" s="69"/>
      <c r="KN300" s="20"/>
      <c r="KO300" s="20"/>
      <c r="KP300" s="20">
        <v>67.5</v>
      </c>
      <c r="KQ300" s="23">
        <f t="shared" si="751"/>
        <v>1235.25</v>
      </c>
      <c r="KS300" s="69"/>
      <c r="KT300" s="20"/>
      <c r="KU300" s="20"/>
      <c r="KV300" s="20">
        <v>52.5</v>
      </c>
      <c r="KW300" s="23">
        <f t="shared" si="752"/>
        <v>2625</v>
      </c>
      <c r="KY300" s="69"/>
      <c r="KZ300" s="20"/>
      <c r="LA300" s="20"/>
      <c r="LB300" s="20">
        <v>35.5</v>
      </c>
      <c r="LC300" s="23">
        <f t="shared" si="753"/>
        <v>745.5</v>
      </c>
      <c r="LE300" s="69"/>
      <c r="LF300" s="20"/>
      <c r="LG300" s="20"/>
      <c r="LH300" s="20">
        <v>55.583333333333336</v>
      </c>
      <c r="LI300" s="23">
        <f t="shared" si="754"/>
        <v>5558.3333333333339</v>
      </c>
      <c r="LK300" s="27"/>
      <c r="LL300" s="27"/>
      <c r="LM300" s="27"/>
      <c r="LN300" s="27">
        <v>104.25</v>
      </c>
      <c r="LO300" s="30">
        <f t="shared" si="755"/>
        <v>3023.25</v>
      </c>
      <c r="LW300" s="32"/>
      <c r="LX300" s="32"/>
      <c r="LY300" s="32"/>
      <c r="LZ300" s="32">
        <v>125</v>
      </c>
      <c r="MA300" s="36">
        <f t="shared" si="756"/>
        <v>3587.5</v>
      </c>
      <c r="MC300" s="32"/>
      <c r="MD300" s="32"/>
      <c r="ME300" s="32"/>
      <c r="MF300" s="32"/>
      <c r="MI300" s="32"/>
      <c r="MJ300" s="32"/>
      <c r="MK300" s="32"/>
      <c r="ML300" s="32"/>
      <c r="MO300" s="32"/>
      <c r="MP300" s="32"/>
      <c r="MQ300" s="32"/>
      <c r="MR300" s="32"/>
      <c r="MU300" s="32"/>
      <c r="MV300" s="32"/>
      <c r="MW300" s="32"/>
      <c r="MX300" s="32"/>
      <c r="NA300" s="32"/>
      <c r="NB300" s="32"/>
      <c r="NC300" s="32"/>
      <c r="ND300" s="32">
        <v>89.625</v>
      </c>
      <c r="NE300" s="36">
        <f t="shared" si="757"/>
        <v>1281.6375</v>
      </c>
      <c r="NG300" s="32"/>
      <c r="NH300" s="32"/>
      <c r="NI300" s="32"/>
      <c r="NJ300" s="32">
        <v>76.5</v>
      </c>
      <c r="NK300" s="36">
        <f t="shared" si="758"/>
        <v>2708.1</v>
      </c>
      <c r="NM300" s="32"/>
      <c r="NN300" s="32"/>
      <c r="NO300" s="32"/>
      <c r="NP300" s="32">
        <v>58.5</v>
      </c>
      <c r="NQ300" s="36">
        <f t="shared" si="759"/>
        <v>748.80000000000007</v>
      </c>
      <c r="NS300" s="32"/>
      <c r="NT300" s="32"/>
      <c r="NU300" s="32"/>
      <c r="NV300" s="32"/>
      <c r="NY300" s="32"/>
      <c r="NZ300" s="32"/>
      <c r="OA300" s="32"/>
      <c r="OB300" s="32">
        <v>12.125</v>
      </c>
      <c r="OC300" s="36">
        <f t="shared" si="760"/>
        <v>266.75</v>
      </c>
      <c r="OE300" s="32"/>
      <c r="OF300" s="32"/>
      <c r="OG300" s="32"/>
      <c r="OH300" s="32"/>
      <c r="OK300" s="32"/>
      <c r="OL300" s="32"/>
      <c r="OM300" s="32"/>
      <c r="ON300" s="32">
        <v>95</v>
      </c>
      <c r="OO300" s="36">
        <f t="shared" si="761"/>
        <v>2536.5</v>
      </c>
      <c r="OQ300" s="32"/>
      <c r="OR300" s="32"/>
      <c r="OS300" s="32"/>
      <c r="OT300" s="32">
        <v>69</v>
      </c>
      <c r="OU300" s="36">
        <f t="shared" si="762"/>
        <v>938.4</v>
      </c>
      <c r="OW300" s="32"/>
      <c r="OX300" s="32"/>
      <c r="OY300" s="32"/>
      <c r="OZ300" s="32">
        <v>80</v>
      </c>
      <c r="PA300" s="36">
        <f t="shared" si="763"/>
        <v>1208</v>
      </c>
      <c r="PC300" s="32"/>
      <c r="PD300" s="32"/>
      <c r="PE300" s="32"/>
      <c r="PF300" s="32"/>
      <c r="PI300" s="32"/>
      <c r="PJ300" s="32"/>
      <c r="PK300" s="32"/>
      <c r="PL300" s="32">
        <v>8.5</v>
      </c>
      <c r="PM300" s="36">
        <f t="shared" si="764"/>
        <v>150.44999999999999</v>
      </c>
      <c r="PO300" s="32"/>
      <c r="PP300" s="32"/>
      <c r="PQ300" s="32"/>
      <c r="PR300" s="32"/>
      <c r="PU300" s="32"/>
      <c r="PV300" s="32"/>
      <c r="PW300" s="32"/>
      <c r="PX300" s="31">
        <v>87.5</v>
      </c>
      <c r="PY300" s="36">
        <f t="shared" si="765"/>
        <v>525</v>
      </c>
      <c r="QM300" s="5"/>
      <c r="QO300" s="5"/>
      <c r="QV300" s="31">
        <v>16</v>
      </c>
      <c r="QW300" s="36">
        <f t="shared" si="766"/>
        <v>192</v>
      </c>
      <c r="RH300" s="31">
        <v>3.75</v>
      </c>
      <c r="RI300" s="36">
        <f t="shared" si="767"/>
        <v>18.75</v>
      </c>
      <c r="RN300" s="31">
        <v>49.5</v>
      </c>
      <c r="RO300" s="36">
        <f t="shared" si="768"/>
        <v>564.30000000000007</v>
      </c>
    </row>
    <row r="301" spans="1:515" x14ac:dyDescent="0.55000000000000004">
      <c r="A301" s="31"/>
      <c r="B301" s="80">
        <v>185510</v>
      </c>
      <c r="C301" s="79"/>
      <c r="D301" s="78"/>
      <c r="E301" s="78">
        <f t="shared" si="620"/>
        <v>134586.46442307695</v>
      </c>
      <c r="F301" s="78">
        <f t="shared" si="769"/>
        <v>49.60855550575468</v>
      </c>
      <c r="G301" s="78">
        <f t="shared" si="725"/>
        <v>71.95390824522228</v>
      </c>
      <c r="H301" s="78"/>
      <c r="I301" s="78"/>
      <c r="J301" s="88"/>
      <c r="N301" s="31">
        <v>54.6875</v>
      </c>
      <c r="O301" s="62">
        <f t="shared" si="726"/>
        <v>5523.4375</v>
      </c>
      <c r="Z301" s="31">
        <v>121</v>
      </c>
      <c r="AA301" s="37">
        <f t="shared" si="722"/>
        <v>9075</v>
      </c>
      <c r="AL301" s="31">
        <v>85</v>
      </c>
      <c r="AM301" s="30">
        <f t="shared" si="727"/>
        <v>8173.0769230769238</v>
      </c>
      <c r="BD301" s="31">
        <v>87.375</v>
      </c>
      <c r="BE301" s="36">
        <f t="shared" si="728"/>
        <v>3626.0625</v>
      </c>
      <c r="BJ301" s="31">
        <v>37.375</v>
      </c>
      <c r="BK301" s="36">
        <f t="shared" si="729"/>
        <v>1147.4124999999999</v>
      </c>
      <c r="BP301" s="31">
        <v>49.5</v>
      </c>
      <c r="BQ301" s="30">
        <f t="shared" si="730"/>
        <v>1410.75</v>
      </c>
      <c r="BV301" s="31">
        <v>89</v>
      </c>
      <c r="BW301" s="30">
        <f t="shared" si="731"/>
        <v>2581</v>
      </c>
      <c r="CB301" s="31">
        <v>93.25</v>
      </c>
      <c r="CC301" s="30">
        <f t="shared" si="732"/>
        <v>699.375</v>
      </c>
      <c r="CN301" s="31">
        <v>114</v>
      </c>
      <c r="CO301" s="36">
        <f t="shared" si="733"/>
        <v>2166</v>
      </c>
      <c r="CZ301" s="31">
        <v>87.75</v>
      </c>
      <c r="DA301" s="62">
        <f t="shared" si="734"/>
        <v>21060</v>
      </c>
      <c r="DF301" s="31">
        <v>31.5</v>
      </c>
      <c r="DG301" s="30">
        <f t="shared" si="735"/>
        <v>1197</v>
      </c>
      <c r="DL301" s="31">
        <v>21.5</v>
      </c>
      <c r="DM301" s="30">
        <f t="shared" si="736"/>
        <v>903</v>
      </c>
      <c r="DR301" s="31">
        <v>94</v>
      </c>
      <c r="DS301" s="30">
        <f t="shared" si="737"/>
        <v>5358</v>
      </c>
      <c r="DX301" s="31">
        <v>92.5</v>
      </c>
      <c r="DY301" s="30">
        <f t="shared" si="738"/>
        <v>3330</v>
      </c>
      <c r="ED301" s="31">
        <v>67</v>
      </c>
      <c r="EE301" s="30">
        <f t="shared" si="739"/>
        <v>1340</v>
      </c>
      <c r="EV301" s="31">
        <v>87.375</v>
      </c>
      <c r="EW301" s="30">
        <f t="shared" si="740"/>
        <v>3931.875</v>
      </c>
      <c r="FB301" s="31">
        <v>89.75</v>
      </c>
      <c r="FC301" s="29">
        <f t="shared" si="723"/>
        <v>4622.125</v>
      </c>
      <c r="FN301" s="6">
        <v>102</v>
      </c>
      <c r="FO301" s="36">
        <f t="shared" si="741"/>
        <v>4794</v>
      </c>
      <c r="FT301" s="31">
        <v>86</v>
      </c>
      <c r="FU301" s="36">
        <f t="shared" si="742"/>
        <v>11352</v>
      </c>
      <c r="GF301" s="31">
        <v>56.5</v>
      </c>
      <c r="GG301" s="36">
        <f t="shared" si="743"/>
        <v>1130</v>
      </c>
      <c r="GL301" s="31">
        <v>36.125</v>
      </c>
      <c r="GM301" s="36">
        <f t="shared" si="724"/>
        <v>706.25</v>
      </c>
      <c r="IB301" s="31">
        <v>130</v>
      </c>
      <c r="IC301" s="36">
        <f t="shared" si="744"/>
        <v>2990</v>
      </c>
      <c r="IH301" s="31">
        <v>30</v>
      </c>
      <c r="II301" s="30">
        <f t="shared" si="745"/>
        <v>900</v>
      </c>
      <c r="IN301" s="31">
        <v>88.25</v>
      </c>
      <c r="IO301" s="36">
        <f t="shared" si="746"/>
        <v>2647.5</v>
      </c>
      <c r="JC301" s="69"/>
      <c r="JD301" s="20"/>
      <c r="JE301" s="20"/>
      <c r="JF301" s="20"/>
      <c r="JI301" s="69"/>
      <c r="JJ301" s="20"/>
      <c r="JK301" s="20"/>
      <c r="JL301" s="20">
        <v>131.91249999999997</v>
      </c>
      <c r="JM301" s="23">
        <f t="shared" si="747"/>
        <v>3957.3749999999991</v>
      </c>
      <c r="JO301" s="69"/>
      <c r="JP301" s="20"/>
      <c r="JQ301" s="20"/>
      <c r="JR301" s="20">
        <v>64.875</v>
      </c>
      <c r="JS301" s="23">
        <f t="shared" si="748"/>
        <v>2050.0500000000002</v>
      </c>
      <c r="JU301" s="69"/>
      <c r="JV301" s="20"/>
      <c r="JW301" s="20"/>
      <c r="JX301" s="20"/>
      <c r="KA301" s="69"/>
      <c r="KB301" s="20"/>
      <c r="KC301" s="20"/>
      <c r="KD301" s="20">
        <v>54</v>
      </c>
      <c r="KE301" s="23">
        <f t="shared" si="749"/>
        <v>810</v>
      </c>
      <c r="KG301" s="69"/>
      <c r="KH301" s="20"/>
      <c r="KI301" s="20"/>
      <c r="KJ301" s="20">
        <v>27.5</v>
      </c>
      <c r="KK301" s="23">
        <f t="shared" si="750"/>
        <v>825</v>
      </c>
      <c r="KM301" s="69"/>
      <c r="KN301" s="20"/>
      <c r="KO301" s="20"/>
      <c r="KP301" s="20">
        <v>61</v>
      </c>
      <c r="KQ301" s="23">
        <f t="shared" si="751"/>
        <v>1116.3</v>
      </c>
      <c r="KS301" s="69"/>
      <c r="KT301" s="20"/>
      <c r="KU301" s="20"/>
      <c r="KV301" s="20">
        <v>46.25</v>
      </c>
      <c r="KW301" s="23">
        <f t="shared" si="752"/>
        <v>2312.5</v>
      </c>
      <c r="KY301" s="69"/>
      <c r="KZ301" s="20"/>
      <c r="LA301" s="20"/>
      <c r="LB301" s="20">
        <v>33</v>
      </c>
      <c r="LC301" s="23">
        <f t="shared" si="753"/>
        <v>693</v>
      </c>
      <c r="LE301" s="69"/>
      <c r="LF301" s="20"/>
      <c r="LG301" s="20"/>
      <c r="LH301" s="20">
        <v>48.46</v>
      </c>
      <c r="LI301" s="23">
        <f t="shared" si="754"/>
        <v>4846</v>
      </c>
      <c r="LK301" s="27"/>
      <c r="LL301" s="27"/>
      <c r="LM301" s="27"/>
      <c r="LN301" s="27">
        <v>100</v>
      </c>
      <c r="LO301" s="30">
        <f t="shared" si="755"/>
        <v>2900</v>
      </c>
      <c r="LW301" s="32"/>
      <c r="LX301" s="32"/>
      <c r="LY301" s="32"/>
      <c r="LZ301" s="32">
        <v>125.25</v>
      </c>
      <c r="MA301" s="36">
        <f t="shared" si="756"/>
        <v>3594.6749999999997</v>
      </c>
      <c r="MC301" s="32"/>
      <c r="MD301" s="32"/>
      <c r="ME301" s="32"/>
      <c r="MF301" s="32"/>
      <c r="MI301" s="32"/>
      <c r="MJ301" s="32"/>
      <c r="MK301" s="32"/>
      <c r="ML301" s="32"/>
      <c r="MO301" s="32"/>
      <c r="MP301" s="32"/>
      <c r="MQ301" s="32"/>
      <c r="MR301" s="32"/>
      <c r="MU301" s="32"/>
      <c r="MV301" s="32"/>
      <c r="MW301" s="32"/>
      <c r="MX301" s="32"/>
      <c r="NA301" s="32"/>
      <c r="NB301" s="32"/>
      <c r="NC301" s="32"/>
      <c r="ND301" s="32">
        <v>87</v>
      </c>
      <c r="NE301" s="36">
        <f t="shared" si="757"/>
        <v>1244.1000000000001</v>
      </c>
      <c r="NG301" s="32"/>
      <c r="NH301" s="32"/>
      <c r="NI301" s="32"/>
      <c r="NJ301" s="32">
        <v>75.25</v>
      </c>
      <c r="NK301" s="36">
        <f t="shared" si="758"/>
        <v>2663.85</v>
      </c>
      <c r="NM301" s="32"/>
      <c r="NN301" s="32"/>
      <c r="NO301" s="32"/>
      <c r="NP301" s="32">
        <v>55</v>
      </c>
      <c r="NQ301" s="36">
        <f t="shared" si="759"/>
        <v>704</v>
      </c>
      <c r="NS301" s="32"/>
      <c r="NT301" s="32"/>
      <c r="NU301" s="32"/>
      <c r="NV301" s="32"/>
      <c r="NY301" s="32"/>
      <c r="NZ301" s="32"/>
      <c r="OA301" s="32"/>
      <c r="OB301" s="32">
        <v>11.625</v>
      </c>
      <c r="OC301" s="36">
        <f t="shared" si="760"/>
        <v>255.75</v>
      </c>
      <c r="OE301" s="32"/>
      <c r="OF301" s="32"/>
      <c r="OG301" s="32"/>
      <c r="OH301" s="32"/>
      <c r="OK301" s="32"/>
      <c r="OL301" s="32"/>
      <c r="OM301" s="32"/>
      <c r="ON301" s="32">
        <v>92</v>
      </c>
      <c r="OO301" s="36">
        <f t="shared" si="761"/>
        <v>2456.4</v>
      </c>
      <c r="OQ301" s="32"/>
      <c r="OR301" s="32"/>
      <c r="OS301" s="32"/>
      <c r="OT301" s="32">
        <v>70</v>
      </c>
      <c r="OU301" s="36">
        <f t="shared" si="762"/>
        <v>952</v>
      </c>
      <c r="OW301" s="32"/>
      <c r="OX301" s="32"/>
      <c r="OY301" s="32"/>
      <c r="OZ301" s="32">
        <v>75</v>
      </c>
      <c r="PA301" s="36">
        <f t="shared" si="763"/>
        <v>1132.5</v>
      </c>
      <c r="PC301" s="32"/>
      <c r="PD301" s="32"/>
      <c r="PE301" s="32"/>
      <c r="PF301" s="32"/>
      <c r="PI301" s="32"/>
      <c r="PJ301" s="32"/>
      <c r="PK301" s="32"/>
      <c r="PL301" s="32">
        <v>7.5</v>
      </c>
      <c r="PM301" s="36">
        <f t="shared" si="764"/>
        <v>132.75</v>
      </c>
      <c r="PO301" s="32"/>
      <c r="PP301" s="32"/>
      <c r="PQ301" s="32"/>
      <c r="PR301" s="32"/>
      <c r="PU301" s="32"/>
      <c r="PV301" s="32"/>
      <c r="PW301" s="32"/>
      <c r="PX301" s="31">
        <v>84.5</v>
      </c>
      <c r="PY301" s="36">
        <f t="shared" si="765"/>
        <v>507</v>
      </c>
      <c r="QM301" s="5"/>
      <c r="QO301" s="5"/>
      <c r="QV301" s="31">
        <v>16</v>
      </c>
      <c r="QW301" s="36">
        <f t="shared" si="766"/>
        <v>192</v>
      </c>
      <c r="RH301" s="31">
        <v>3.75</v>
      </c>
      <c r="RI301" s="36">
        <f t="shared" si="767"/>
        <v>18.75</v>
      </c>
      <c r="RN301" s="31">
        <v>49</v>
      </c>
      <c r="RO301" s="36">
        <f t="shared" si="768"/>
        <v>558.6</v>
      </c>
    </row>
    <row r="302" spans="1:515" x14ac:dyDescent="0.55000000000000004">
      <c r="A302" s="31"/>
      <c r="B302" s="80">
        <v>185511</v>
      </c>
      <c r="C302" s="79">
        <f>COUNT(N302:SS302)/2</f>
        <v>46</v>
      </c>
      <c r="D302" s="78"/>
      <c r="E302" s="78">
        <f t="shared" si="620"/>
        <v>135751.27179487178</v>
      </c>
      <c r="F302" s="78">
        <f t="shared" si="769"/>
        <v>50.037903370749099</v>
      </c>
      <c r="G302" s="78">
        <f t="shared" si="725"/>
        <v>72.576648749720675</v>
      </c>
      <c r="H302" s="78"/>
      <c r="I302" s="78"/>
      <c r="J302" s="88"/>
      <c r="N302" s="31">
        <v>51.6875</v>
      </c>
      <c r="O302" s="62">
        <f t="shared" si="726"/>
        <v>5220.4375</v>
      </c>
      <c r="Z302" s="31">
        <v>120</v>
      </c>
      <c r="AA302" s="37">
        <f t="shared" si="722"/>
        <v>9000</v>
      </c>
      <c r="AL302" s="31">
        <v>88</v>
      </c>
      <c r="AM302" s="30">
        <f t="shared" si="727"/>
        <v>8461.5384615384628</v>
      </c>
      <c r="BD302" s="31">
        <v>87.375</v>
      </c>
      <c r="BE302" s="36">
        <f t="shared" si="728"/>
        <v>3626.0625</v>
      </c>
      <c r="BJ302" s="31">
        <v>38</v>
      </c>
      <c r="BK302" s="36">
        <f t="shared" si="729"/>
        <v>1166.5999999999999</v>
      </c>
      <c r="BP302" s="31">
        <v>46.5</v>
      </c>
      <c r="BQ302" s="30">
        <f t="shared" si="730"/>
        <v>1325.25</v>
      </c>
      <c r="BV302" s="31">
        <v>90.5</v>
      </c>
      <c r="BW302" s="30">
        <f t="shared" si="731"/>
        <v>2624.5</v>
      </c>
      <c r="CB302" s="31">
        <v>96</v>
      </c>
      <c r="CC302" s="30">
        <f t="shared" si="732"/>
        <v>720</v>
      </c>
      <c r="CN302" s="31">
        <v>120</v>
      </c>
      <c r="CO302" s="36">
        <f t="shared" si="733"/>
        <v>2280</v>
      </c>
      <c r="CZ302" s="31">
        <v>93.25</v>
      </c>
      <c r="DA302" s="62">
        <f t="shared" si="734"/>
        <v>22380</v>
      </c>
      <c r="DF302" s="31">
        <v>32</v>
      </c>
      <c r="DG302" s="30">
        <f t="shared" si="735"/>
        <v>1216</v>
      </c>
      <c r="DL302" s="31">
        <v>17.5</v>
      </c>
      <c r="DM302" s="30">
        <f t="shared" si="736"/>
        <v>735</v>
      </c>
      <c r="DR302" s="31">
        <v>96.5</v>
      </c>
      <c r="DS302" s="30">
        <f t="shared" si="737"/>
        <v>5500.5</v>
      </c>
      <c r="DX302" s="31">
        <v>94.75</v>
      </c>
      <c r="DY302" s="30">
        <f t="shared" si="738"/>
        <v>3411</v>
      </c>
      <c r="ED302" s="31">
        <v>72.5</v>
      </c>
      <c r="EE302" s="30">
        <f t="shared" si="739"/>
        <v>1450</v>
      </c>
      <c r="EV302" s="31">
        <v>88.25</v>
      </c>
      <c r="EW302" s="30">
        <f t="shared" si="740"/>
        <v>3971.25</v>
      </c>
      <c r="FB302" s="31">
        <v>88.75</v>
      </c>
      <c r="FC302" s="29">
        <f t="shared" si="723"/>
        <v>4570.625</v>
      </c>
      <c r="FN302" s="6">
        <v>104</v>
      </c>
      <c r="FO302" s="36">
        <f t="shared" si="741"/>
        <v>4888</v>
      </c>
      <c r="FT302" s="31">
        <v>85</v>
      </c>
      <c r="FU302" s="36">
        <f t="shared" si="742"/>
        <v>11220</v>
      </c>
      <c r="GF302" s="31">
        <v>63</v>
      </c>
      <c r="GG302" s="36">
        <f t="shared" si="743"/>
        <v>1260</v>
      </c>
      <c r="GL302" s="31">
        <v>31.25</v>
      </c>
      <c r="GM302" s="36">
        <f t="shared" si="724"/>
        <v>742.97500000000002</v>
      </c>
      <c r="IB302" s="31">
        <v>125</v>
      </c>
      <c r="IC302" s="36">
        <f t="shared" si="744"/>
        <v>2875</v>
      </c>
      <c r="IH302" s="31">
        <v>30</v>
      </c>
      <c r="II302" s="30">
        <f t="shared" si="745"/>
        <v>900</v>
      </c>
      <c r="IN302" s="31">
        <v>86.25</v>
      </c>
      <c r="IO302" s="36">
        <f t="shared" si="746"/>
        <v>2587.5</v>
      </c>
      <c r="JC302" s="69"/>
      <c r="JD302" s="20"/>
      <c r="JE302" s="20"/>
      <c r="JF302" s="20"/>
      <c r="JI302" s="69"/>
      <c r="JJ302" s="20"/>
      <c r="JK302" s="20"/>
      <c r="JL302" s="20">
        <v>130.92499999999995</v>
      </c>
      <c r="JM302" s="23">
        <f t="shared" si="747"/>
        <v>3927.7499999999986</v>
      </c>
      <c r="JO302" s="69"/>
      <c r="JP302" s="20"/>
      <c r="JQ302" s="20"/>
      <c r="JR302" s="20">
        <v>63.875</v>
      </c>
      <c r="JS302" s="23">
        <f t="shared" si="748"/>
        <v>2018.45</v>
      </c>
      <c r="JU302" s="69"/>
      <c r="JV302" s="20"/>
      <c r="JW302" s="20"/>
      <c r="JX302" s="20"/>
      <c r="KA302" s="69"/>
      <c r="KB302" s="20"/>
      <c r="KC302" s="20"/>
      <c r="KD302" s="20">
        <v>52.75</v>
      </c>
      <c r="KE302" s="23">
        <f t="shared" si="749"/>
        <v>791.25</v>
      </c>
      <c r="KG302" s="69"/>
      <c r="KH302" s="20"/>
      <c r="KI302" s="20"/>
      <c r="KJ302" s="20">
        <v>25.5</v>
      </c>
      <c r="KK302" s="23">
        <f t="shared" si="750"/>
        <v>765</v>
      </c>
      <c r="KM302" s="69"/>
      <c r="KN302" s="20"/>
      <c r="KO302" s="20"/>
      <c r="KP302" s="20">
        <v>62</v>
      </c>
      <c r="KQ302" s="23">
        <f t="shared" si="751"/>
        <v>1134.6000000000001</v>
      </c>
      <c r="KS302" s="69"/>
      <c r="KT302" s="20"/>
      <c r="KU302" s="20"/>
      <c r="KV302" s="20">
        <v>41</v>
      </c>
      <c r="KW302" s="23">
        <f t="shared" si="752"/>
        <v>2050</v>
      </c>
      <c r="KY302" s="69"/>
      <c r="KZ302" s="20"/>
      <c r="LA302" s="20"/>
      <c r="LB302" s="20">
        <v>32.5</v>
      </c>
      <c r="LC302" s="23">
        <f t="shared" si="753"/>
        <v>682.5</v>
      </c>
      <c r="LE302" s="69"/>
      <c r="LF302" s="20"/>
      <c r="LG302" s="20"/>
      <c r="LH302" s="20">
        <v>51.083333333333336</v>
      </c>
      <c r="LI302" s="23">
        <f t="shared" si="754"/>
        <v>5108.3333333333339</v>
      </c>
      <c r="LK302" s="27"/>
      <c r="LL302" s="27"/>
      <c r="LM302" s="27"/>
      <c r="LN302" s="27">
        <v>106</v>
      </c>
      <c r="LO302" s="30">
        <f t="shared" si="755"/>
        <v>3074</v>
      </c>
      <c r="LW302" s="32"/>
      <c r="LX302" s="32"/>
      <c r="LY302" s="32"/>
      <c r="LZ302" s="32">
        <v>124</v>
      </c>
      <c r="MA302" s="36">
        <f t="shared" si="756"/>
        <v>3558.7999999999997</v>
      </c>
      <c r="MC302" s="32"/>
      <c r="MD302" s="32"/>
      <c r="ME302" s="32"/>
      <c r="MF302" s="32"/>
      <c r="MI302" s="32"/>
      <c r="MJ302" s="32"/>
      <c r="MK302" s="32"/>
      <c r="ML302" s="32"/>
      <c r="MO302" s="32"/>
      <c r="MP302" s="32"/>
      <c r="MQ302" s="32"/>
      <c r="MR302" s="32"/>
      <c r="MU302" s="32"/>
      <c r="MV302" s="32"/>
      <c r="MW302" s="32"/>
      <c r="MX302" s="32"/>
      <c r="NA302" s="32"/>
      <c r="NB302" s="32"/>
      <c r="NC302" s="32"/>
      <c r="ND302" s="32">
        <v>81</v>
      </c>
      <c r="NE302" s="36">
        <f t="shared" si="757"/>
        <v>1158.3</v>
      </c>
      <c r="NG302" s="32"/>
      <c r="NH302" s="32"/>
      <c r="NI302" s="32"/>
      <c r="NJ302" s="32">
        <v>73.625</v>
      </c>
      <c r="NK302" s="36">
        <f t="shared" si="758"/>
        <v>2606.3249999999998</v>
      </c>
      <c r="NM302" s="32"/>
      <c r="NN302" s="32"/>
      <c r="NO302" s="32"/>
      <c r="NP302" s="32">
        <v>53.75</v>
      </c>
      <c r="NQ302" s="36">
        <f t="shared" si="759"/>
        <v>688</v>
      </c>
      <c r="NS302" s="32"/>
      <c r="NT302" s="32"/>
      <c r="NU302" s="32"/>
      <c r="NV302" s="32"/>
      <c r="NY302" s="32"/>
      <c r="NZ302" s="32"/>
      <c r="OA302" s="32"/>
      <c r="OB302" s="32">
        <v>9.75</v>
      </c>
      <c r="OC302" s="36">
        <f t="shared" si="760"/>
        <v>214.5</v>
      </c>
      <c r="OE302" s="32"/>
      <c r="OF302" s="32"/>
      <c r="OG302" s="32"/>
      <c r="OH302" s="32"/>
      <c r="OK302" s="32"/>
      <c r="OL302" s="32"/>
      <c r="OM302" s="32"/>
      <c r="ON302" s="32">
        <v>94.5</v>
      </c>
      <c r="OO302" s="36">
        <f t="shared" si="761"/>
        <v>2523.15</v>
      </c>
      <c r="OQ302" s="32"/>
      <c r="OR302" s="32"/>
      <c r="OS302" s="32"/>
      <c r="OT302" s="32">
        <v>67.5</v>
      </c>
      <c r="OU302" s="36">
        <f t="shared" si="762"/>
        <v>918</v>
      </c>
      <c r="OW302" s="32"/>
      <c r="OX302" s="32"/>
      <c r="OY302" s="32"/>
      <c r="OZ302" s="32">
        <v>75</v>
      </c>
      <c r="PA302" s="36">
        <f t="shared" si="763"/>
        <v>1132.5</v>
      </c>
      <c r="PC302" s="32"/>
      <c r="PD302" s="32"/>
      <c r="PE302" s="32"/>
      <c r="PF302" s="32"/>
      <c r="PI302" s="32"/>
      <c r="PJ302" s="32"/>
      <c r="PK302" s="32"/>
      <c r="PL302" s="32">
        <v>5.75</v>
      </c>
      <c r="PM302" s="36">
        <f t="shared" si="764"/>
        <v>101.77499999999999</v>
      </c>
      <c r="PO302" s="32"/>
      <c r="PP302" s="32"/>
      <c r="PQ302" s="32"/>
      <c r="PR302" s="32"/>
      <c r="PU302" s="32"/>
      <c r="PV302" s="32"/>
      <c r="PW302" s="32"/>
      <c r="PX302" s="31">
        <v>80</v>
      </c>
      <c r="PY302" s="36">
        <f t="shared" si="765"/>
        <v>480</v>
      </c>
      <c r="QM302" s="5"/>
      <c r="QO302" s="5"/>
      <c r="QV302" s="31">
        <v>16</v>
      </c>
      <c r="QW302" s="36">
        <f t="shared" si="766"/>
        <v>192</v>
      </c>
      <c r="RH302" s="31">
        <v>3</v>
      </c>
      <c r="RI302" s="36">
        <f t="shared" si="767"/>
        <v>15</v>
      </c>
      <c r="RN302" s="31">
        <v>42</v>
      </c>
      <c r="RO302" s="36">
        <f t="shared" si="768"/>
        <v>478.8</v>
      </c>
    </row>
    <row r="303" spans="1:515" x14ac:dyDescent="0.55000000000000004">
      <c r="A303" s="31"/>
      <c r="B303" s="80">
        <v>185512</v>
      </c>
      <c r="C303" s="77"/>
      <c r="D303" s="78">
        <f>SUM(M303,S303,Y303,AE303,AK303,AQ303,AW303,BC303,BI303,BO303,BU303,CA303,CG303,CM303,CS303,CY303,DE303,DK303,DQ303,DW303,EC303,EI303,EO303,EU303,FA303,FG303,FM303,FS303,FY303,GE303,GK303,GQ303,GW303,HC303,HI303,HO303,HU303,IA303,IG303,IM303,IS303,IY303,JE303,JK303,JQ303,JW303,KC303,KI303,KO303,KU303,LA303,LG303,LM303,LS303,LY303,ME303,MK303,MQ303,MW303,NC303,NI303,NO303,NU303,OA303,OG303,OM303,OS303,OY303,PE303,PK303,PQ303,PW303,QC303,QI303,QO303,QU303,RA303,RG303,RM303,RS303,RY303,SE303,SK303,SQ303)</f>
        <v>1931.8999999999996</v>
      </c>
      <c r="E303" s="78">
        <f t="shared" si="620"/>
        <v>136025.37163461538</v>
      </c>
      <c r="F303" s="78">
        <f t="shared" si="769"/>
        <v>50.138936540558028</v>
      </c>
      <c r="G303" s="78">
        <f t="shared" si="725"/>
        <v>72.723190638635629</v>
      </c>
      <c r="H303" s="78"/>
      <c r="I303" s="78"/>
      <c r="J303" s="88">
        <f>SUM(P303,V303,AB303,AH303,AN303,AT303,AZ303,BF303,BL303,BR303,BX303,CD303,CJ303,CP303,CV303,DB303,DH303,DN303,DT303,DZ303,EF303,EL303,ER303,EX303,FD303,FJ303,FP303,FV303,GB303,GH303,GN303,GT303,GZ303,HF303,HL303,HR303,HX303,ID303,IJ303,IP303,IV303,JB303,JH303,JN303,JT303,JZ303,KF303,KL303,KR303,KX303,LD303,LJ303,LP303,LV303,MB303,MH303,MN303,MT303,MZ303,NF303,NL303,NR303,NX303,OD303,OJ303,OP303,OV303,PB303,PH303,PN303,PT303,PZ303,QF303,QL303,QR303,QX303,RD303,RJ303,RP303,RV303,SB303,SH303,SN303,ST303)</f>
        <v>1756.0538461538461</v>
      </c>
      <c r="K303" s="31">
        <v>0</v>
      </c>
      <c r="L303" s="31">
        <v>1.3712549446575</v>
      </c>
      <c r="M303" s="31">
        <v>101</v>
      </c>
      <c r="N303" s="31">
        <v>54.875</v>
      </c>
      <c r="O303" s="62">
        <f t="shared" si="726"/>
        <v>5542.375</v>
      </c>
      <c r="P303" s="31">
        <f>M291</f>
        <v>101</v>
      </c>
      <c r="W303" s="31">
        <v>12</v>
      </c>
      <c r="X303" s="31">
        <v>1</v>
      </c>
      <c r="Y303" s="31">
        <v>75</v>
      </c>
      <c r="Z303" s="31">
        <v>118</v>
      </c>
      <c r="AA303" s="37">
        <f t="shared" si="722"/>
        <v>8850</v>
      </c>
      <c r="AB303" s="64">
        <f>Y291</f>
        <v>75</v>
      </c>
      <c r="AD303" s="31">
        <v>1</v>
      </c>
      <c r="AI303" s="31">
        <v>4</v>
      </c>
      <c r="AJ303" s="31">
        <v>1.4855702400000006</v>
      </c>
      <c r="AK303" s="31">
        <v>100</v>
      </c>
      <c r="AL303" s="31">
        <v>91.75</v>
      </c>
      <c r="AM303" s="30">
        <f t="shared" si="727"/>
        <v>8822.1153846153848</v>
      </c>
      <c r="AN303" s="64">
        <f>AK291</f>
        <v>96.15384615384616</v>
      </c>
      <c r="AP303" s="31">
        <v>1</v>
      </c>
      <c r="BA303" s="31">
        <v>7</v>
      </c>
      <c r="BB303" s="31">
        <v>1</v>
      </c>
      <c r="BC303" s="31">
        <v>41.5</v>
      </c>
      <c r="BD303" s="31">
        <v>84.125</v>
      </c>
      <c r="BE303" s="36">
        <f t="shared" si="728"/>
        <v>3491.1875</v>
      </c>
      <c r="BF303" s="64">
        <f>BC291</f>
        <v>41.5</v>
      </c>
      <c r="BG303" s="31">
        <v>0</v>
      </c>
      <c r="BH303" s="31">
        <v>1</v>
      </c>
      <c r="BI303" s="31">
        <v>30.7</v>
      </c>
      <c r="BJ303" s="31">
        <v>39.5</v>
      </c>
      <c r="BK303" s="36">
        <f t="shared" si="729"/>
        <v>1212.6499999999999</v>
      </c>
      <c r="BL303" s="64">
        <f>BI291</f>
        <v>30.7</v>
      </c>
      <c r="BM303" s="31">
        <v>0</v>
      </c>
      <c r="BN303" s="31">
        <v>1</v>
      </c>
      <c r="BO303" s="31">
        <v>28.5</v>
      </c>
      <c r="BP303" s="31">
        <v>46.5</v>
      </c>
      <c r="BQ303" s="30">
        <f t="shared" si="730"/>
        <v>1325.25</v>
      </c>
      <c r="BR303" s="64">
        <f>BO291</f>
        <v>28.5</v>
      </c>
      <c r="BS303" s="31">
        <v>10</v>
      </c>
      <c r="BT303" s="31">
        <v>1</v>
      </c>
      <c r="BU303" s="31">
        <v>29</v>
      </c>
      <c r="BV303" s="31">
        <v>85.25</v>
      </c>
      <c r="BW303" s="30">
        <f t="shared" si="731"/>
        <v>2472.25</v>
      </c>
      <c r="BX303" s="64">
        <f>BU291</f>
        <v>29</v>
      </c>
      <c r="BY303" s="31">
        <v>7</v>
      </c>
      <c r="BZ303" s="31">
        <v>1</v>
      </c>
      <c r="CA303" s="31">
        <v>23</v>
      </c>
      <c r="CB303" s="31">
        <v>96.5</v>
      </c>
      <c r="CC303" s="30">
        <f t="shared" si="732"/>
        <v>723.75</v>
      </c>
      <c r="CD303" s="64">
        <f>CA291</f>
        <v>7.5</v>
      </c>
      <c r="CK303" s="31">
        <v>22</v>
      </c>
      <c r="CL303" s="31">
        <v>1</v>
      </c>
      <c r="CM303" s="31">
        <v>27</v>
      </c>
      <c r="CN303" s="31">
        <v>121.5</v>
      </c>
      <c r="CO303" s="36">
        <f t="shared" si="733"/>
        <v>2308.5</v>
      </c>
      <c r="CP303" s="64">
        <f>CM291</f>
        <v>19</v>
      </c>
      <c r="CW303" s="31">
        <v>8</v>
      </c>
      <c r="CX303" s="31">
        <v>1</v>
      </c>
      <c r="CY303" s="31">
        <v>240</v>
      </c>
      <c r="CZ303" s="31">
        <v>92.25</v>
      </c>
      <c r="DA303" s="62">
        <f t="shared" si="734"/>
        <v>22140</v>
      </c>
      <c r="DB303" s="31">
        <f>CY291</f>
        <v>240</v>
      </c>
      <c r="DC303" s="31">
        <v>0</v>
      </c>
      <c r="DD303" s="31">
        <v>1</v>
      </c>
      <c r="DE303" s="31">
        <v>38</v>
      </c>
      <c r="DF303" s="31">
        <v>30.5</v>
      </c>
      <c r="DG303" s="30">
        <f t="shared" si="735"/>
        <v>1159</v>
      </c>
      <c r="DH303" s="64">
        <f>DE291</f>
        <v>38</v>
      </c>
      <c r="DI303" s="31">
        <v>0</v>
      </c>
      <c r="DJ303" s="31">
        <v>1</v>
      </c>
      <c r="DK303" s="31">
        <v>42</v>
      </c>
      <c r="DL303" s="31">
        <v>18.25</v>
      </c>
      <c r="DM303" s="30">
        <f t="shared" si="736"/>
        <v>766.5</v>
      </c>
      <c r="DN303" s="64">
        <f>DK291</f>
        <v>42</v>
      </c>
      <c r="DO303" s="31">
        <v>4</v>
      </c>
      <c r="DP303" s="31">
        <v>1.3050720000000002</v>
      </c>
      <c r="DQ303" s="31">
        <v>57</v>
      </c>
      <c r="DR303" s="31">
        <v>97.5</v>
      </c>
      <c r="DS303" s="30">
        <f t="shared" si="737"/>
        <v>5557.5</v>
      </c>
      <c r="DT303" s="64">
        <f>DQ291</f>
        <v>57</v>
      </c>
      <c r="DU303" s="31">
        <v>10</v>
      </c>
      <c r="DV303" s="31">
        <v>1.05</v>
      </c>
      <c r="DW303" s="31">
        <v>60</v>
      </c>
      <c r="DX303" s="31">
        <v>93</v>
      </c>
      <c r="DY303" s="30">
        <f t="shared" si="738"/>
        <v>3348</v>
      </c>
      <c r="DZ303" s="64">
        <f>DW291</f>
        <v>36</v>
      </c>
      <c r="EA303" s="31">
        <v>10</v>
      </c>
      <c r="EB303" s="31">
        <v>1</v>
      </c>
      <c r="EC303" s="31">
        <v>27</v>
      </c>
      <c r="ED303" s="31">
        <v>71.5</v>
      </c>
      <c r="EE303" s="30">
        <f t="shared" si="739"/>
        <v>1430</v>
      </c>
      <c r="EF303" s="64">
        <f>EC291</f>
        <v>20</v>
      </c>
      <c r="ES303" s="31">
        <v>6</v>
      </c>
      <c r="ET303" s="31">
        <v>1</v>
      </c>
      <c r="EU303" s="31">
        <v>45</v>
      </c>
      <c r="EV303" s="31">
        <v>86.5</v>
      </c>
      <c r="EW303" s="30">
        <f t="shared" si="740"/>
        <v>3892.5</v>
      </c>
      <c r="EX303" s="64">
        <f>EU291</f>
        <v>45</v>
      </c>
      <c r="EY303" s="31">
        <v>7</v>
      </c>
      <c r="EZ303" s="50">
        <v>1</v>
      </c>
      <c r="FA303" s="50">
        <v>51.5</v>
      </c>
      <c r="FB303" s="50">
        <v>89.375</v>
      </c>
      <c r="FC303" s="29">
        <f t="shared" si="723"/>
        <v>4602.8125</v>
      </c>
      <c r="FD303" s="67">
        <f>FA291</f>
        <v>51.5</v>
      </c>
      <c r="FK303" s="31">
        <v>10</v>
      </c>
      <c r="FL303" s="31">
        <v>1</v>
      </c>
      <c r="FM303" s="42">
        <v>47</v>
      </c>
      <c r="FN303" s="6">
        <v>106</v>
      </c>
      <c r="FO303" s="36">
        <f t="shared" si="741"/>
        <v>4982</v>
      </c>
      <c r="FQ303" s="31">
        <v>6</v>
      </c>
      <c r="FR303" s="31">
        <v>1</v>
      </c>
      <c r="FS303" s="31">
        <v>132</v>
      </c>
      <c r="FT303" s="31">
        <v>87.75</v>
      </c>
      <c r="FU303" s="36">
        <f t="shared" si="742"/>
        <v>11583</v>
      </c>
      <c r="FV303" s="64">
        <f>FS291</f>
        <v>132</v>
      </c>
      <c r="GC303" s="31">
        <v>5</v>
      </c>
      <c r="GD303" s="31">
        <v>1</v>
      </c>
      <c r="GE303" s="31">
        <v>26.8</v>
      </c>
      <c r="GF303" s="31">
        <v>62.5</v>
      </c>
      <c r="GG303" s="36">
        <f t="shared" si="743"/>
        <v>1250</v>
      </c>
      <c r="GH303" s="64">
        <f>GE291</f>
        <v>20</v>
      </c>
      <c r="GI303" s="31">
        <v>0</v>
      </c>
      <c r="GJ303" s="31">
        <v>1</v>
      </c>
      <c r="GK303" s="31">
        <v>22.6</v>
      </c>
      <c r="GL303" s="31">
        <v>32.875</v>
      </c>
      <c r="GM303" s="36">
        <f t="shared" si="724"/>
        <v>734.5</v>
      </c>
      <c r="GN303" s="64">
        <f>GK291</f>
        <v>22.6</v>
      </c>
      <c r="GP303" s="31">
        <v>1</v>
      </c>
      <c r="GU303" s="31">
        <v>10</v>
      </c>
      <c r="GV303" s="31">
        <v>1.07</v>
      </c>
      <c r="GW303" s="31">
        <v>37</v>
      </c>
      <c r="HN303" s="31">
        <v>1</v>
      </c>
      <c r="HY303" s="31">
        <v>10</v>
      </c>
      <c r="HZ303" s="31">
        <v>1</v>
      </c>
      <c r="IA303" s="31">
        <v>23</v>
      </c>
      <c r="IB303" s="31">
        <v>123.5</v>
      </c>
      <c r="IC303" s="36">
        <f t="shared" si="744"/>
        <v>2840.5</v>
      </c>
      <c r="ID303" s="64">
        <f>IA291</f>
        <v>23</v>
      </c>
      <c r="IE303" s="31">
        <v>0</v>
      </c>
      <c r="IF303" s="31">
        <v>1</v>
      </c>
      <c r="IG303" s="31">
        <v>30</v>
      </c>
      <c r="IH303" s="31">
        <v>30</v>
      </c>
      <c r="II303" s="30">
        <f t="shared" si="745"/>
        <v>900</v>
      </c>
      <c r="IJ303" s="64">
        <f>IG291</f>
        <v>30</v>
      </c>
      <c r="IK303" s="31">
        <v>6</v>
      </c>
      <c r="IL303" s="31">
        <v>1.22919</v>
      </c>
      <c r="IM303" s="31">
        <v>30</v>
      </c>
      <c r="IN303" s="31">
        <v>84.5</v>
      </c>
      <c r="IO303" s="36">
        <f t="shared" si="746"/>
        <v>2535</v>
      </c>
      <c r="IP303" s="64">
        <f>IM291</f>
        <v>30</v>
      </c>
      <c r="JI303" s="70">
        <v>12</v>
      </c>
      <c r="JJ303" s="22">
        <v>1</v>
      </c>
      <c r="JK303" s="22">
        <v>30</v>
      </c>
      <c r="JL303" s="22">
        <v>129.93749999999994</v>
      </c>
      <c r="JM303" s="23">
        <f t="shared" si="747"/>
        <v>3898.1249999999982</v>
      </c>
      <c r="JN303" s="72">
        <f>JK291</f>
        <v>30</v>
      </c>
      <c r="JO303" s="70">
        <v>0</v>
      </c>
      <c r="JP303" s="22">
        <v>1</v>
      </c>
      <c r="JQ303" s="22">
        <v>31.6</v>
      </c>
      <c r="JR303" s="22">
        <v>63.75</v>
      </c>
      <c r="JS303" s="23">
        <f t="shared" si="748"/>
        <v>2014.5</v>
      </c>
      <c r="JT303" s="72">
        <f>JQ291</f>
        <v>31.6</v>
      </c>
      <c r="KA303" s="70">
        <v>2.5</v>
      </c>
      <c r="KB303" s="22">
        <v>1.1599999999999999</v>
      </c>
      <c r="KC303" s="22">
        <v>15</v>
      </c>
      <c r="KD303" s="22">
        <v>51.5</v>
      </c>
      <c r="KE303" s="23">
        <f t="shared" si="749"/>
        <v>772.5</v>
      </c>
      <c r="KF303" s="72">
        <f>KC291</f>
        <v>15</v>
      </c>
      <c r="KG303" s="70">
        <v>0</v>
      </c>
      <c r="KH303" s="22">
        <v>1</v>
      </c>
      <c r="KI303" s="22">
        <v>30</v>
      </c>
      <c r="KJ303" s="22">
        <v>25.5</v>
      </c>
      <c r="KK303" s="23">
        <f t="shared" si="750"/>
        <v>765</v>
      </c>
      <c r="KL303" s="72">
        <f>KI291</f>
        <v>30</v>
      </c>
      <c r="KM303" s="70">
        <v>3</v>
      </c>
      <c r="KN303" s="22">
        <v>1</v>
      </c>
      <c r="KO303" s="22">
        <v>18.3</v>
      </c>
      <c r="KP303" s="22">
        <v>61</v>
      </c>
      <c r="KQ303" s="23">
        <f t="shared" si="751"/>
        <v>1116.3</v>
      </c>
      <c r="KR303" s="72">
        <f>KO291</f>
        <v>18.3</v>
      </c>
      <c r="KS303" s="70">
        <v>0</v>
      </c>
      <c r="KT303" s="22">
        <v>1.1200000000000001</v>
      </c>
      <c r="KU303" s="22">
        <v>50</v>
      </c>
      <c r="KV303" s="22">
        <v>49</v>
      </c>
      <c r="KW303" s="23">
        <f t="shared" si="752"/>
        <v>2450</v>
      </c>
      <c r="KX303" s="72">
        <f>KU291</f>
        <v>50</v>
      </c>
      <c r="KY303" s="70">
        <v>2.5</v>
      </c>
      <c r="KZ303" s="22">
        <v>1</v>
      </c>
      <c r="LA303" s="22">
        <v>21</v>
      </c>
      <c r="LB303" s="22">
        <v>27.5</v>
      </c>
      <c r="LC303" s="23">
        <f t="shared" si="753"/>
        <v>577.5</v>
      </c>
      <c r="LD303" s="72">
        <f>LA291</f>
        <v>21</v>
      </c>
      <c r="LE303" s="70">
        <v>0</v>
      </c>
      <c r="LF303" s="22">
        <v>1</v>
      </c>
      <c r="LG303" s="22">
        <v>100</v>
      </c>
      <c r="LH303" s="22">
        <v>50.46</v>
      </c>
      <c r="LI303" s="23">
        <f t="shared" si="754"/>
        <v>5046</v>
      </c>
      <c r="LJ303" s="72">
        <f>LG291</f>
        <v>100</v>
      </c>
      <c r="LK303" s="29">
        <v>12</v>
      </c>
      <c r="LL303" s="29">
        <v>1.1000000000000001</v>
      </c>
      <c r="LM303" s="29">
        <v>41</v>
      </c>
      <c r="LN303" s="29">
        <v>103.75</v>
      </c>
      <c r="LO303" s="30">
        <f t="shared" si="755"/>
        <v>3008.75</v>
      </c>
      <c r="LP303" s="73">
        <f>LM291</f>
        <v>29</v>
      </c>
      <c r="LW303" s="31">
        <v>10</v>
      </c>
      <c r="LX303" s="31">
        <v>1</v>
      </c>
      <c r="LY303" s="31">
        <v>34.799999999999997</v>
      </c>
      <c r="LZ303" s="31">
        <v>123</v>
      </c>
      <c r="MA303" s="36">
        <f t="shared" si="756"/>
        <v>3530.1</v>
      </c>
      <c r="MB303" s="64">
        <f>LY291</f>
        <v>28.7</v>
      </c>
      <c r="NA303" s="31">
        <v>6</v>
      </c>
      <c r="NB303" s="31">
        <v>1</v>
      </c>
      <c r="NC303" s="31">
        <v>14.8</v>
      </c>
      <c r="ND303" s="31">
        <v>85</v>
      </c>
      <c r="NE303" s="36">
        <f t="shared" si="757"/>
        <v>1215.5</v>
      </c>
      <c r="NF303" s="64">
        <f>NC291</f>
        <v>14.3</v>
      </c>
      <c r="NG303" s="31">
        <v>0</v>
      </c>
      <c r="NH303" s="31">
        <v>1</v>
      </c>
      <c r="NI303" s="31">
        <v>35.4</v>
      </c>
      <c r="NJ303" s="31">
        <v>72.875</v>
      </c>
      <c r="NK303" s="36">
        <f t="shared" si="758"/>
        <v>2579.7750000000001</v>
      </c>
      <c r="NL303" s="64">
        <f>NI291</f>
        <v>35.4</v>
      </c>
      <c r="NM303" s="31">
        <v>5</v>
      </c>
      <c r="NN303" s="31">
        <v>1</v>
      </c>
      <c r="NO303" s="31">
        <v>12.8</v>
      </c>
      <c r="NP303" s="31">
        <v>51.5</v>
      </c>
      <c r="NQ303" s="36">
        <f t="shared" si="759"/>
        <v>659.2</v>
      </c>
      <c r="NR303" s="64">
        <f>NO291</f>
        <v>12.8</v>
      </c>
      <c r="NY303" s="31">
        <v>0</v>
      </c>
      <c r="NZ303" s="31">
        <v>1</v>
      </c>
      <c r="OA303" s="31">
        <v>22</v>
      </c>
      <c r="OB303" s="31">
        <v>9.875</v>
      </c>
      <c r="OC303" s="36">
        <f t="shared" si="760"/>
        <v>217.25</v>
      </c>
      <c r="OD303" s="64">
        <f>OA291</f>
        <v>22</v>
      </c>
      <c r="OK303" s="31">
        <v>5</v>
      </c>
      <c r="OL303" s="31">
        <v>1</v>
      </c>
      <c r="OM303" s="31">
        <v>29.8</v>
      </c>
      <c r="ON303" s="31">
        <v>90.8125</v>
      </c>
      <c r="OO303" s="36">
        <f t="shared" si="761"/>
        <v>2424.6937499999999</v>
      </c>
      <c r="OP303" s="64">
        <f>OM291</f>
        <v>26.7</v>
      </c>
      <c r="OQ303" s="31">
        <v>3.5</v>
      </c>
      <c r="OR303" s="31">
        <v>1</v>
      </c>
      <c r="OS303" s="31">
        <v>13.6</v>
      </c>
      <c r="OT303" s="31">
        <v>65</v>
      </c>
      <c r="OU303" s="36">
        <f t="shared" si="762"/>
        <v>884</v>
      </c>
      <c r="OV303" s="64">
        <f>OS291</f>
        <v>13.6</v>
      </c>
      <c r="OW303" s="31">
        <v>3</v>
      </c>
      <c r="OX303" s="31">
        <v>1</v>
      </c>
      <c r="OY303" s="31">
        <v>15.1</v>
      </c>
      <c r="OZ303" s="31">
        <v>75</v>
      </c>
      <c r="PA303" s="36">
        <f t="shared" si="763"/>
        <v>1132.5</v>
      </c>
      <c r="PB303" s="64">
        <f>OY291</f>
        <v>15.1</v>
      </c>
      <c r="PD303" s="31">
        <v>1</v>
      </c>
      <c r="PI303" s="31">
        <v>0</v>
      </c>
      <c r="PJ303" s="31">
        <v>1</v>
      </c>
      <c r="PK303" s="31">
        <v>17.7</v>
      </c>
      <c r="PL303" s="31">
        <v>4.875</v>
      </c>
      <c r="PM303" s="36">
        <f t="shared" si="764"/>
        <v>86.287499999999994</v>
      </c>
      <c r="PN303" s="64">
        <f>PK291</f>
        <v>17.7</v>
      </c>
      <c r="PU303" s="31">
        <v>6</v>
      </c>
      <c r="PV303" s="31">
        <v>1</v>
      </c>
      <c r="PW303" s="31">
        <v>6</v>
      </c>
      <c r="PX303" s="31">
        <v>80</v>
      </c>
      <c r="PY303" s="36">
        <f t="shared" si="765"/>
        <v>480</v>
      </c>
      <c r="PZ303" s="64">
        <f>PW291</f>
        <v>6</v>
      </c>
      <c r="QM303" s="5"/>
      <c r="QO303" s="5"/>
      <c r="QS303" s="31">
        <v>0</v>
      </c>
      <c r="QT303" s="31">
        <v>1.0900000000000001</v>
      </c>
      <c r="QU303" s="31">
        <v>12</v>
      </c>
      <c r="QV303" s="31">
        <v>12</v>
      </c>
      <c r="QW303" s="36">
        <f t="shared" si="766"/>
        <v>144</v>
      </c>
      <c r="QX303" s="64">
        <f>QU291</f>
        <v>12</v>
      </c>
      <c r="RE303" s="31">
        <v>0</v>
      </c>
      <c r="RF303" s="31">
        <v>1</v>
      </c>
      <c r="RG303" s="31">
        <v>5</v>
      </c>
      <c r="RH303" s="31">
        <v>2.5</v>
      </c>
      <c r="RI303" s="36">
        <f t="shared" si="767"/>
        <v>12.5</v>
      </c>
      <c r="RK303" s="31">
        <v>2</v>
      </c>
      <c r="RL303" s="31">
        <v>1</v>
      </c>
      <c r="RM303" s="31">
        <v>11.4</v>
      </c>
      <c r="RN303" s="31">
        <v>47.5</v>
      </c>
      <c r="RO303" s="36">
        <f t="shared" si="768"/>
        <v>541.5</v>
      </c>
      <c r="RP303" s="64">
        <f>RM291</f>
        <v>11.4</v>
      </c>
    </row>
    <row r="304" spans="1:515" x14ac:dyDescent="0.55000000000000004">
      <c r="A304" s="31"/>
      <c r="B304" s="80">
        <v>185601</v>
      </c>
      <c r="C304" s="77"/>
      <c r="D304" s="78"/>
      <c r="E304" s="78">
        <f t="shared" si="620"/>
        <v>144030.39999999999</v>
      </c>
      <c r="F304" s="78">
        <f>I304</f>
        <v>48.675898081337358</v>
      </c>
      <c r="G304" s="78">
        <f>E304/D$303</f>
        <v>74.55375537036079</v>
      </c>
      <c r="H304" s="78"/>
      <c r="I304" s="78">
        <f>F303*J304</f>
        <v>48.675898081337358</v>
      </c>
      <c r="J304" s="88">
        <f>SUM(P304,V304,AB304,AH304,AN304,AT304,AZ304,BF304,BL304,BR304,BX304,CD304,CJ304,CP304,CV304,DB304,DH304,DN304,DT304,DZ304,EF304,EL304,ER304,EX304,FD304,FJ304,FP304,FV304,GB304,GH304,GN304,GT304,GZ304,HF304,HL304,HR304,HX304,ID304,IJ304,IP304,IV304,JB304,JH304,JN304,JT304,JZ304,KF304,KL304,KR304,KX304,LD304,LJ304,LP304,LV304,MB304,MH304,MN304,MT304,MZ304,NF304,NL304,NR304,NX304,OD304,OJ304,OP304,OV304,PB304,PH304,PN304,PT304,PZ304,QF304,QL304,QR304,QX304,RD304,RJ304,RP304,RV304,SB304,SH304,SN304,ST304)/J303</f>
        <v>0.97082031331005192</v>
      </c>
      <c r="N304" s="31">
        <v>52.4375</v>
      </c>
      <c r="O304" s="62">
        <f>M$303*N304</f>
        <v>5296.1875</v>
      </c>
      <c r="P304" s="31">
        <f>N304/N303*P303</f>
        <v>96.513667425968109</v>
      </c>
      <c r="Z304" s="31">
        <v>119.5</v>
      </c>
      <c r="AA304" s="37">
        <f t="shared" ref="AA304:AA315" si="770">Y$303*Z304</f>
        <v>8962.5</v>
      </c>
      <c r="AB304" s="64">
        <f>Z304/Z303*AB303</f>
        <v>75.95338983050847</v>
      </c>
      <c r="AL304" s="31">
        <v>84.63</v>
      </c>
      <c r="AM304" s="30">
        <f>AK$303*AL304</f>
        <v>8463</v>
      </c>
      <c r="AN304" s="64">
        <f>AL304/AL303*AN303</f>
        <v>88.69209809264305</v>
      </c>
      <c r="BD304" s="31">
        <v>79.75</v>
      </c>
      <c r="BE304" s="36">
        <f>BC$303*BD304</f>
        <v>3309.625</v>
      </c>
      <c r="BF304" s="64">
        <f>BD304/BD303*BF303</f>
        <v>39.341753343239226</v>
      </c>
      <c r="BJ304" s="31">
        <v>39.25</v>
      </c>
      <c r="BK304" s="36">
        <f>BI$303*BJ304</f>
        <v>1204.9749999999999</v>
      </c>
      <c r="BL304" s="64">
        <f>BJ304/BJ303*BL303</f>
        <v>30.505696202531645</v>
      </c>
      <c r="BP304" s="31">
        <v>44.75</v>
      </c>
      <c r="BQ304" s="30">
        <f>BO$303*BP304</f>
        <v>1275.375</v>
      </c>
      <c r="BR304" s="64">
        <f>BP304/BP303*BR303</f>
        <v>27.427419354838712</v>
      </c>
      <c r="BV304" s="31">
        <v>89.5</v>
      </c>
      <c r="BW304" s="30">
        <f>BU$303*BV304</f>
        <v>2595.5</v>
      </c>
      <c r="BX304" s="64">
        <f>BV304/BV303*BX303</f>
        <v>30.44574780058651</v>
      </c>
      <c r="CB304" s="31">
        <v>95.25</v>
      </c>
      <c r="CC304" s="30">
        <f>CA$303*CB304</f>
        <v>2190.75</v>
      </c>
      <c r="CD304" s="64">
        <f>CB304/CB303*CD303</f>
        <v>7.4028497409326421</v>
      </c>
      <c r="CN304" s="31">
        <v>109.25</v>
      </c>
      <c r="CO304" s="36">
        <f>CM$303*CN304</f>
        <v>2949.75</v>
      </c>
      <c r="CP304" s="64">
        <f>CN304/CN303*CP303</f>
        <v>17.084362139917694</v>
      </c>
      <c r="CZ304" s="31">
        <v>92.875</v>
      </c>
      <c r="DA304" s="62">
        <f>CY$303*CZ304</f>
        <v>22290</v>
      </c>
      <c r="DB304" s="31">
        <f>CZ304/CZ303*DB303</f>
        <v>241.6260162601626</v>
      </c>
      <c r="DF304" s="31">
        <v>29.75</v>
      </c>
      <c r="DG304" s="30">
        <f>DE$303*DF304</f>
        <v>1130.5</v>
      </c>
      <c r="DH304" s="64">
        <f>DF304/DF303*DH303</f>
        <v>37.065573770491802</v>
      </c>
      <c r="DL304" s="31">
        <v>17</v>
      </c>
      <c r="DM304" s="30">
        <f>DK$303*DL304</f>
        <v>714</v>
      </c>
      <c r="DN304" s="64">
        <f>DL304/DL303*DN303</f>
        <v>39.123287671232873</v>
      </c>
      <c r="DR304" s="31">
        <v>89.5</v>
      </c>
      <c r="DS304" s="30">
        <f>DQ$303*DR304</f>
        <v>5101.5</v>
      </c>
      <c r="DT304" s="64">
        <f>DR304/DR303*DT303</f>
        <v>52.323076923076918</v>
      </c>
      <c r="DX304" s="31">
        <v>86.5</v>
      </c>
      <c r="DY304" s="30">
        <f>DW$303*DX304</f>
        <v>5190</v>
      </c>
      <c r="DZ304" s="64">
        <f>DX304/DX303*DZ303</f>
        <v>33.483870967741936</v>
      </c>
      <c r="ED304" s="31">
        <v>72.75</v>
      </c>
      <c r="EE304" s="30">
        <f>EC$303*ED304</f>
        <v>1964.25</v>
      </c>
      <c r="EF304" s="64">
        <f>ED304/ED303*EF303</f>
        <v>20.34965034965035</v>
      </c>
      <c r="EV304" s="31">
        <v>84.25</v>
      </c>
      <c r="EW304" s="30">
        <f>EU$303*EV304</f>
        <v>3791.25</v>
      </c>
      <c r="EX304" s="64">
        <f>EV304/EV303*EX303</f>
        <v>43.829479768786129</v>
      </c>
      <c r="FB304" s="31">
        <v>87.625</v>
      </c>
      <c r="FC304" s="29">
        <f t="shared" ref="FC304:FC315" si="771">FA$303*FB304</f>
        <v>4512.6875</v>
      </c>
      <c r="FD304" s="64">
        <f>FB304/FB303*FD303</f>
        <v>50.491608391608395</v>
      </c>
      <c r="FN304" s="31">
        <v>98</v>
      </c>
      <c r="FO304" s="36">
        <f>FM$303*FN304</f>
        <v>4606</v>
      </c>
      <c r="FT304" s="31">
        <v>87.5</v>
      </c>
      <c r="FU304" s="36">
        <f>FS$303*FT304</f>
        <v>11550</v>
      </c>
      <c r="FV304" s="64">
        <f>FT304/FT303*FV303</f>
        <v>131.62393162393164</v>
      </c>
      <c r="GF304" s="31">
        <v>63</v>
      </c>
      <c r="GG304" s="36">
        <f>GE$303*GF304</f>
        <v>1688.4</v>
      </c>
      <c r="GH304" s="64">
        <f>GF304/GF303*GH303</f>
        <v>20.16</v>
      </c>
      <c r="GL304" s="31">
        <v>32.5</v>
      </c>
      <c r="GM304" s="36">
        <f t="shared" ref="GM304:GM315" si="772">GK$303*GL305</f>
        <v>720.375</v>
      </c>
      <c r="GN304" s="64">
        <f>GL305/GL304*GN303</f>
        <v>22.165384615384617</v>
      </c>
      <c r="GX304" s="31">
        <v>82.5</v>
      </c>
      <c r="GY304" s="36">
        <f>GW$303*GX304</f>
        <v>3052.5</v>
      </c>
      <c r="IB304" s="31">
        <v>128</v>
      </c>
      <c r="IC304" s="36">
        <f>IA$303*IB304</f>
        <v>2944</v>
      </c>
      <c r="ID304" s="64">
        <f>IB304/IB303*ID303</f>
        <v>23.838056680161944</v>
      </c>
      <c r="IH304" s="31">
        <v>30</v>
      </c>
      <c r="II304" s="30">
        <f>IG$303*IH304</f>
        <v>900</v>
      </c>
      <c r="IJ304" s="64">
        <f>IH304/IH303*IJ303</f>
        <v>30</v>
      </c>
      <c r="IN304" s="31">
        <v>81.875</v>
      </c>
      <c r="IO304" s="36">
        <f>IM$303*IN304</f>
        <v>2456.25</v>
      </c>
      <c r="IP304" s="64">
        <f>IN304/IN303*IP303</f>
        <v>29.068047337278106</v>
      </c>
      <c r="JC304" s="69"/>
      <c r="JD304" s="20"/>
      <c r="JE304" s="20"/>
      <c r="JF304" s="20"/>
      <c r="JI304" s="69"/>
      <c r="JJ304" s="20"/>
      <c r="JK304" s="20"/>
      <c r="JL304" s="20">
        <v>128.94999999999993</v>
      </c>
      <c r="JM304" s="23">
        <f>JK$303*JL304</f>
        <v>3868.4999999999982</v>
      </c>
      <c r="JN304" s="72">
        <f>JL304/JL303*JN303</f>
        <v>29.77200577200577</v>
      </c>
      <c r="JO304" s="69"/>
      <c r="JP304" s="20"/>
      <c r="JQ304" s="20"/>
      <c r="JR304" s="20">
        <v>64.625</v>
      </c>
      <c r="JS304" s="23">
        <f>JQ$303*JR304</f>
        <v>2042.15</v>
      </c>
      <c r="JT304" s="72">
        <f>JR304/JR303*JT303</f>
        <v>32.033725490196076</v>
      </c>
      <c r="JU304" s="69"/>
      <c r="JV304" s="20"/>
      <c r="JW304" s="20"/>
      <c r="JX304" s="20"/>
      <c r="KA304" s="69"/>
      <c r="KB304" s="20"/>
      <c r="KC304" s="20"/>
      <c r="KD304" s="20">
        <v>50.25</v>
      </c>
      <c r="KE304" s="23">
        <f>KC$303*KD304</f>
        <v>753.75</v>
      </c>
      <c r="KF304" s="72">
        <f>KD304/KD303*KF303</f>
        <v>14.635922330097088</v>
      </c>
      <c r="KG304" s="69"/>
      <c r="KH304" s="20"/>
      <c r="KI304" s="20"/>
      <c r="KJ304" s="20">
        <v>29.5</v>
      </c>
      <c r="KK304" s="23">
        <f>KI$303*KJ304</f>
        <v>885</v>
      </c>
      <c r="KL304" s="72">
        <f>KJ304/KJ303*KL303</f>
        <v>34.705882352941181</v>
      </c>
      <c r="KM304" s="69"/>
      <c r="KN304" s="20"/>
      <c r="KO304" s="20"/>
      <c r="KP304" s="20">
        <v>65.25</v>
      </c>
      <c r="KQ304" s="23">
        <f>KO$303*KP304</f>
        <v>1194.075</v>
      </c>
      <c r="KR304" s="72">
        <f>KP304/KP303*KR303</f>
        <v>19.575000000000003</v>
      </c>
      <c r="KS304" s="69"/>
      <c r="KT304" s="20"/>
      <c r="KU304" s="20"/>
      <c r="KV304" s="20">
        <v>41</v>
      </c>
      <c r="KW304" s="23">
        <f>KU$303*KV304</f>
        <v>2050</v>
      </c>
      <c r="KX304" s="72">
        <f>KV304/KV303*KX303</f>
        <v>41.836734693877553</v>
      </c>
      <c r="KY304" s="69"/>
      <c r="KZ304" s="20"/>
      <c r="LA304" s="20"/>
      <c r="LB304" s="20">
        <v>30</v>
      </c>
      <c r="LC304" s="23">
        <f>LA$303*LB304</f>
        <v>630</v>
      </c>
      <c r="LD304" s="72">
        <f>LB304/LB303*LD303</f>
        <v>22.909090909090907</v>
      </c>
      <c r="LE304" s="69"/>
      <c r="LF304" s="20"/>
      <c r="LG304" s="20"/>
      <c r="LH304" s="20">
        <v>52</v>
      </c>
      <c r="LI304" s="23">
        <f>LG$303*LH304</f>
        <v>5200</v>
      </c>
      <c r="LJ304" s="72">
        <f>LH304/LH303*LJ303</f>
        <v>103.05192231470473</v>
      </c>
      <c r="LK304" s="27"/>
      <c r="LL304" s="27"/>
      <c r="LM304" s="27"/>
      <c r="LN304" s="27">
        <v>99.75</v>
      </c>
      <c r="LO304" s="30">
        <f>LM$303*LN304</f>
        <v>4089.75</v>
      </c>
      <c r="LP304" s="73">
        <f>LN304/LN303*LP303</f>
        <v>27.881927710843375</v>
      </c>
      <c r="LW304" s="32"/>
      <c r="LX304" s="32"/>
      <c r="LY304" s="32"/>
      <c r="LZ304" s="32">
        <v>120</v>
      </c>
      <c r="MA304" s="36">
        <f>LY$303*LZ304</f>
        <v>4176</v>
      </c>
      <c r="MB304" s="64">
        <f>LZ304/LZ303*MB303</f>
        <v>28</v>
      </c>
      <c r="MC304" s="32"/>
      <c r="MD304" s="32"/>
      <c r="ME304" s="32"/>
      <c r="MF304" s="32"/>
      <c r="MI304" s="32"/>
      <c r="MJ304" s="32"/>
      <c r="MK304" s="32"/>
      <c r="ML304" s="32"/>
      <c r="MO304" s="32"/>
      <c r="MP304" s="32"/>
      <c r="MQ304" s="32"/>
      <c r="MR304" s="32"/>
      <c r="MU304" s="32"/>
      <c r="MV304" s="32"/>
      <c r="MW304" s="32"/>
      <c r="MX304" s="32"/>
      <c r="NA304" s="32"/>
      <c r="NB304" s="32"/>
      <c r="NC304" s="32"/>
      <c r="ND304" s="32">
        <v>82.25</v>
      </c>
      <c r="NE304" s="36">
        <f>NC$303*ND304</f>
        <v>1217.3</v>
      </c>
      <c r="NF304" s="64">
        <f>ND304/ND303*NF303</f>
        <v>13.837352941176471</v>
      </c>
      <c r="NG304" s="32"/>
      <c r="NH304" s="32"/>
      <c r="NI304" s="32"/>
      <c r="NJ304" s="32">
        <v>72.375</v>
      </c>
      <c r="NK304" s="36">
        <f>NI$303*NJ304</f>
        <v>2562.0749999999998</v>
      </c>
      <c r="NL304" s="64">
        <f>NJ304/NJ303*NL303</f>
        <v>35.157118353344764</v>
      </c>
      <c r="NM304" s="32"/>
      <c r="NN304" s="32"/>
      <c r="NO304" s="32"/>
      <c r="NP304" s="32">
        <v>50</v>
      </c>
      <c r="NQ304" s="36">
        <f>NO$303*NP304</f>
        <v>640</v>
      </c>
      <c r="NR304" s="64">
        <f>NP304/NP303*NR303</f>
        <v>12.427184466019419</v>
      </c>
      <c r="NS304" s="32"/>
      <c r="NT304" s="32"/>
      <c r="NU304" s="32"/>
      <c r="NV304" s="32"/>
      <c r="NY304" s="32"/>
      <c r="NZ304" s="32"/>
      <c r="OA304" s="32"/>
      <c r="OB304" s="32">
        <v>8.25</v>
      </c>
      <c r="OC304" s="36">
        <f>OA$303*OB304</f>
        <v>181.5</v>
      </c>
      <c r="OD304" s="64">
        <f>OB304/OB303*OD303</f>
        <v>18.379746835443036</v>
      </c>
      <c r="OE304" s="32"/>
      <c r="OF304" s="32"/>
      <c r="OG304" s="32"/>
      <c r="OH304" s="32"/>
      <c r="OK304" s="32"/>
      <c r="OL304" s="32"/>
      <c r="OM304" s="32"/>
      <c r="ON304" s="32">
        <v>87.125</v>
      </c>
      <c r="OO304" s="36">
        <f>OM$303*ON304</f>
        <v>2596.3250000000003</v>
      </c>
      <c r="OP304" s="64">
        <f>ON304/ON303*OP303</f>
        <v>25.615829318651066</v>
      </c>
      <c r="OQ304" s="32"/>
      <c r="OR304" s="32"/>
      <c r="OS304" s="32"/>
      <c r="OT304" s="32">
        <v>65</v>
      </c>
      <c r="OU304" s="36">
        <f>OS$303*OT304</f>
        <v>884</v>
      </c>
      <c r="OV304" s="64">
        <f>OT304/OT303*OV303</f>
        <v>13.6</v>
      </c>
      <c r="OW304" s="32"/>
      <c r="OX304" s="32"/>
      <c r="OY304" s="32"/>
      <c r="OZ304" s="32">
        <v>70</v>
      </c>
      <c r="PA304" s="36">
        <f>OY$303*OZ304</f>
        <v>1057</v>
      </c>
      <c r="PB304" s="64">
        <f>OZ304/OZ303*PB303</f>
        <v>14.093333333333334</v>
      </c>
      <c r="PC304" s="32"/>
      <c r="PD304" s="32"/>
      <c r="PE304" s="32"/>
      <c r="PF304" s="32"/>
      <c r="PI304" s="32"/>
      <c r="PJ304" s="32"/>
      <c r="PK304" s="32"/>
      <c r="PL304" s="32"/>
      <c r="PO304" s="32"/>
      <c r="PP304" s="32"/>
      <c r="PQ304" s="32"/>
      <c r="PR304" s="32"/>
      <c r="PU304" s="32"/>
      <c r="PV304" s="32"/>
      <c r="PW304" s="32"/>
      <c r="PX304" s="31">
        <v>83</v>
      </c>
      <c r="PY304" s="36">
        <f>PW$303*PX304</f>
        <v>498</v>
      </c>
      <c r="PZ304" s="64">
        <f>PX304/PX303*PZ303</f>
        <v>6.2250000000000005</v>
      </c>
      <c r="QM304" s="5"/>
      <c r="QO304" s="5"/>
      <c r="QV304" s="31">
        <v>12</v>
      </c>
      <c r="QW304" s="36">
        <f>QU$303*QV304</f>
        <v>144</v>
      </c>
      <c r="QX304" s="64">
        <f>QV304/QV303*QX303</f>
        <v>12</v>
      </c>
      <c r="RN304" s="31">
        <v>44</v>
      </c>
      <c r="RO304" s="36">
        <f>RM$303*RN304</f>
        <v>501.6</v>
      </c>
      <c r="RP304" s="64">
        <f>RN304/RN303*RP303</f>
        <v>10.56</v>
      </c>
    </row>
    <row r="305" spans="1:515" x14ac:dyDescent="0.55000000000000004">
      <c r="A305" s="31"/>
      <c r="B305" s="80">
        <v>185602</v>
      </c>
      <c r="C305" s="77"/>
      <c r="D305" s="78"/>
      <c r="E305" s="78">
        <f t="shared" si="620"/>
        <v>149214.98083333333</v>
      </c>
      <c r="F305" s="78">
        <f>F304*G305/G304</f>
        <v>50.428056849470956</v>
      </c>
      <c r="G305" s="78">
        <f t="shared" ref="G305:G315" si="773">E305/D$303</f>
        <v>77.237424728678178</v>
      </c>
      <c r="H305" s="78"/>
      <c r="I305" s="78"/>
      <c r="J305" s="88"/>
      <c r="N305" s="31">
        <v>52.625</v>
      </c>
      <c r="O305" s="62">
        <f t="shared" ref="O305:O315" si="774">M$303*N305</f>
        <v>5315.125</v>
      </c>
      <c r="Z305" s="31">
        <v>125</v>
      </c>
      <c r="AA305" s="37">
        <f t="shared" si="770"/>
        <v>9375</v>
      </c>
      <c r="AL305" s="31">
        <v>93.13</v>
      </c>
      <c r="AM305" s="30">
        <f t="shared" ref="AM305:AM315" si="775">AK$303*AL305</f>
        <v>9313</v>
      </c>
      <c r="BD305" s="31">
        <v>78.625</v>
      </c>
      <c r="BE305" s="36">
        <f t="shared" ref="BE305:BE315" si="776">BC$303*BD305</f>
        <v>3262.9375</v>
      </c>
      <c r="BJ305" s="31">
        <v>41.5</v>
      </c>
      <c r="BK305" s="36">
        <f t="shared" ref="BK305:BK315" si="777">BI$303*BJ305</f>
        <v>1274.05</v>
      </c>
      <c r="BP305" s="31">
        <v>44.25</v>
      </c>
      <c r="BQ305" s="30">
        <f t="shared" ref="BQ305:BQ315" si="778">BO$303*BP305</f>
        <v>1261.125</v>
      </c>
      <c r="BV305" s="31">
        <v>94.5</v>
      </c>
      <c r="BW305" s="30">
        <f t="shared" ref="BW305:BW315" si="779">BU$303*BV305</f>
        <v>2740.5</v>
      </c>
      <c r="CB305" s="31">
        <v>96.5</v>
      </c>
      <c r="CC305" s="30">
        <f t="shared" ref="CC305:CC315" si="780">CA$303*CB305</f>
        <v>2219.5</v>
      </c>
      <c r="CN305" s="31">
        <v>112.75</v>
      </c>
      <c r="CO305" s="36">
        <f t="shared" ref="CO305:CO315" si="781">CM$303*CN305</f>
        <v>3044.25</v>
      </c>
      <c r="CZ305" s="31">
        <v>92.125</v>
      </c>
      <c r="DA305" s="62">
        <f t="shared" ref="DA305:DA315" si="782">CY$303*CZ305</f>
        <v>22110</v>
      </c>
      <c r="DF305" s="31">
        <v>34.75</v>
      </c>
      <c r="DG305" s="30">
        <f t="shared" ref="DG305:DG315" si="783">DE$303*DF305</f>
        <v>1320.5</v>
      </c>
      <c r="DL305" s="31">
        <v>22</v>
      </c>
      <c r="DM305" s="30">
        <f t="shared" ref="DM305:DM315" si="784">DK$303*DL305</f>
        <v>924</v>
      </c>
      <c r="DR305" s="31">
        <v>94.13</v>
      </c>
      <c r="DS305" s="30">
        <f t="shared" ref="DS305:DS315" si="785">DQ$303*DR305</f>
        <v>5365.41</v>
      </c>
      <c r="DX305" s="31">
        <v>95.75</v>
      </c>
      <c r="DY305" s="30">
        <f t="shared" ref="DY305:DY315" si="786">DW$303*DX305</f>
        <v>5745</v>
      </c>
      <c r="ED305" s="31">
        <v>79.5</v>
      </c>
      <c r="EE305" s="30">
        <f t="shared" ref="EE305:EE315" si="787">EC$303*ED305</f>
        <v>2146.5</v>
      </c>
      <c r="EV305" s="31">
        <v>87.5</v>
      </c>
      <c r="EW305" s="30">
        <f t="shared" ref="EW305:EW315" si="788">EU$303*EV305</f>
        <v>3937.5</v>
      </c>
      <c r="FB305" s="31">
        <v>90.375</v>
      </c>
      <c r="FC305" s="29">
        <f t="shared" si="771"/>
        <v>4654.3125</v>
      </c>
      <c r="FN305" s="31">
        <v>101.5</v>
      </c>
      <c r="FO305" s="36">
        <f t="shared" ref="FO305:FO315" si="789">FM$303*FN305</f>
        <v>4770.5</v>
      </c>
      <c r="FT305" s="31">
        <v>89.75</v>
      </c>
      <c r="FU305" s="36">
        <f t="shared" ref="FU305:FU315" si="790">FS$303*FT305</f>
        <v>11847</v>
      </c>
      <c r="GF305" s="31">
        <v>67.5</v>
      </c>
      <c r="GG305" s="36">
        <f t="shared" ref="GG305:GG315" si="791">GE$303*GF305</f>
        <v>1809</v>
      </c>
      <c r="GL305" s="31">
        <v>31.875</v>
      </c>
      <c r="GM305" s="36">
        <f t="shared" si="772"/>
        <v>731.67500000000007</v>
      </c>
      <c r="GX305" s="31">
        <v>85.75</v>
      </c>
      <c r="GY305" s="36">
        <f t="shared" ref="GY305:GY315" si="792">GW$303*GX305</f>
        <v>3172.75</v>
      </c>
      <c r="IB305" s="31">
        <v>123</v>
      </c>
      <c r="IC305" s="36">
        <f t="shared" ref="IC305:IC315" si="793">IA$303*IB305</f>
        <v>2829</v>
      </c>
      <c r="IH305" s="31">
        <v>30</v>
      </c>
      <c r="II305" s="30">
        <f t="shared" ref="II305:II315" si="794">IG$303*IH305</f>
        <v>900</v>
      </c>
      <c r="IN305" s="31">
        <v>83.25</v>
      </c>
      <c r="IO305" s="36">
        <f t="shared" ref="IO305:IO315" si="795">IM$303*IN305</f>
        <v>2497.5</v>
      </c>
      <c r="JC305" s="69"/>
      <c r="JD305" s="20"/>
      <c r="JE305" s="20"/>
      <c r="JF305" s="20"/>
      <c r="JI305" s="69"/>
      <c r="JJ305" s="20"/>
      <c r="JK305" s="20"/>
      <c r="JL305" s="20">
        <v>127.96249999999992</v>
      </c>
      <c r="JM305" s="23">
        <f t="shared" ref="JM305:JM315" si="796">JK$303*JL305</f>
        <v>3838.8749999999977</v>
      </c>
      <c r="JO305" s="69"/>
      <c r="JP305" s="20"/>
      <c r="JQ305" s="20"/>
      <c r="JR305" s="20">
        <v>65.5</v>
      </c>
      <c r="JS305" s="23">
        <f t="shared" ref="JS305:JS315" si="797">JQ$303*JR305</f>
        <v>2069.8000000000002</v>
      </c>
      <c r="JU305" s="69"/>
      <c r="JV305" s="20"/>
      <c r="JW305" s="20"/>
      <c r="JX305" s="20"/>
      <c r="KA305" s="69"/>
      <c r="KB305" s="20"/>
      <c r="KC305" s="20"/>
      <c r="KD305" s="20">
        <v>49</v>
      </c>
      <c r="KE305" s="23">
        <f t="shared" ref="KE305:KE315" si="798">KC$303*KD305</f>
        <v>735</v>
      </c>
      <c r="KG305" s="69"/>
      <c r="KH305" s="20"/>
      <c r="KI305" s="20"/>
      <c r="KJ305" s="20">
        <v>35</v>
      </c>
      <c r="KK305" s="23">
        <f t="shared" ref="KK305:KK315" si="799">KI$303*KJ305</f>
        <v>1050</v>
      </c>
      <c r="KM305" s="69"/>
      <c r="KN305" s="20"/>
      <c r="KO305" s="20"/>
      <c r="KP305" s="20">
        <v>70</v>
      </c>
      <c r="KQ305" s="23">
        <f t="shared" ref="KQ305:KQ315" si="800">KO$303*KP305</f>
        <v>1281</v>
      </c>
      <c r="KS305" s="69"/>
      <c r="KT305" s="20"/>
      <c r="KU305" s="20"/>
      <c r="KV305" s="20">
        <v>41.5</v>
      </c>
      <c r="KW305" s="23">
        <f t="shared" ref="KW305:KW315" si="801">KU$303*KV305</f>
        <v>2075</v>
      </c>
      <c r="KY305" s="69"/>
      <c r="KZ305" s="20"/>
      <c r="LA305" s="20"/>
      <c r="LB305" s="20">
        <v>33</v>
      </c>
      <c r="LC305" s="23">
        <f t="shared" ref="LC305:LC315" si="802">LA$303*LB305</f>
        <v>693</v>
      </c>
      <c r="LE305" s="69"/>
      <c r="LF305" s="20"/>
      <c r="LG305" s="20"/>
      <c r="LH305" s="20">
        <v>58.793333333333329</v>
      </c>
      <c r="LI305" s="23">
        <f t="shared" ref="LI305:LI315" si="803">LG$303*LH305</f>
        <v>5879.333333333333</v>
      </c>
      <c r="LK305" s="27"/>
      <c r="LL305" s="27"/>
      <c r="LM305" s="27"/>
      <c r="LN305" s="27">
        <v>105</v>
      </c>
      <c r="LO305" s="30">
        <f t="shared" ref="LO305:LO315" si="804">LM$303*LN305</f>
        <v>4305</v>
      </c>
      <c r="LW305" s="32"/>
      <c r="LX305" s="32"/>
      <c r="LY305" s="32"/>
      <c r="LZ305" s="32">
        <v>124.5</v>
      </c>
      <c r="MA305" s="36">
        <f t="shared" ref="MA305:MA315" si="805">LY$303*LZ305</f>
        <v>4332.5999999999995</v>
      </c>
      <c r="MC305" s="32"/>
      <c r="MD305" s="32"/>
      <c r="ME305" s="32"/>
      <c r="MF305" s="32"/>
      <c r="MI305" s="32"/>
      <c r="MJ305" s="32"/>
      <c r="MK305" s="32"/>
      <c r="ML305" s="32"/>
      <c r="MO305" s="32"/>
      <c r="MP305" s="32"/>
      <c r="MQ305" s="32"/>
      <c r="MR305" s="32"/>
      <c r="MU305" s="32"/>
      <c r="MV305" s="32"/>
      <c r="MW305" s="32"/>
      <c r="MX305" s="32"/>
      <c r="NA305" s="32"/>
      <c r="NB305" s="32"/>
      <c r="NC305" s="32"/>
      <c r="ND305" s="32">
        <v>83.5</v>
      </c>
      <c r="NE305" s="36">
        <f t="shared" ref="NE305:NE315" si="806">NC$303*ND305</f>
        <v>1235.8</v>
      </c>
      <c r="NG305" s="32"/>
      <c r="NH305" s="32"/>
      <c r="NI305" s="32"/>
      <c r="NJ305" s="32">
        <v>71.875</v>
      </c>
      <c r="NK305" s="36">
        <f t="shared" ref="NK305:NK315" si="807">NI$303*NJ305</f>
        <v>2544.375</v>
      </c>
      <c r="NM305" s="32"/>
      <c r="NN305" s="32"/>
      <c r="NO305" s="32"/>
      <c r="NP305" s="32">
        <v>48.5</v>
      </c>
      <c r="NQ305" s="36">
        <f t="shared" ref="NQ305:NQ315" si="808">NO$303*NP305</f>
        <v>620.80000000000007</v>
      </c>
      <c r="NS305" s="32"/>
      <c r="NT305" s="32"/>
      <c r="NU305" s="32"/>
      <c r="NV305" s="32"/>
      <c r="NY305" s="32"/>
      <c r="NZ305" s="32"/>
      <c r="OA305" s="32"/>
      <c r="OB305" s="32">
        <v>11.125</v>
      </c>
      <c r="OC305" s="36">
        <f t="shared" ref="OC305:OC315" si="809">OA$303*OB305</f>
        <v>244.75</v>
      </c>
      <c r="OE305" s="32"/>
      <c r="OF305" s="32"/>
      <c r="OG305" s="32"/>
      <c r="OH305" s="32"/>
      <c r="OK305" s="32"/>
      <c r="OL305" s="32"/>
      <c r="OM305" s="32"/>
      <c r="ON305" s="32">
        <v>88.5625</v>
      </c>
      <c r="OO305" s="36">
        <f t="shared" ref="OO305:OO315" si="810">OM$303*ON305</f>
        <v>2639.1624999999999</v>
      </c>
      <c r="OQ305" s="32"/>
      <c r="OR305" s="32"/>
      <c r="OS305" s="32"/>
      <c r="OT305" s="32">
        <v>65</v>
      </c>
      <c r="OU305" s="36">
        <f t="shared" ref="OU305:OU315" si="811">OS$303*OT305</f>
        <v>884</v>
      </c>
      <c r="OW305" s="32"/>
      <c r="OX305" s="32"/>
      <c r="OY305" s="32"/>
      <c r="OZ305" s="32">
        <v>72.5</v>
      </c>
      <c r="PA305" s="36">
        <f t="shared" ref="PA305:PA315" si="812">OY$303*OZ305</f>
        <v>1094.75</v>
      </c>
      <c r="PC305" s="32"/>
      <c r="PD305" s="32"/>
      <c r="PE305" s="32"/>
      <c r="PF305" s="32"/>
      <c r="PI305" s="32"/>
      <c r="PJ305" s="32"/>
      <c r="PK305" s="32"/>
      <c r="PL305" s="32"/>
      <c r="PO305" s="32"/>
      <c r="PP305" s="32"/>
      <c r="PQ305" s="32"/>
      <c r="PR305" s="32"/>
      <c r="PU305" s="32"/>
      <c r="PV305" s="32"/>
      <c r="PW305" s="32"/>
      <c r="PX305" s="31">
        <v>80</v>
      </c>
      <c r="PY305" s="36">
        <f t="shared" ref="PY305:PY315" si="813">PW$303*PX305</f>
        <v>480</v>
      </c>
      <c r="QM305" s="5"/>
      <c r="QO305" s="5"/>
      <c r="QV305" s="31">
        <v>12</v>
      </c>
      <c r="QW305" s="36">
        <f t="shared" ref="QW305:QW315" si="814">QU$303*QV305</f>
        <v>144</v>
      </c>
      <c r="RN305" s="31">
        <v>44</v>
      </c>
      <c r="RO305" s="36">
        <f t="shared" ref="RO305:RO315" si="815">RM$303*RN305</f>
        <v>501.6</v>
      </c>
    </row>
    <row r="306" spans="1:515" x14ac:dyDescent="0.55000000000000004">
      <c r="A306" s="31"/>
      <c r="B306" s="80">
        <v>185603</v>
      </c>
      <c r="C306" s="77"/>
      <c r="D306" s="78"/>
      <c r="E306" s="78">
        <f t="shared" si="620"/>
        <v>149061.81083333332</v>
      </c>
      <c r="F306" s="78">
        <f t="shared" ref="F306:F315" si="816">F305*G306/G305</f>
        <v>50.37629217125636</v>
      </c>
      <c r="G306" s="78">
        <f t="shared" si="773"/>
        <v>77.158140086615944</v>
      </c>
      <c r="H306" s="78"/>
      <c r="I306" s="78"/>
      <c r="J306" s="88"/>
      <c r="N306" s="31">
        <v>54.6875</v>
      </c>
      <c r="O306" s="62">
        <f t="shared" si="774"/>
        <v>5523.4375</v>
      </c>
      <c r="Z306" s="31">
        <v>122.875</v>
      </c>
      <c r="AA306" s="37">
        <f t="shared" si="770"/>
        <v>9215.625</v>
      </c>
      <c r="AL306" s="31">
        <v>93.5</v>
      </c>
      <c r="AM306" s="30">
        <f t="shared" si="775"/>
        <v>9350</v>
      </c>
      <c r="BD306" s="31">
        <v>82.375</v>
      </c>
      <c r="BE306" s="36">
        <f t="shared" si="776"/>
        <v>3418.5625</v>
      </c>
      <c r="BJ306" s="31">
        <v>41.875</v>
      </c>
      <c r="BK306" s="36">
        <f t="shared" si="777"/>
        <v>1285.5625</v>
      </c>
      <c r="BP306" s="31">
        <v>43.75</v>
      </c>
      <c r="BQ306" s="30">
        <f t="shared" si="778"/>
        <v>1246.875</v>
      </c>
      <c r="BV306" s="31">
        <v>96.25</v>
      </c>
      <c r="BW306" s="30">
        <f t="shared" si="779"/>
        <v>2791.25</v>
      </c>
      <c r="CB306" s="31">
        <v>97.75</v>
      </c>
      <c r="CC306" s="30">
        <f t="shared" si="780"/>
        <v>2248.25</v>
      </c>
      <c r="CN306" s="31">
        <v>113.5</v>
      </c>
      <c r="CO306" s="36">
        <f t="shared" si="781"/>
        <v>3064.5</v>
      </c>
      <c r="CZ306" s="31">
        <v>92.125</v>
      </c>
      <c r="DA306" s="62">
        <f t="shared" si="782"/>
        <v>22110</v>
      </c>
      <c r="DF306" s="31">
        <v>34.880000000000003</v>
      </c>
      <c r="DG306" s="30">
        <f t="shared" si="783"/>
        <v>1325.44</v>
      </c>
      <c r="DL306" s="31">
        <v>20</v>
      </c>
      <c r="DM306" s="30">
        <f t="shared" si="784"/>
        <v>840</v>
      </c>
      <c r="DR306" s="31">
        <v>93.75</v>
      </c>
      <c r="DS306" s="30">
        <f t="shared" si="785"/>
        <v>5343.75</v>
      </c>
      <c r="DX306" s="31">
        <v>95.25</v>
      </c>
      <c r="DY306" s="30">
        <f t="shared" si="786"/>
        <v>5715</v>
      </c>
      <c r="ED306" s="31">
        <v>79.25</v>
      </c>
      <c r="EE306" s="30">
        <f t="shared" si="787"/>
        <v>2139.75</v>
      </c>
      <c r="EV306" s="31">
        <v>88.125</v>
      </c>
      <c r="EW306" s="30">
        <f t="shared" si="788"/>
        <v>3965.625</v>
      </c>
      <c r="FB306" s="31">
        <v>89.25</v>
      </c>
      <c r="FC306" s="29">
        <f t="shared" si="771"/>
        <v>4596.375</v>
      </c>
      <c r="FN306" s="31">
        <v>102</v>
      </c>
      <c r="FO306" s="36">
        <f t="shared" si="789"/>
        <v>4794</v>
      </c>
      <c r="FT306" s="31">
        <v>91.25</v>
      </c>
      <c r="FU306" s="36">
        <f t="shared" si="790"/>
        <v>12045</v>
      </c>
      <c r="GF306" s="31">
        <v>66</v>
      </c>
      <c r="GG306" s="36">
        <f t="shared" si="791"/>
        <v>1768.8</v>
      </c>
      <c r="GL306" s="31">
        <v>32.375</v>
      </c>
      <c r="GM306" s="36">
        <f t="shared" si="772"/>
        <v>788.17500000000007</v>
      </c>
      <c r="GX306" s="31">
        <v>84</v>
      </c>
      <c r="GY306" s="36">
        <f t="shared" si="792"/>
        <v>3108</v>
      </c>
      <c r="IB306" s="31">
        <v>123.5</v>
      </c>
      <c r="IC306" s="36">
        <f t="shared" si="793"/>
        <v>2840.5</v>
      </c>
      <c r="IH306" s="31">
        <v>30</v>
      </c>
      <c r="II306" s="30">
        <f t="shared" si="794"/>
        <v>900</v>
      </c>
      <c r="IN306" s="31">
        <v>83.375</v>
      </c>
      <c r="IO306" s="36">
        <f t="shared" si="795"/>
        <v>2501.25</v>
      </c>
      <c r="JC306" s="69"/>
      <c r="JD306" s="20"/>
      <c r="JE306" s="20"/>
      <c r="JF306" s="20"/>
      <c r="JI306" s="69"/>
      <c r="JJ306" s="20"/>
      <c r="JK306" s="20"/>
      <c r="JL306" s="20">
        <v>126.97499999999991</v>
      </c>
      <c r="JM306" s="23">
        <f t="shared" si="796"/>
        <v>3809.2499999999973</v>
      </c>
      <c r="JO306" s="69"/>
      <c r="JP306" s="20"/>
      <c r="JQ306" s="20"/>
      <c r="JR306" s="20">
        <v>65.25</v>
      </c>
      <c r="JS306" s="23">
        <f t="shared" si="797"/>
        <v>2061.9</v>
      </c>
      <c r="JU306" s="69"/>
      <c r="JV306" s="20"/>
      <c r="JW306" s="20"/>
      <c r="JX306" s="20"/>
      <c r="KA306" s="69"/>
      <c r="KB306" s="20"/>
      <c r="KC306" s="20"/>
      <c r="KD306" s="20">
        <v>45.5</v>
      </c>
      <c r="KE306" s="23">
        <f t="shared" si="798"/>
        <v>682.5</v>
      </c>
      <c r="KG306" s="69"/>
      <c r="KH306" s="20"/>
      <c r="KI306" s="20"/>
      <c r="KJ306" s="20">
        <v>31.25</v>
      </c>
      <c r="KK306" s="23">
        <f t="shared" si="799"/>
        <v>937.5</v>
      </c>
      <c r="KM306" s="69"/>
      <c r="KN306" s="20"/>
      <c r="KO306" s="20"/>
      <c r="KP306" s="20">
        <v>68.5</v>
      </c>
      <c r="KQ306" s="23">
        <f t="shared" si="800"/>
        <v>1253.55</v>
      </c>
      <c r="KS306" s="69"/>
      <c r="KT306" s="20"/>
      <c r="KU306" s="20"/>
      <c r="KV306" s="20">
        <v>41.5</v>
      </c>
      <c r="KW306" s="23">
        <f t="shared" si="801"/>
        <v>2075</v>
      </c>
      <c r="KY306" s="69"/>
      <c r="KZ306" s="20"/>
      <c r="LA306" s="20"/>
      <c r="LB306" s="20">
        <v>34</v>
      </c>
      <c r="LC306" s="23">
        <f t="shared" si="802"/>
        <v>714</v>
      </c>
      <c r="LE306" s="69"/>
      <c r="LF306" s="20"/>
      <c r="LG306" s="20"/>
      <c r="LH306" s="20">
        <v>56.583333333333336</v>
      </c>
      <c r="LI306" s="23">
        <f t="shared" si="803"/>
        <v>5658.3333333333339</v>
      </c>
      <c r="LK306" s="27"/>
      <c r="LL306" s="27"/>
      <c r="LM306" s="27"/>
      <c r="LN306" s="27">
        <v>105.125</v>
      </c>
      <c r="LO306" s="30">
        <f t="shared" si="804"/>
        <v>4310.125</v>
      </c>
      <c r="LW306" s="32"/>
      <c r="LX306" s="32"/>
      <c r="LY306" s="32"/>
      <c r="LZ306" s="32">
        <v>122</v>
      </c>
      <c r="MA306" s="36">
        <f t="shared" si="805"/>
        <v>4245.5999999999995</v>
      </c>
      <c r="MC306" s="32"/>
      <c r="MD306" s="32"/>
      <c r="ME306" s="32"/>
      <c r="MF306" s="32"/>
      <c r="MI306" s="32"/>
      <c r="MJ306" s="32"/>
      <c r="MK306" s="32"/>
      <c r="ML306" s="32"/>
      <c r="MO306" s="32"/>
      <c r="MP306" s="32"/>
      <c r="MQ306" s="32"/>
      <c r="MR306" s="32"/>
      <c r="MU306" s="32"/>
      <c r="MV306" s="32"/>
      <c r="MW306" s="32"/>
      <c r="MX306" s="32"/>
      <c r="NA306" s="32"/>
      <c r="NB306" s="32"/>
      <c r="NC306" s="32"/>
      <c r="ND306" s="32">
        <v>84.25</v>
      </c>
      <c r="NE306" s="36">
        <f t="shared" si="806"/>
        <v>1246.9000000000001</v>
      </c>
      <c r="NG306" s="32"/>
      <c r="NH306" s="32"/>
      <c r="NI306" s="32"/>
      <c r="NJ306" s="32">
        <v>70.125</v>
      </c>
      <c r="NK306" s="36">
        <f t="shared" si="807"/>
        <v>2482.4249999999997</v>
      </c>
      <c r="NM306" s="32"/>
      <c r="NN306" s="32"/>
      <c r="NO306" s="32"/>
      <c r="NP306" s="32">
        <v>47.75</v>
      </c>
      <c r="NQ306" s="36">
        <f t="shared" si="808"/>
        <v>611.20000000000005</v>
      </c>
      <c r="NS306" s="32"/>
      <c r="NT306" s="32"/>
      <c r="NU306" s="32"/>
      <c r="NV306" s="32"/>
      <c r="NY306" s="32"/>
      <c r="NZ306" s="32"/>
      <c r="OA306" s="32"/>
      <c r="OB306" s="32">
        <v>9.125</v>
      </c>
      <c r="OC306" s="36">
        <f t="shared" si="809"/>
        <v>200.75</v>
      </c>
      <c r="OE306" s="32"/>
      <c r="OF306" s="32"/>
      <c r="OG306" s="32"/>
      <c r="OH306" s="32"/>
      <c r="OK306" s="32"/>
      <c r="OL306" s="32"/>
      <c r="OM306" s="32"/>
      <c r="ON306" s="32">
        <v>90</v>
      </c>
      <c r="OO306" s="36">
        <f t="shared" si="810"/>
        <v>2682</v>
      </c>
      <c r="OQ306" s="32"/>
      <c r="OR306" s="32"/>
      <c r="OS306" s="32"/>
      <c r="OT306" s="32">
        <v>67.5</v>
      </c>
      <c r="OU306" s="36">
        <f t="shared" si="811"/>
        <v>918</v>
      </c>
      <c r="OW306" s="32"/>
      <c r="OX306" s="32"/>
      <c r="OY306" s="32"/>
      <c r="OZ306" s="32">
        <v>72.5</v>
      </c>
      <c r="PA306" s="36">
        <f t="shared" si="812"/>
        <v>1094.75</v>
      </c>
      <c r="PC306" s="32"/>
      <c r="PD306" s="32"/>
      <c r="PE306" s="32"/>
      <c r="PF306" s="32"/>
      <c r="PI306" s="32"/>
      <c r="PJ306" s="32"/>
      <c r="PK306" s="32"/>
      <c r="PL306" s="32"/>
      <c r="PO306" s="32"/>
      <c r="PP306" s="32"/>
      <c r="PQ306" s="32"/>
      <c r="PR306" s="32"/>
      <c r="PU306" s="32"/>
      <c r="PV306" s="32"/>
      <c r="PW306" s="32"/>
      <c r="PX306" s="31">
        <v>83.5</v>
      </c>
      <c r="PY306" s="36">
        <f t="shared" si="813"/>
        <v>501</v>
      </c>
      <c r="QM306" s="5"/>
      <c r="QO306" s="5"/>
      <c r="QV306" s="31">
        <v>12</v>
      </c>
      <c r="QW306" s="36">
        <f t="shared" si="814"/>
        <v>144</v>
      </c>
      <c r="RN306" s="31">
        <v>44.5</v>
      </c>
      <c r="RO306" s="36">
        <f t="shared" si="815"/>
        <v>507.3</v>
      </c>
    </row>
    <row r="307" spans="1:515" x14ac:dyDescent="0.55000000000000004">
      <c r="A307" s="31"/>
      <c r="B307" s="80">
        <v>185604</v>
      </c>
      <c r="C307" s="77"/>
      <c r="D307" s="78"/>
      <c r="E307" s="78">
        <f t="shared" si="620"/>
        <v>150124.90833333338</v>
      </c>
      <c r="F307" s="78">
        <f t="shared" si="816"/>
        <v>50.735572056339841</v>
      </c>
      <c r="G307" s="78">
        <f t="shared" si="773"/>
        <v>77.708426074503549</v>
      </c>
      <c r="H307" s="78"/>
      <c r="I307" s="78"/>
      <c r="J307" s="88"/>
      <c r="N307" s="31">
        <v>58.25</v>
      </c>
      <c r="O307" s="62">
        <f t="shared" si="774"/>
        <v>5883.25</v>
      </c>
      <c r="Z307" s="31">
        <v>120.75</v>
      </c>
      <c r="AA307" s="37">
        <f t="shared" si="770"/>
        <v>9056.25</v>
      </c>
      <c r="AL307" s="31">
        <v>90.25</v>
      </c>
      <c r="AM307" s="30">
        <f t="shared" si="775"/>
        <v>9025</v>
      </c>
      <c r="BD307" s="31">
        <v>80.625</v>
      </c>
      <c r="BE307" s="36">
        <f t="shared" si="776"/>
        <v>3345.9375</v>
      </c>
      <c r="BJ307" s="31">
        <v>42.75</v>
      </c>
      <c r="BK307" s="36">
        <f t="shared" si="777"/>
        <v>1312.425</v>
      </c>
      <c r="BP307" s="31">
        <v>48.25</v>
      </c>
      <c r="BQ307" s="30">
        <f t="shared" si="778"/>
        <v>1375.125</v>
      </c>
      <c r="BV307" s="31">
        <v>96</v>
      </c>
      <c r="BW307" s="30">
        <f t="shared" si="779"/>
        <v>2784</v>
      </c>
      <c r="CB307" s="31">
        <v>99.75</v>
      </c>
      <c r="CC307" s="30">
        <f t="shared" si="780"/>
        <v>2294.25</v>
      </c>
      <c r="CN307" s="31">
        <v>114</v>
      </c>
      <c r="CO307" s="36">
        <f t="shared" si="781"/>
        <v>3078</v>
      </c>
      <c r="CZ307" s="31">
        <v>93.875</v>
      </c>
      <c r="DA307" s="62">
        <f t="shared" si="782"/>
        <v>22530</v>
      </c>
      <c r="DF307" s="31">
        <v>34.5</v>
      </c>
      <c r="DG307" s="30">
        <f t="shared" si="783"/>
        <v>1311</v>
      </c>
      <c r="DL307" s="31">
        <v>19.75</v>
      </c>
      <c r="DM307" s="30">
        <f t="shared" si="784"/>
        <v>829.5</v>
      </c>
      <c r="DR307" s="31">
        <v>96.25</v>
      </c>
      <c r="DS307" s="30">
        <f t="shared" si="785"/>
        <v>5486.25</v>
      </c>
      <c r="DX307" s="31">
        <v>98</v>
      </c>
      <c r="DY307" s="30">
        <f t="shared" si="786"/>
        <v>5880</v>
      </c>
      <c r="ED307" s="31">
        <v>79.5</v>
      </c>
      <c r="EE307" s="30">
        <f t="shared" si="787"/>
        <v>2146.5</v>
      </c>
      <c r="EV307" s="31">
        <v>86.625</v>
      </c>
      <c r="EW307" s="30">
        <f t="shared" si="788"/>
        <v>3898.125</v>
      </c>
      <c r="FB307" s="31">
        <v>89.875</v>
      </c>
      <c r="FC307" s="29">
        <f t="shared" si="771"/>
        <v>4628.5625</v>
      </c>
      <c r="FN307" s="31">
        <v>102.25</v>
      </c>
      <c r="FO307" s="36">
        <f t="shared" si="789"/>
        <v>4805.75</v>
      </c>
      <c r="FT307" s="31">
        <v>93</v>
      </c>
      <c r="FU307" s="36">
        <f t="shared" si="790"/>
        <v>12276</v>
      </c>
      <c r="GF307" s="31">
        <v>67.75</v>
      </c>
      <c r="GG307" s="36">
        <f t="shared" si="791"/>
        <v>1815.7</v>
      </c>
      <c r="GL307" s="31">
        <v>34.875</v>
      </c>
      <c r="GM307" s="36">
        <f t="shared" si="772"/>
        <v>742.97500000000002</v>
      </c>
      <c r="GX307" s="31">
        <v>83</v>
      </c>
      <c r="GY307" s="36">
        <f t="shared" si="792"/>
        <v>3071</v>
      </c>
      <c r="IB307" s="31">
        <v>120</v>
      </c>
      <c r="IC307" s="36">
        <f t="shared" si="793"/>
        <v>2760</v>
      </c>
      <c r="IH307" s="31">
        <v>25</v>
      </c>
      <c r="II307" s="30">
        <f t="shared" si="794"/>
        <v>750</v>
      </c>
      <c r="IN307" s="31">
        <v>85.625</v>
      </c>
      <c r="IO307" s="36">
        <f t="shared" si="795"/>
        <v>2568.75</v>
      </c>
      <c r="JC307" s="69"/>
      <c r="JD307" s="20"/>
      <c r="JE307" s="20"/>
      <c r="JF307" s="20"/>
      <c r="JI307" s="69"/>
      <c r="JJ307" s="20"/>
      <c r="JK307" s="20"/>
      <c r="JL307" s="20">
        <v>125.9874999999999</v>
      </c>
      <c r="JM307" s="23">
        <f t="shared" si="796"/>
        <v>3779.6249999999968</v>
      </c>
      <c r="JO307" s="69"/>
      <c r="JP307" s="20"/>
      <c r="JQ307" s="20"/>
      <c r="JR307" s="20">
        <v>65.25</v>
      </c>
      <c r="JS307" s="23">
        <f t="shared" si="797"/>
        <v>2061.9</v>
      </c>
      <c r="JU307" s="69"/>
      <c r="JV307" s="20"/>
      <c r="JW307" s="20"/>
      <c r="JX307" s="20"/>
      <c r="KA307" s="69"/>
      <c r="KB307" s="20"/>
      <c r="KC307" s="20"/>
      <c r="KD307" s="20">
        <v>42</v>
      </c>
      <c r="KE307" s="23">
        <f t="shared" si="798"/>
        <v>630</v>
      </c>
      <c r="KG307" s="69"/>
      <c r="KH307" s="20"/>
      <c r="KI307" s="20"/>
      <c r="KJ307" s="20">
        <v>30.5</v>
      </c>
      <c r="KK307" s="23">
        <f t="shared" si="799"/>
        <v>915</v>
      </c>
      <c r="KM307" s="69"/>
      <c r="KN307" s="20"/>
      <c r="KO307" s="20"/>
      <c r="KP307" s="20">
        <v>68.5</v>
      </c>
      <c r="KQ307" s="23">
        <f t="shared" si="800"/>
        <v>1253.55</v>
      </c>
      <c r="KS307" s="69"/>
      <c r="KT307" s="20"/>
      <c r="KU307" s="20"/>
      <c r="KV307" s="20">
        <v>44.75</v>
      </c>
      <c r="KW307" s="23">
        <f t="shared" si="801"/>
        <v>2237.5</v>
      </c>
      <c r="KY307" s="69"/>
      <c r="KZ307" s="20"/>
      <c r="LA307" s="20"/>
      <c r="LB307" s="20">
        <v>37.5</v>
      </c>
      <c r="LC307" s="23">
        <f t="shared" si="802"/>
        <v>787.5</v>
      </c>
      <c r="LE307" s="69"/>
      <c r="LF307" s="20"/>
      <c r="LG307" s="20"/>
      <c r="LH307" s="20">
        <v>57.543333333333329</v>
      </c>
      <c r="LI307" s="23">
        <f t="shared" si="803"/>
        <v>5754.333333333333</v>
      </c>
      <c r="LK307" s="27"/>
      <c r="LL307" s="27"/>
      <c r="LM307" s="27"/>
      <c r="LN307" s="27">
        <v>104.75</v>
      </c>
      <c r="LO307" s="30">
        <f t="shared" si="804"/>
        <v>4294.75</v>
      </c>
      <c r="LW307" s="32"/>
      <c r="LX307" s="32"/>
      <c r="LY307" s="32"/>
      <c r="LZ307" s="32">
        <v>121.5</v>
      </c>
      <c r="MA307" s="36">
        <f t="shared" si="805"/>
        <v>4228.2</v>
      </c>
      <c r="MC307" s="32"/>
      <c r="MD307" s="32"/>
      <c r="ME307" s="32"/>
      <c r="MF307" s="32"/>
      <c r="MI307" s="32"/>
      <c r="MJ307" s="32"/>
      <c r="MK307" s="32"/>
      <c r="ML307" s="32"/>
      <c r="MO307" s="32"/>
      <c r="MP307" s="32"/>
      <c r="MQ307" s="32"/>
      <c r="MR307" s="32"/>
      <c r="MU307" s="32"/>
      <c r="MV307" s="32"/>
      <c r="MW307" s="32"/>
      <c r="MX307" s="32"/>
      <c r="NA307" s="32"/>
      <c r="NB307" s="32"/>
      <c r="NC307" s="32"/>
      <c r="ND307" s="32">
        <v>80.25</v>
      </c>
      <c r="NE307" s="36">
        <f t="shared" si="806"/>
        <v>1187.7</v>
      </c>
      <c r="NG307" s="32"/>
      <c r="NH307" s="32"/>
      <c r="NI307" s="32"/>
      <c r="NJ307" s="32">
        <v>74.875</v>
      </c>
      <c r="NK307" s="36">
        <f t="shared" si="807"/>
        <v>2650.5749999999998</v>
      </c>
      <c r="NM307" s="32"/>
      <c r="NN307" s="32"/>
      <c r="NO307" s="32"/>
      <c r="NP307" s="32">
        <v>46.5</v>
      </c>
      <c r="NQ307" s="36">
        <f t="shared" si="808"/>
        <v>595.20000000000005</v>
      </c>
      <c r="NS307" s="32"/>
      <c r="NT307" s="32"/>
      <c r="NU307" s="32"/>
      <c r="NV307" s="32"/>
      <c r="NY307" s="32"/>
      <c r="NZ307" s="32"/>
      <c r="OA307" s="32"/>
      <c r="OB307" s="32">
        <v>9.3125</v>
      </c>
      <c r="OC307" s="36">
        <f t="shared" si="809"/>
        <v>204.875</v>
      </c>
      <c r="OE307" s="32"/>
      <c r="OF307" s="32"/>
      <c r="OG307" s="32"/>
      <c r="OH307" s="32"/>
      <c r="OK307" s="32"/>
      <c r="OL307" s="32"/>
      <c r="OM307" s="32"/>
      <c r="ON307" s="32">
        <v>90</v>
      </c>
      <c r="OO307" s="36">
        <f t="shared" si="810"/>
        <v>2682</v>
      </c>
      <c r="OQ307" s="32"/>
      <c r="OR307" s="32"/>
      <c r="OS307" s="32"/>
      <c r="OT307" s="32">
        <v>70</v>
      </c>
      <c r="OU307" s="36">
        <f t="shared" si="811"/>
        <v>952</v>
      </c>
      <c r="OW307" s="32"/>
      <c r="OX307" s="32"/>
      <c r="OY307" s="32"/>
      <c r="OZ307" s="32">
        <v>75</v>
      </c>
      <c r="PA307" s="36">
        <f t="shared" si="812"/>
        <v>1132.5</v>
      </c>
      <c r="PC307" s="32"/>
      <c r="PD307" s="32"/>
      <c r="PE307" s="32"/>
      <c r="PF307" s="32"/>
      <c r="PI307" s="32"/>
      <c r="PJ307" s="32"/>
      <c r="PK307" s="32"/>
      <c r="PL307" s="32"/>
      <c r="PO307" s="32"/>
      <c r="PP307" s="32"/>
      <c r="PQ307" s="32"/>
      <c r="PR307" s="32"/>
      <c r="PU307" s="32"/>
      <c r="PV307" s="32"/>
      <c r="PW307" s="32"/>
      <c r="PX307" s="31">
        <v>82</v>
      </c>
      <c r="PY307" s="36">
        <f t="shared" si="813"/>
        <v>492</v>
      </c>
      <c r="QM307" s="5"/>
      <c r="QO307" s="5"/>
      <c r="QV307" s="31">
        <v>12</v>
      </c>
      <c r="QW307" s="36">
        <f t="shared" si="814"/>
        <v>144</v>
      </c>
      <c r="RN307" s="31">
        <v>42.75</v>
      </c>
      <c r="RO307" s="36">
        <f t="shared" si="815"/>
        <v>487.35</v>
      </c>
    </row>
    <row r="308" spans="1:515" x14ac:dyDescent="0.55000000000000004">
      <c r="A308" s="31"/>
      <c r="B308" s="80">
        <v>185605</v>
      </c>
      <c r="C308" s="77"/>
      <c r="D308" s="78"/>
      <c r="E308" s="78">
        <f t="shared" si="620"/>
        <v>148328.14083333331</v>
      </c>
      <c r="F308" s="78">
        <f t="shared" si="816"/>
        <v>50.128344195375327</v>
      </c>
      <c r="G308" s="78">
        <f t="shared" si="773"/>
        <v>76.778374053177359</v>
      </c>
      <c r="H308" s="78"/>
      <c r="I308" s="78"/>
      <c r="J308" s="88"/>
      <c r="N308" s="31">
        <v>55.625</v>
      </c>
      <c r="O308" s="62">
        <f t="shared" si="774"/>
        <v>5618.125</v>
      </c>
      <c r="Z308" s="31">
        <v>130.25</v>
      </c>
      <c r="AA308" s="37">
        <f t="shared" si="770"/>
        <v>9768.75</v>
      </c>
      <c r="AL308" s="31">
        <v>88.88</v>
      </c>
      <c r="AM308" s="30">
        <f t="shared" si="775"/>
        <v>8888</v>
      </c>
      <c r="BD308" s="31">
        <v>82.625</v>
      </c>
      <c r="BE308" s="36">
        <f t="shared" si="776"/>
        <v>3428.9375</v>
      </c>
      <c r="BJ308" s="31">
        <v>44.125</v>
      </c>
      <c r="BK308" s="36">
        <f t="shared" si="777"/>
        <v>1354.6375</v>
      </c>
      <c r="BP308" s="31">
        <v>44.75</v>
      </c>
      <c r="BQ308" s="30">
        <f t="shared" si="778"/>
        <v>1275.375</v>
      </c>
      <c r="BV308" s="31">
        <v>91.25</v>
      </c>
      <c r="BW308" s="30">
        <f t="shared" si="779"/>
        <v>2646.25</v>
      </c>
      <c r="CB308" s="31">
        <v>99.25</v>
      </c>
      <c r="CC308" s="30">
        <f t="shared" si="780"/>
        <v>2282.75</v>
      </c>
      <c r="CN308" s="31">
        <v>111.63</v>
      </c>
      <c r="CO308" s="36">
        <f t="shared" si="781"/>
        <v>3014.0099999999998</v>
      </c>
      <c r="CZ308" s="31">
        <v>90.875</v>
      </c>
      <c r="DA308" s="62">
        <f t="shared" si="782"/>
        <v>21810</v>
      </c>
      <c r="DF308" s="31">
        <v>33.5</v>
      </c>
      <c r="DG308" s="30">
        <f t="shared" si="783"/>
        <v>1273</v>
      </c>
      <c r="DL308" s="31">
        <v>17</v>
      </c>
      <c r="DM308" s="30">
        <f t="shared" si="784"/>
        <v>714</v>
      </c>
      <c r="DR308" s="31">
        <v>96</v>
      </c>
      <c r="DS308" s="30">
        <f t="shared" si="785"/>
        <v>5472</v>
      </c>
      <c r="DX308" s="31">
        <v>97.25</v>
      </c>
      <c r="DY308" s="30">
        <f t="shared" si="786"/>
        <v>5835</v>
      </c>
      <c r="ED308" s="31">
        <v>74.88</v>
      </c>
      <c r="EE308" s="30">
        <f t="shared" si="787"/>
        <v>2021.7599999999998</v>
      </c>
      <c r="EV308" s="31">
        <v>86.5</v>
      </c>
      <c r="EW308" s="30">
        <f t="shared" si="788"/>
        <v>3892.5</v>
      </c>
      <c r="FB308" s="31">
        <v>90.375</v>
      </c>
      <c r="FC308" s="29">
        <f t="shared" si="771"/>
        <v>4654.3125</v>
      </c>
      <c r="FN308" s="31">
        <v>100.5</v>
      </c>
      <c r="FO308" s="36">
        <f t="shared" si="789"/>
        <v>4723.5</v>
      </c>
      <c r="FT308" s="31">
        <v>93</v>
      </c>
      <c r="FU308" s="36">
        <f t="shared" si="790"/>
        <v>12276</v>
      </c>
      <c r="GF308" s="31">
        <v>63.25</v>
      </c>
      <c r="GG308" s="36">
        <f t="shared" si="791"/>
        <v>1695.1000000000001</v>
      </c>
      <c r="GL308" s="31">
        <v>32.875</v>
      </c>
      <c r="GM308" s="36">
        <f t="shared" si="772"/>
        <v>785.35</v>
      </c>
      <c r="GX308" s="31">
        <v>83.5</v>
      </c>
      <c r="GY308" s="36">
        <f t="shared" si="792"/>
        <v>3089.5</v>
      </c>
      <c r="IB308" s="31">
        <v>120</v>
      </c>
      <c r="IC308" s="36">
        <f t="shared" si="793"/>
        <v>2760</v>
      </c>
      <c r="IH308" s="31">
        <v>25</v>
      </c>
      <c r="II308" s="30">
        <f t="shared" si="794"/>
        <v>750</v>
      </c>
      <c r="IN308" s="31">
        <v>88.125</v>
      </c>
      <c r="IO308" s="36">
        <f t="shared" si="795"/>
        <v>2643.75</v>
      </c>
      <c r="JC308" s="69"/>
      <c r="JD308" s="20"/>
      <c r="JE308" s="20"/>
      <c r="JF308" s="20"/>
      <c r="JI308" s="69"/>
      <c r="JJ308" s="20"/>
      <c r="JK308" s="20"/>
      <c r="JL308" s="20">
        <v>125</v>
      </c>
      <c r="JM308" s="23">
        <f t="shared" si="796"/>
        <v>3750</v>
      </c>
      <c r="JO308" s="69"/>
      <c r="JP308" s="20"/>
      <c r="JQ308" s="20"/>
      <c r="JR308" s="20">
        <v>65.25</v>
      </c>
      <c r="JS308" s="23">
        <f t="shared" si="797"/>
        <v>2061.9</v>
      </c>
      <c r="JU308" s="69"/>
      <c r="JV308" s="20"/>
      <c r="JW308" s="20"/>
      <c r="JX308" s="20"/>
      <c r="KA308" s="69"/>
      <c r="KB308" s="20"/>
      <c r="KC308" s="20"/>
      <c r="KD308" s="20">
        <v>43.71</v>
      </c>
      <c r="KE308" s="23">
        <f t="shared" si="798"/>
        <v>655.65</v>
      </c>
      <c r="KG308" s="69"/>
      <c r="KH308" s="20"/>
      <c r="KI308" s="20"/>
      <c r="KJ308" s="20">
        <v>26.5</v>
      </c>
      <c r="KK308" s="23">
        <f t="shared" si="799"/>
        <v>795</v>
      </c>
      <c r="KM308" s="69"/>
      <c r="KN308" s="20"/>
      <c r="KO308" s="20"/>
      <c r="KP308" s="20">
        <v>65.5</v>
      </c>
      <c r="KQ308" s="23">
        <f t="shared" si="800"/>
        <v>1198.6500000000001</v>
      </c>
      <c r="KS308" s="69"/>
      <c r="KT308" s="20"/>
      <c r="KU308" s="20"/>
      <c r="KV308" s="20">
        <v>43</v>
      </c>
      <c r="KW308" s="23">
        <f t="shared" si="801"/>
        <v>2150</v>
      </c>
      <c r="KY308" s="69"/>
      <c r="KZ308" s="20"/>
      <c r="LA308" s="20"/>
      <c r="LB308" s="20">
        <v>32.5</v>
      </c>
      <c r="LC308" s="23">
        <f t="shared" si="802"/>
        <v>682.5</v>
      </c>
      <c r="LE308" s="69"/>
      <c r="LF308" s="20"/>
      <c r="LG308" s="20"/>
      <c r="LH308" s="20">
        <v>56.083333333333336</v>
      </c>
      <c r="LI308" s="23">
        <f t="shared" si="803"/>
        <v>5608.3333333333339</v>
      </c>
      <c r="LK308" s="27"/>
      <c r="LL308" s="27"/>
      <c r="LM308" s="27"/>
      <c r="LN308" s="27">
        <v>100</v>
      </c>
      <c r="LO308" s="30">
        <f t="shared" si="804"/>
        <v>4100</v>
      </c>
      <c r="LW308" s="32"/>
      <c r="LX308" s="32"/>
      <c r="LY308" s="32"/>
      <c r="LZ308" s="32">
        <v>121.25</v>
      </c>
      <c r="MA308" s="36">
        <f t="shared" si="805"/>
        <v>4219.5</v>
      </c>
      <c r="MC308" s="32"/>
      <c r="MD308" s="32"/>
      <c r="ME308" s="32"/>
      <c r="MF308" s="32"/>
      <c r="MI308" s="32"/>
      <c r="MJ308" s="32"/>
      <c r="MK308" s="32"/>
      <c r="ML308" s="32"/>
      <c r="MO308" s="32"/>
      <c r="MP308" s="32"/>
      <c r="MQ308" s="32"/>
      <c r="MR308" s="32"/>
      <c r="MU308" s="32"/>
      <c r="MV308" s="32"/>
      <c r="MW308" s="32"/>
      <c r="MX308" s="32"/>
      <c r="NA308" s="32"/>
      <c r="NB308" s="32"/>
      <c r="NC308" s="32"/>
      <c r="ND308" s="32">
        <v>79.875</v>
      </c>
      <c r="NE308" s="36">
        <f t="shared" si="806"/>
        <v>1182.1500000000001</v>
      </c>
      <c r="NG308" s="32"/>
      <c r="NH308" s="32"/>
      <c r="NI308" s="32"/>
      <c r="NJ308" s="32">
        <v>71.25</v>
      </c>
      <c r="NK308" s="36">
        <f t="shared" si="807"/>
        <v>2522.25</v>
      </c>
      <c r="NM308" s="32"/>
      <c r="NN308" s="32"/>
      <c r="NO308" s="32"/>
      <c r="NP308" s="32">
        <v>49</v>
      </c>
      <c r="NQ308" s="36">
        <f t="shared" si="808"/>
        <v>627.20000000000005</v>
      </c>
      <c r="NS308" s="32"/>
      <c r="NT308" s="32"/>
      <c r="NU308" s="32"/>
      <c r="NV308" s="32"/>
      <c r="NY308" s="32"/>
      <c r="NZ308" s="32"/>
      <c r="OA308" s="32"/>
      <c r="OB308" s="32">
        <v>7.25</v>
      </c>
      <c r="OC308" s="36">
        <f t="shared" si="809"/>
        <v>159.5</v>
      </c>
      <c r="OE308" s="32"/>
      <c r="OF308" s="32"/>
      <c r="OG308" s="32"/>
      <c r="OH308" s="32"/>
      <c r="OK308" s="32"/>
      <c r="OL308" s="32"/>
      <c r="OM308" s="32"/>
      <c r="ON308" s="32">
        <v>90</v>
      </c>
      <c r="OO308" s="36">
        <f t="shared" si="810"/>
        <v>2682</v>
      </c>
      <c r="OQ308" s="32"/>
      <c r="OR308" s="32"/>
      <c r="OS308" s="32"/>
      <c r="OT308" s="32">
        <v>71.75</v>
      </c>
      <c r="OU308" s="36">
        <f t="shared" si="811"/>
        <v>975.8</v>
      </c>
      <c r="OW308" s="32"/>
      <c r="OX308" s="32"/>
      <c r="OY308" s="32"/>
      <c r="OZ308" s="32">
        <v>75</v>
      </c>
      <c r="PA308" s="36">
        <f t="shared" si="812"/>
        <v>1132.5</v>
      </c>
      <c r="PC308" s="32"/>
      <c r="PD308" s="32"/>
      <c r="PE308" s="32"/>
      <c r="PF308" s="32"/>
      <c r="PI308" s="32"/>
      <c r="PJ308" s="32"/>
      <c r="PK308" s="32"/>
      <c r="PL308" s="32"/>
      <c r="PO308" s="32"/>
      <c r="PP308" s="32"/>
      <c r="PQ308" s="32"/>
      <c r="PR308" s="32"/>
      <c r="PU308" s="32"/>
      <c r="PV308" s="32"/>
      <c r="PW308" s="32"/>
      <c r="PX308" s="31">
        <v>84.5</v>
      </c>
      <c r="PY308" s="36">
        <f t="shared" si="813"/>
        <v>507</v>
      </c>
      <c r="QM308" s="5"/>
      <c r="QO308" s="5"/>
      <c r="QV308" s="31">
        <v>12</v>
      </c>
      <c r="QW308" s="36">
        <f t="shared" si="814"/>
        <v>144</v>
      </c>
      <c r="RN308" s="31">
        <v>44</v>
      </c>
      <c r="RO308" s="36">
        <f t="shared" si="815"/>
        <v>501.6</v>
      </c>
    </row>
    <row r="309" spans="1:515" x14ac:dyDescent="0.55000000000000004">
      <c r="A309" s="31"/>
      <c r="B309" s="80">
        <v>185606</v>
      </c>
      <c r="C309" s="77"/>
      <c r="D309" s="78"/>
      <c r="E309" s="78">
        <f t="shared" si="620"/>
        <v>149325.42500000002</v>
      </c>
      <c r="F309" s="78">
        <f t="shared" si="816"/>
        <v>50.465382087756382</v>
      </c>
      <c r="G309" s="78">
        <f t="shared" si="773"/>
        <v>77.294593405455799</v>
      </c>
      <c r="H309" s="78"/>
      <c r="I309" s="78"/>
      <c r="J309" s="88"/>
      <c r="N309" s="31">
        <v>60.25</v>
      </c>
      <c r="O309" s="62">
        <f t="shared" si="774"/>
        <v>6085.25</v>
      </c>
      <c r="Z309" s="31">
        <v>123.25</v>
      </c>
      <c r="AA309" s="37">
        <f t="shared" si="770"/>
        <v>9243.75</v>
      </c>
      <c r="AL309" s="31">
        <v>92</v>
      </c>
      <c r="AM309" s="30">
        <f t="shared" si="775"/>
        <v>9200</v>
      </c>
      <c r="BD309" s="31">
        <v>77.875</v>
      </c>
      <c r="BE309" s="36">
        <f t="shared" si="776"/>
        <v>3231.8125</v>
      </c>
      <c r="BJ309" s="31">
        <v>41.5</v>
      </c>
      <c r="BK309" s="36">
        <f t="shared" si="777"/>
        <v>1274.05</v>
      </c>
      <c r="BP309" s="31">
        <v>44.75</v>
      </c>
      <c r="BQ309" s="30">
        <f t="shared" si="778"/>
        <v>1275.375</v>
      </c>
      <c r="BV309" s="31">
        <v>92.75</v>
      </c>
      <c r="BW309" s="30">
        <f t="shared" si="779"/>
        <v>2689.75</v>
      </c>
      <c r="CB309" s="31">
        <v>99.88</v>
      </c>
      <c r="CC309" s="30">
        <f t="shared" si="780"/>
        <v>2297.2399999999998</v>
      </c>
      <c r="CN309" s="31">
        <v>113.5</v>
      </c>
      <c r="CO309" s="36">
        <f t="shared" si="781"/>
        <v>3064.5</v>
      </c>
      <c r="CZ309" s="31">
        <v>90.125</v>
      </c>
      <c r="DA309" s="62">
        <f t="shared" si="782"/>
        <v>21630</v>
      </c>
      <c r="DF309" s="31">
        <v>31.75</v>
      </c>
      <c r="DG309" s="30">
        <f t="shared" si="783"/>
        <v>1206.5</v>
      </c>
      <c r="DL309" s="31">
        <v>16.88</v>
      </c>
      <c r="DM309" s="30">
        <f t="shared" si="784"/>
        <v>708.95999999999992</v>
      </c>
      <c r="DR309" s="31">
        <v>93.5</v>
      </c>
      <c r="DS309" s="30">
        <f t="shared" si="785"/>
        <v>5329.5</v>
      </c>
      <c r="DX309" s="31">
        <v>98.75</v>
      </c>
      <c r="DY309" s="30">
        <f t="shared" si="786"/>
        <v>5925</v>
      </c>
      <c r="ED309" s="31">
        <v>77.25</v>
      </c>
      <c r="EE309" s="30">
        <f t="shared" si="787"/>
        <v>2085.75</v>
      </c>
      <c r="EV309" s="31">
        <v>87.25</v>
      </c>
      <c r="EW309" s="30">
        <f t="shared" si="788"/>
        <v>3926.25</v>
      </c>
      <c r="FB309" s="31">
        <v>93.375</v>
      </c>
      <c r="FC309" s="29">
        <f t="shared" si="771"/>
        <v>4808.8125</v>
      </c>
      <c r="FN309" s="31">
        <v>102</v>
      </c>
      <c r="FO309" s="36">
        <f t="shared" si="789"/>
        <v>4794</v>
      </c>
      <c r="FT309" s="31">
        <v>93.5</v>
      </c>
      <c r="FU309" s="36">
        <f t="shared" si="790"/>
        <v>12342</v>
      </c>
      <c r="GF309" s="31">
        <v>64.5</v>
      </c>
      <c r="GG309" s="36">
        <f t="shared" si="791"/>
        <v>1728.6000000000001</v>
      </c>
      <c r="GL309" s="31">
        <v>34.75</v>
      </c>
      <c r="GM309" s="36">
        <f t="shared" si="772"/>
        <v>796.65000000000009</v>
      </c>
      <c r="GX309" s="31">
        <v>87</v>
      </c>
      <c r="GY309" s="36">
        <f t="shared" si="792"/>
        <v>3219</v>
      </c>
      <c r="IB309" s="31">
        <v>121.5</v>
      </c>
      <c r="IC309" s="36">
        <f t="shared" si="793"/>
        <v>2794.5</v>
      </c>
      <c r="IH309" s="31">
        <v>24</v>
      </c>
      <c r="II309" s="30">
        <f t="shared" si="794"/>
        <v>720</v>
      </c>
      <c r="IN309" s="31">
        <v>83.875</v>
      </c>
      <c r="IO309" s="36">
        <f t="shared" si="795"/>
        <v>2516.25</v>
      </c>
      <c r="JC309" s="69"/>
      <c r="JD309" s="20"/>
      <c r="JE309" s="20"/>
      <c r="JF309" s="20"/>
      <c r="JI309" s="69"/>
      <c r="JJ309" s="20"/>
      <c r="JK309" s="20"/>
      <c r="JL309" s="20">
        <v>125</v>
      </c>
      <c r="JM309" s="23">
        <f t="shared" si="796"/>
        <v>3750</v>
      </c>
      <c r="JO309" s="69"/>
      <c r="JP309" s="20"/>
      <c r="JQ309" s="20"/>
      <c r="JR309" s="20">
        <v>67.25</v>
      </c>
      <c r="JS309" s="23">
        <f t="shared" si="797"/>
        <v>2125.1</v>
      </c>
      <c r="JU309" s="69"/>
      <c r="JV309" s="20"/>
      <c r="JW309" s="20"/>
      <c r="JX309" s="20"/>
      <c r="KA309" s="69"/>
      <c r="KB309" s="20"/>
      <c r="KC309" s="20"/>
      <c r="KD309" s="20">
        <v>45.42</v>
      </c>
      <c r="KE309" s="23">
        <f t="shared" si="798"/>
        <v>681.30000000000007</v>
      </c>
      <c r="KG309" s="69"/>
      <c r="KH309" s="20"/>
      <c r="KI309" s="20"/>
      <c r="KJ309" s="20">
        <v>26.5</v>
      </c>
      <c r="KK309" s="23">
        <f t="shared" si="799"/>
        <v>795</v>
      </c>
      <c r="KM309" s="69"/>
      <c r="KN309" s="20"/>
      <c r="KO309" s="20"/>
      <c r="KP309" s="20">
        <v>68.5</v>
      </c>
      <c r="KQ309" s="23">
        <f t="shared" si="800"/>
        <v>1253.55</v>
      </c>
      <c r="KS309" s="69"/>
      <c r="KT309" s="20"/>
      <c r="KU309" s="20"/>
      <c r="KV309" s="20">
        <v>43.25</v>
      </c>
      <c r="KW309" s="23">
        <f t="shared" si="801"/>
        <v>2162.5</v>
      </c>
      <c r="KY309" s="69"/>
      <c r="KZ309" s="20"/>
      <c r="LA309" s="20"/>
      <c r="LB309" s="20">
        <v>33.5</v>
      </c>
      <c r="LC309" s="23">
        <f t="shared" si="802"/>
        <v>703.5</v>
      </c>
      <c r="LE309" s="69"/>
      <c r="LF309" s="20"/>
      <c r="LG309" s="20"/>
      <c r="LH309" s="20">
        <v>60</v>
      </c>
      <c r="LI309" s="23">
        <f t="shared" si="803"/>
        <v>6000</v>
      </c>
      <c r="LK309" s="27"/>
      <c r="LL309" s="27"/>
      <c r="LM309" s="27"/>
      <c r="LN309" s="27">
        <v>104.5</v>
      </c>
      <c r="LO309" s="30">
        <f t="shared" si="804"/>
        <v>4284.5</v>
      </c>
      <c r="LW309" s="32"/>
      <c r="LX309" s="32"/>
      <c r="LY309" s="32"/>
      <c r="LZ309" s="32">
        <v>122.125</v>
      </c>
      <c r="MA309" s="36">
        <f t="shared" si="805"/>
        <v>4249.95</v>
      </c>
      <c r="MC309" s="32"/>
      <c r="MD309" s="32"/>
      <c r="ME309" s="32"/>
      <c r="MF309" s="32"/>
      <c r="MI309" s="32"/>
      <c r="MJ309" s="32"/>
      <c r="MK309" s="32"/>
      <c r="ML309" s="32"/>
      <c r="MO309" s="32"/>
      <c r="MP309" s="32"/>
      <c r="MQ309" s="32"/>
      <c r="MR309" s="32"/>
      <c r="MU309" s="32"/>
      <c r="MV309" s="32"/>
      <c r="MW309" s="32"/>
      <c r="MX309" s="32"/>
      <c r="NA309" s="32"/>
      <c r="NB309" s="32"/>
      <c r="NC309" s="32"/>
      <c r="ND309" s="32">
        <v>79.25</v>
      </c>
      <c r="NE309" s="36">
        <f t="shared" si="806"/>
        <v>1172.9000000000001</v>
      </c>
      <c r="NG309" s="32"/>
      <c r="NH309" s="32"/>
      <c r="NI309" s="32"/>
      <c r="NJ309" s="32">
        <v>70.125</v>
      </c>
      <c r="NK309" s="36">
        <f t="shared" si="807"/>
        <v>2482.4249999999997</v>
      </c>
      <c r="NM309" s="32"/>
      <c r="NN309" s="32"/>
      <c r="NO309" s="32"/>
      <c r="NP309" s="32">
        <v>49</v>
      </c>
      <c r="NQ309" s="36">
        <f t="shared" si="808"/>
        <v>627.20000000000005</v>
      </c>
      <c r="NS309" s="32"/>
      <c r="NT309" s="32"/>
      <c r="NU309" s="32"/>
      <c r="NV309" s="32"/>
      <c r="NY309" s="32"/>
      <c r="NZ309" s="32"/>
      <c r="OA309" s="32"/>
      <c r="OB309" s="32">
        <v>6.25</v>
      </c>
      <c r="OC309" s="36">
        <f t="shared" si="809"/>
        <v>137.5</v>
      </c>
      <c r="OE309" s="32"/>
      <c r="OF309" s="32"/>
      <c r="OG309" s="32"/>
      <c r="OH309" s="32"/>
      <c r="OK309" s="32"/>
      <c r="OL309" s="32"/>
      <c r="OM309" s="32"/>
      <c r="ON309" s="32">
        <v>90.5</v>
      </c>
      <c r="OO309" s="36">
        <f t="shared" si="810"/>
        <v>2696.9</v>
      </c>
      <c r="OQ309" s="32"/>
      <c r="OR309" s="32"/>
      <c r="OS309" s="32"/>
      <c r="OT309" s="32">
        <v>73.5</v>
      </c>
      <c r="OU309" s="36">
        <f t="shared" si="811"/>
        <v>999.6</v>
      </c>
      <c r="OW309" s="32"/>
      <c r="OX309" s="32"/>
      <c r="OY309" s="32"/>
      <c r="OZ309" s="32">
        <v>75</v>
      </c>
      <c r="PA309" s="36">
        <f t="shared" si="812"/>
        <v>1132.5</v>
      </c>
      <c r="PC309" s="32"/>
      <c r="PD309" s="32"/>
      <c r="PE309" s="32"/>
      <c r="PF309" s="32"/>
      <c r="PI309" s="32"/>
      <c r="PJ309" s="32"/>
      <c r="PK309" s="32"/>
      <c r="PL309" s="32"/>
      <c r="PO309" s="32"/>
      <c r="PP309" s="32"/>
      <c r="PQ309" s="32"/>
      <c r="PR309" s="32"/>
      <c r="PU309" s="32"/>
      <c r="PV309" s="32"/>
      <c r="PW309" s="32"/>
      <c r="PX309" s="31">
        <v>86</v>
      </c>
      <c r="PY309" s="36">
        <f t="shared" si="813"/>
        <v>516</v>
      </c>
      <c r="QM309" s="5"/>
      <c r="QO309" s="5"/>
      <c r="QV309" s="31">
        <v>10</v>
      </c>
      <c r="QW309" s="36">
        <f t="shared" si="814"/>
        <v>120</v>
      </c>
      <c r="RN309" s="31">
        <v>47.5</v>
      </c>
      <c r="RO309" s="36">
        <f t="shared" si="815"/>
        <v>541.5</v>
      </c>
    </row>
    <row r="310" spans="1:515" x14ac:dyDescent="0.55000000000000004">
      <c r="A310" s="31"/>
      <c r="B310" s="80">
        <v>185607</v>
      </c>
      <c r="C310" s="77"/>
      <c r="D310" s="78"/>
      <c r="E310" s="78">
        <f t="shared" si="620"/>
        <v>148847.71499999997</v>
      </c>
      <c r="F310" s="78">
        <f t="shared" si="816"/>
        <v>50.30393725893942</v>
      </c>
      <c r="G310" s="78">
        <f t="shared" si="773"/>
        <v>77.047318701796158</v>
      </c>
      <c r="H310" s="78"/>
      <c r="I310" s="78"/>
      <c r="J310" s="88"/>
      <c r="N310" s="31">
        <v>68.5</v>
      </c>
      <c r="O310" s="62">
        <f t="shared" si="774"/>
        <v>6918.5</v>
      </c>
      <c r="Z310" s="31">
        <v>120.5</v>
      </c>
      <c r="AA310" s="37">
        <f t="shared" si="770"/>
        <v>9037.5</v>
      </c>
      <c r="AL310" s="31">
        <v>87.25</v>
      </c>
      <c r="AM310" s="30">
        <f t="shared" si="775"/>
        <v>8725</v>
      </c>
      <c r="BD310" s="31">
        <v>76.375</v>
      </c>
      <c r="BE310" s="36">
        <f t="shared" si="776"/>
        <v>3169.5625</v>
      </c>
      <c r="BJ310" s="31">
        <v>42.25</v>
      </c>
      <c r="BK310" s="36">
        <f t="shared" si="777"/>
        <v>1297.075</v>
      </c>
      <c r="BP310" s="31">
        <v>40.125</v>
      </c>
      <c r="BQ310" s="30">
        <f t="shared" si="778"/>
        <v>1143.5625</v>
      </c>
      <c r="BV310" s="31">
        <v>92.75</v>
      </c>
      <c r="BW310" s="30">
        <f t="shared" si="779"/>
        <v>2689.75</v>
      </c>
      <c r="CB310" s="31">
        <v>107</v>
      </c>
      <c r="CC310" s="30">
        <f t="shared" si="780"/>
        <v>2461</v>
      </c>
      <c r="CN310" s="31">
        <v>107.5</v>
      </c>
      <c r="CO310" s="36">
        <f t="shared" si="781"/>
        <v>2902.5</v>
      </c>
      <c r="CZ310" s="31">
        <v>92.875</v>
      </c>
      <c r="DA310" s="62">
        <f t="shared" si="782"/>
        <v>22290</v>
      </c>
      <c r="DF310" s="31">
        <v>31.88</v>
      </c>
      <c r="DG310" s="30">
        <f t="shared" si="783"/>
        <v>1211.44</v>
      </c>
      <c r="DL310" s="31">
        <v>16.75</v>
      </c>
      <c r="DM310" s="30">
        <f t="shared" si="784"/>
        <v>703.5</v>
      </c>
      <c r="DR310" s="31">
        <v>91.5</v>
      </c>
      <c r="DS310" s="30">
        <f t="shared" si="785"/>
        <v>5215.5</v>
      </c>
      <c r="DX310" s="31">
        <v>92.75</v>
      </c>
      <c r="DY310" s="30">
        <f t="shared" si="786"/>
        <v>5565</v>
      </c>
      <c r="ED310" s="31">
        <v>76.75</v>
      </c>
      <c r="EE310" s="30">
        <f t="shared" si="787"/>
        <v>2072.25</v>
      </c>
      <c r="EV310" s="31">
        <v>82.5</v>
      </c>
      <c r="EW310" s="30">
        <f t="shared" si="788"/>
        <v>3712.5</v>
      </c>
      <c r="FB310" s="31">
        <v>88.25</v>
      </c>
      <c r="FC310" s="29">
        <f t="shared" si="771"/>
        <v>4544.875</v>
      </c>
      <c r="FN310" s="31">
        <v>102</v>
      </c>
      <c r="FO310" s="36">
        <f t="shared" si="789"/>
        <v>4794</v>
      </c>
      <c r="FT310" s="31">
        <v>98</v>
      </c>
      <c r="FU310" s="36">
        <f t="shared" si="790"/>
        <v>12936</v>
      </c>
      <c r="GF310" s="31">
        <v>59</v>
      </c>
      <c r="GG310" s="36">
        <f t="shared" si="791"/>
        <v>1581.2</v>
      </c>
      <c r="GL310" s="31">
        <v>35.25</v>
      </c>
      <c r="GM310" s="36">
        <f t="shared" si="772"/>
        <v>776.875</v>
      </c>
      <c r="GX310" s="31">
        <v>80</v>
      </c>
      <c r="GY310" s="36">
        <f t="shared" si="792"/>
        <v>2960</v>
      </c>
      <c r="IB310" s="31">
        <v>120.5</v>
      </c>
      <c r="IC310" s="36">
        <f t="shared" si="793"/>
        <v>2771.5</v>
      </c>
      <c r="IH310" s="31">
        <v>25</v>
      </c>
      <c r="II310" s="30">
        <f t="shared" si="794"/>
        <v>750</v>
      </c>
      <c r="IN310" s="31">
        <v>83</v>
      </c>
      <c r="IO310" s="36">
        <f t="shared" si="795"/>
        <v>2490</v>
      </c>
      <c r="JC310" s="69"/>
      <c r="JD310" s="20"/>
      <c r="JE310" s="20"/>
      <c r="JF310" s="20"/>
      <c r="JI310" s="69"/>
      <c r="JJ310" s="20"/>
      <c r="JK310" s="20"/>
      <c r="JL310" s="20">
        <v>125</v>
      </c>
      <c r="JM310" s="23">
        <f t="shared" si="796"/>
        <v>3750</v>
      </c>
      <c r="JO310" s="69"/>
      <c r="JP310" s="20"/>
      <c r="JQ310" s="20"/>
      <c r="JR310" s="20">
        <v>63.75</v>
      </c>
      <c r="JS310" s="23">
        <f t="shared" si="797"/>
        <v>2014.5</v>
      </c>
      <c r="JU310" s="69"/>
      <c r="JV310" s="20"/>
      <c r="JW310" s="20"/>
      <c r="JX310" s="20"/>
      <c r="KA310" s="69"/>
      <c r="KB310" s="20"/>
      <c r="KC310" s="20"/>
      <c r="KD310" s="20">
        <v>47.13</v>
      </c>
      <c r="KE310" s="23">
        <f t="shared" si="798"/>
        <v>706.95</v>
      </c>
      <c r="KG310" s="69"/>
      <c r="KH310" s="20"/>
      <c r="KI310" s="20"/>
      <c r="KJ310" s="20">
        <v>26.5</v>
      </c>
      <c r="KK310" s="23">
        <f t="shared" si="799"/>
        <v>795</v>
      </c>
      <c r="KM310" s="69"/>
      <c r="KN310" s="20"/>
      <c r="KO310" s="20"/>
      <c r="KP310" s="20">
        <v>65</v>
      </c>
      <c r="KQ310" s="23">
        <f t="shared" si="800"/>
        <v>1189.5</v>
      </c>
      <c r="KS310" s="69"/>
      <c r="KT310" s="20"/>
      <c r="KU310" s="20"/>
      <c r="KV310" s="20">
        <v>45.25</v>
      </c>
      <c r="KW310" s="23">
        <f t="shared" si="801"/>
        <v>2262.5</v>
      </c>
      <c r="KY310" s="69"/>
      <c r="KZ310" s="20"/>
      <c r="LA310" s="20"/>
      <c r="LB310" s="20">
        <v>38</v>
      </c>
      <c r="LC310" s="23">
        <f t="shared" si="802"/>
        <v>798</v>
      </c>
      <c r="LE310" s="69"/>
      <c r="LF310" s="20"/>
      <c r="LG310" s="20"/>
      <c r="LH310" s="20">
        <v>61.75</v>
      </c>
      <c r="LI310" s="23">
        <f t="shared" si="803"/>
        <v>6175</v>
      </c>
      <c r="LK310" s="27"/>
      <c r="LL310" s="27"/>
      <c r="LM310" s="27"/>
      <c r="LN310" s="27">
        <v>99.75</v>
      </c>
      <c r="LO310" s="30">
        <f t="shared" si="804"/>
        <v>4089.75</v>
      </c>
      <c r="LW310" s="32"/>
      <c r="LX310" s="32"/>
      <c r="LY310" s="32"/>
      <c r="LZ310" s="32">
        <v>118.5</v>
      </c>
      <c r="MA310" s="36">
        <f t="shared" si="805"/>
        <v>4123.7999999999993</v>
      </c>
      <c r="MC310" s="32"/>
      <c r="MD310" s="32"/>
      <c r="ME310" s="32"/>
      <c r="MF310" s="32"/>
      <c r="MI310" s="32"/>
      <c r="MJ310" s="32"/>
      <c r="MK310" s="32"/>
      <c r="ML310" s="32"/>
      <c r="MO310" s="32"/>
      <c r="MP310" s="32"/>
      <c r="MQ310" s="32"/>
      <c r="MR310" s="32"/>
      <c r="MU310" s="32"/>
      <c r="MV310" s="32"/>
      <c r="MW310" s="32"/>
      <c r="MX310" s="32"/>
      <c r="NA310" s="32"/>
      <c r="NB310" s="32"/>
      <c r="NC310" s="32"/>
      <c r="ND310" s="32">
        <v>77.5</v>
      </c>
      <c r="NE310" s="36">
        <f t="shared" si="806"/>
        <v>1147</v>
      </c>
      <c r="NG310" s="32"/>
      <c r="NH310" s="32"/>
      <c r="NI310" s="32"/>
      <c r="NJ310" s="32">
        <v>69.375</v>
      </c>
      <c r="NK310" s="36">
        <f t="shared" si="807"/>
        <v>2455.875</v>
      </c>
      <c r="NM310" s="32"/>
      <c r="NN310" s="32"/>
      <c r="NO310" s="32"/>
      <c r="NP310" s="32">
        <v>47.5</v>
      </c>
      <c r="NQ310" s="36">
        <f t="shared" si="808"/>
        <v>608</v>
      </c>
      <c r="NS310" s="32"/>
      <c r="NT310" s="32"/>
      <c r="NU310" s="32"/>
      <c r="NV310" s="32"/>
      <c r="NY310" s="32"/>
      <c r="NZ310" s="32"/>
      <c r="OA310" s="32"/>
      <c r="OB310" s="32">
        <v>8.125</v>
      </c>
      <c r="OC310" s="36">
        <f t="shared" si="809"/>
        <v>178.75</v>
      </c>
      <c r="OE310" s="32"/>
      <c r="OF310" s="32"/>
      <c r="OG310" s="32"/>
      <c r="OH310" s="32"/>
      <c r="OK310" s="32"/>
      <c r="OL310" s="32"/>
      <c r="OM310" s="32"/>
      <c r="ON310" s="32">
        <v>90</v>
      </c>
      <c r="OO310" s="36">
        <f t="shared" si="810"/>
        <v>2682</v>
      </c>
      <c r="OQ310" s="32"/>
      <c r="OR310" s="32"/>
      <c r="OS310" s="32"/>
      <c r="OT310" s="32">
        <v>75.25</v>
      </c>
      <c r="OU310" s="36">
        <f t="shared" si="811"/>
        <v>1023.4</v>
      </c>
      <c r="OW310" s="32"/>
      <c r="OX310" s="32"/>
      <c r="OY310" s="32"/>
      <c r="OZ310" s="32">
        <v>70</v>
      </c>
      <c r="PA310" s="36">
        <f t="shared" si="812"/>
        <v>1057</v>
      </c>
      <c r="PC310" s="32"/>
      <c r="PD310" s="32"/>
      <c r="PE310" s="32"/>
      <c r="PF310" s="32"/>
      <c r="PI310" s="32"/>
      <c r="PJ310" s="32"/>
      <c r="PK310" s="32"/>
      <c r="PL310" s="32"/>
      <c r="PO310" s="32"/>
      <c r="PP310" s="32"/>
      <c r="PQ310" s="32"/>
      <c r="PR310" s="32"/>
      <c r="PU310" s="32"/>
      <c r="PV310" s="32"/>
      <c r="PW310" s="32"/>
      <c r="PX310" s="31">
        <v>86</v>
      </c>
      <c r="PY310" s="36">
        <f t="shared" si="813"/>
        <v>516</v>
      </c>
      <c r="QM310" s="5"/>
      <c r="QO310" s="5"/>
      <c r="QV310" s="31">
        <v>4.5</v>
      </c>
      <c r="QW310" s="36">
        <f t="shared" si="814"/>
        <v>54</v>
      </c>
      <c r="RN310" s="31">
        <v>44</v>
      </c>
      <c r="RO310" s="36">
        <f t="shared" si="815"/>
        <v>501.6</v>
      </c>
    </row>
    <row r="311" spans="1:515" x14ac:dyDescent="0.55000000000000004">
      <c r="A311" s="31"/>
      <c r="B311" s="80">
        <v>185608</v>
      </c>
      <c r="C311" s="77"/>
      <c r="D311" s="78"/>
      <c r="E311" s="78">
        <f t="shared" si="620"/>
        <v>144650.67500000002</v>
      </c>
      <c r="F311" s="78">
        <f t="shared" si="816"/>
        <v>48.885523567917986</v>
      </c>
      <c r="G311" s="78">
        <f t="shared" si="773"/>
        <v>74.874825301516665</v>
      </c>
      <c r="H311" s="78"/>
      <c r="I311" s="78"/>
      <c r="J311" s="88"/>
      <c r="N311" s="31">
        <v>68.3125</v>
      </c>
      <c r="O311" s="62">
        <f t="shared" si="774"/>
        <v>6899.5625</v>
      </c>
      <c r="Z311" s="31">
        <v>119.5</v>
      </c>
      <c r="AA311" s="37">
        <f t="shared" si="770"/>
        <v>8962.5</v>
      </c>
      <c r="AL311" s="31">
        <v>84.25</v>
      </c>
      <c r="AM311" s="30">
        <f t="shared" si="775"/>
        <v>8425</v>
      </c>
      <c r="BD311" s="31">
        <v>75.75</v>
      </c>
      <c r="BE311" s="36">
        <f t="shared" si="776"/>
        <v>3143.625</v>
      </c>
      <c r="BJ311" s="31">
        <v>40.125</v>
      </c>
      <c r="BK311" s="36">
        <f t="shared" si="777"/>
        <v>1231.8374999999999</v>
      </c>
      <c r="BP311" s="31">
        <v>40.125</v>
      </c>
      <c r="BQ311" s="30">
        <f t="shared" si="778"/>
        <v>1143.5625</v>
      </c>
      <c r="BV311" s="31">
        <v>94.25</v>
      </c>
      <c r="BW311" s="30">
        <f t="shared" si="779"/>
        <v>2733.25</v>
      </c>
      <c r="CB311" s="31">
        <v>91.25</v>
      </c>
      <c r="CC311" s="30">
        <f t="shared" si="780"/>
        <v>2098.75</v>
      </c>
      <c r="CN311" s="31">
        <v>107.75</v>
      </c>
      <c r="CO311" s="36">
        <f t="shared" si="781"/>
        <v>2909.25</v>
      </c>
      <c r="CZ311" s="31">
        <v>86.125</v>
      </c>
      <c r="DA311" s="62">
        <f t="shared" si="782"/>
        <v>20670</v>
      </c>
      <c r="DF311" s="31">
        <v>29.25</v>
      </c>
      <c r="DG311" s="30">
        <f t="shared" si="783"/>
        <v>1111.5</v>
      </c>
      <c r="DL311" s="31">
        <v>15.25</v>
      </c>
      <c r="DM311" s="30">
        <f t="shared" si="784"/>
        <v>640.5</v>
      </c>
      <c r="DR311" s="31">
        <v>91.5</v>
      </c>
      <c r="DS311" s="30">
        <f t="shared" si="785"/>
        <v>5215.5</v>
      </c>
      <c r="DX311" s="31">
        <v>88.88</v>
      </c>
      <c r="DY311" s="30">
        <f t="shared" si="786"/>
        <v>5332.7999999999993</v>
      </c>
      <c r="ED311" s="31">
        <v>74</v>
      </c>
      <c r="EE311" s="30">
        <f t="shared" si="787"/>
        <v>1998</v>
      </c>
      <c r="EV311" s="31">
        <v>81.875</v>
      </c>
      <c r="EW311" s="30">
        <f t="shared" si="788"/>
        <v>3684.375</v>
      </c>
      <c r="FB311" s="31">
        <v>87.875</v>
      </c>
      <c r="FC311" s="29">
        <f t="shared" si="771"/>
        <v>4525.5625</v>
      </c>
      <c r="FN311" s="31">
        <v>101.5</v>
      </c>
      <c r="FO311" s="36">
        <f t="shared" si="789"/>
        <v>4770.5</v>
      </c>
      <c r="FT311" s="31">
        <v>97</v>
      </c>
      <c r="FU311" s="36">
        <f t="shared" si="790"/>
        <v>12804</v>
      </c>
      <c r="GF311" s="31">
        <v>57.5</v>
      </c>
      <c r="GG311" s="36">
        <f t="shared" si="791"/>
        <v>1541</v>
      </c>
      <c r="GL311" s="31">
        <v>34.375</v>
      </c>
      <c r="GM311" s="36">
        <f t="shared" si="772"/>
        <v>805.125</v>
      </c>
      <c r="GX311" s="31">
        <v>75.5</v>
      </c>
      <c r="GY311" s="36">
        <f t="shared" si="792"/>
        <v>2793.5</v>
      </c>
      <c r="IB311" s="31">
        <v>124</v>
      </c>
      <c r="IC311" s="36">
        <f t="shared" si="793"/>
        <v>2852</v>
      </c>
      <c r="IH311" s="31">
        <v>25</v>
      </c>
      <c r="II311" s="30">
        <f t="shared" si="794"/>
        <v>750</v>
      </c>
      <c r="IN311" s="31">
        <v>82.875</v>
      </c>
      <c r="IO311" s="36">
        <f t="shared" si="795"/>
        <v>2486.25</v>
      </c>
      <c r="JC311" s="69"/>
      <c r="JD311" s="20"/>
      <c r="JE311" s="20"/>
      <c r="JF311" s="20"/>
      <c r="JI311" s="69"/>
      <c r="JJ311" s="20"/>
      <c r="JK311" s="20"/>
      <c r="JL311" s="20">
        <v>124</v>
      </c>
      <c r="JM311" s="23">
        <f t="shared" si="796"/>
        <v>3720</v>
      </c>
      <c r="JO311" s="69"/>
      <c r="JP311" s="20"/>
      <c r="JQ311" s="20"/>
      <c r="JR311" s="20">
        <v>63.25</v>
      </c>
      <c r="JS311" s="23">
        <f t="shared" si="797"/>
        <v>1998.7</v>
      </c>
      <c r="JU311" s="69"/>
      <c r="JV311" s="20"/>
      <c r="JW311" s="20"/>
      <c r="JX311" s="20"/>
      <c r="KA311" s="69"/>
      <c r="KB311" s="20"/>
      <c r="KC311" s="20"/>
      <c r="KD311" s="20">
        <v>48.086666666666666</v>
      </c>
      <c r="KE311" s="23">
        <f t="shared" si="798"/>
        <v>721.3</v>
      </c>
      <c r="KG311" s="69"/>
      <c r="KH311" s="20"/>
      <c r="KI311" s="20"/>
      <c r="KJ311" s="20">
        <v>26.5</v>
      </c>
      <c r="KK311" s="23">
        <f t="shared" si="799"/>
        <v>795</v>
      </c>
      <c r="KM311" s="69"/>
      <c r="KN311" s="20"/>
      <c r="KO311" s="20"/>
      <c r="KP311" s="20">
        <v>58.5</v>
      </c>
      <c r="KQ311" s="23">
        <f t="shared" si="800"/>
        <v>1070.55</v>
      </c>
      <c r="KS311" s="69"/>
      <c r="KT311" s="20"/>
      <c r="KU311" s="20"/>
      <c r="KV311" s="20">
        <v>45</v>
      </c>
      <c r="KW311" s="23">
        <f t="shared" si="801"/>
        <v>2250</v>
      </c>
      <c r="KY311" s="69"/>
      <c r="KZ311" s="20"/>
      <c r="LA311" s="20"/>
      <c r="LB311" s="20">
        <v>28</v>
      </c>
      <c r="LC311" s="23">
        <f t="shared" si="802"/>
        <v>588</v>
      </c>
      <c r="LE311" s="69"/>
      <c r="LF311" s="20"/>
      <c r="LG311" s="20"/>
      <c r="LH311" s="20">
        <v>59.38</v>
      </c>
      <c r="LI311" s="23">
        <f t="shared" si="803"/>
        <v>5938</v>
      </c>
      <c r="LK311" s="27"/>
      <c r="LL311" s="27"/>
      <c r="LM311" s="27"/>
      <c r="LN311" s="27">
        <v>92</v>
      </c>
      <c r="LO311" s="30">
        <f t="shared" si="804"/>
        <v>3772</v>
      </c>
      <c r="LW311" s="32"/>
      <c r="LX311" s="32"/>
      <c r="LY311" s="32"/>
      <c r="LZ311" s="32">
        <v>122</v>
      </c>
      <c r="MA311" s="36">
        <f t="shared" si="805"/>
        <v>4245.5999999999995</v>
      </c>
      <c r="MC311" s="32"/>
      <c r="MD311" s="32"/>
      <c r="ME311" s="32"/>
      <c r="MF311" s="32"/>
      <c r="MI311" s="32"/>
      <c r="MJ311" s="32"/>
      <c r="MK311" s="32"/>
      <c r="ML311" s="32"/>
      <c r="MO311" s="32"/>
      <c r="MP311" s="32"/>
      <c r="MQ311" s="32"/>
      <c r="MR311" s="32"/>
      <c r="MU311" s="32"/>
      <c r="MV311" s="32"/>
      <c r="MW311" s="32"/>
      <c r="MX311" s="32"/>
      <c r="NA311" s="32"/>
      <c r="NB311" s="32"/>
      <c r="NC311" s="32"/>
      <c r="ND311" s="32">
        <v>74.875</v>
      </c>
      <c r="NE311" s="36">
        <f t="shared" si="806"/>
        <v>1108.1500000000001</v>
      </c>
      <c r="NG311" s="32"/>
      <c r="NH311" s="32"/>
      <c r="NI311" s="32"/>
      <c r="NJ311" s="32">
        <v>68.125</v>
      </c>
      <c r="NK311" s="36">
        <f t="shared" si="807"/>
        <v>2411.625</v>
      </c>
      <c r="NM311" s="32"/>
      <c r="NN311" s="32"/>
      <c r="NO311" s="32"/>
      <c r="NP311" s="32">
        <v>47</v>
      </c>
      <c r="NQ311" s="36">
        <f t="shared" si="808"/>
        <v>601.6</v>
      </c>
      <c r="NS311" s="32"/>
      <c r="NT311" s="32"/>
      <c r="NU311" s="32"/>
      <c r="NV311" s="32"/>
      <c r="NY311" s="32"/>
      <c r="NZ311" s="32"/>
      <c r="OA311" s="32"/>
      <c r="OB311" s="32">
        <v>7.25</v>
      </c>
      <c r="OC311" s="36">
        <f t="shared" si="809"/>
        <v>159.5</v>
      </c>
      <c r="OE311" s="32"/>
      <c r="OF311" s="32"/>
      <c r="OG311" s="32"/>
      <c r="OH311" s="32"/>
      <c r="OK311" s="32"/>
      <c r="OL311" s="32"/>
      <c r="OM311" s="32"/>
      <c r="ON311" s="32">
        <v>88</v>
      </c>
      <c r="OO311" s="36">
        <f t="shared" si="810"/>
        <v>2622.4</v>
      </c>
      <c r="OQ311" s="32"/>
      <c r="OR311" s="32"/>
      <c r="OS311" s="32"/>
      <c r="OT311" s="32">
        <v>77</v>
      </c>
      <c r="OU311" s="36">
        <f t="shared" si="811"/>
        <v>1047.2</v>
      </c>
      <c r="OW311" s="32"/>
      <c r="OX311" s="32"/>
      <c r="OY311" s="32"/>
      <c r="OZ311" s="32">
        <v>70</v>
      </c>
      <c r="PA311" s="36">
        <f t="shared" si="812"/>
        <v>1057</v>
      </c>
      <c r="PC311" s="32"/>
      <c r="PD311" s="32"/>
      <c r="PE311" s="32"/>
      <c r="PF311" s="32"/>
      <c r="PI311" s="32"/>
      <c r="PJ311" s="32"/>
      <c r="PK311" s="32"/>
      <c r="PL311" s="32"/>
      <c r="PO311" s="32"/>
      <c r="PP311" s="32"/>
      <c r="PQ311" s="32"/>
      <c r="PR311" s="32"/>
      <c r="PU311" s="32"/>
      <c r="PV311" s="32"/>
      <c r="PW311" s="32"/>
      <c r="PX311" s="31">
        <v>82.5</v>
      </c>
      <c r="PY311" s="36">
        <f t="shared" si="813"/>
        <v>495</v>
      </c>
      <c r="QM311" s="5"/>
      <c r="QO311" s="5"/>
      <c r="QV311" s="31">
        <v>4</v>
      </c>
      <c r="QW311" s="36">
        <f t="shared" si="814"/>
        <v>48</v>
      </c>
      <c r="RN311" s="31">
        <v>41.5</v>
      </c>
      <c r="RO311" s="36">
        <f t="shared" si="815"/>
        <v>473.1</v>
      </c>
    </row>
    <row r="312" spans="1:515" x14ac:dyDescent="0.55000000000000004">
      <c r="A312" s="31"/>
      <c r="B312" s="80">
        <v>185609</v>
      </c>
      <c r="C312" s="77"/>
      <c r="D312" s="78"/>
      <c r="E312" s="78">
        <f t="shared" si="620"/>
        <v>146478.45999999996</v>
      </c>
      <c r="F312" s="78">
        <f t="shared" si="816"/>
        <v>49.503233970545445</v>
      </c>
      <c r="G312" s="78">
        <f t="shared" si="773"/>
        <v>75.820932760494841</v>
      </c>
      <c r="H312" s="78"/>
      <c r="I312" s="78"/>
      <c r="J312" s="88"/>
      <c r="N312" s="31">
        <v>78</v>
      </c>
      <c r="O312" s="62">
        <f t="shared" si="774"/>
        <v>7878</v>
      </c>
      <c r="Z312" s="31">
        <v>123.25</v>
      </c>
      <c r="AA312" s="37">
        <f t="shared" si="770"/>
        <v>9243.75</v>
      </c>
      <c r="AL312" s="31">
        <v>81.88</v>
      </c>
      <c r="AM312" s="30">
        <f t="shared" si="775"/>
        <v>8188</v>
      </c>
      <c r="BD312" s="31">
        <v>80.625</v>
      </c>
      <c r="BE312" s="36">
        <f t="shared" si="776"/>
        <v>3345.9375</v>
      </c>
      <c r="BJ312" s="31">
        <v>39.75</v>
      </c>
      <c r="BK312" s="36">
        <f t="shared" si="777"/>
        <v>1220.325</v>
      </c>
      <c r="BP312" s="31">
        <v>40.125</v>
      </c>
      <c r="BQ312" s="30">
        <f t="shared" si="778"/>
        <v>1143.5625</v>
      </c>
      <c r="BV312" s="31">
        <v>76.25</v>
      </c>
      <c r="BW312" s="30">
        <f t="shared" si="779"/>
        <v>2211.25</v>
      </c>
      <c r="CB312" s="31">
        <v>118.5</v>
      </c>
      <c r="CC312" s="30">
        <f t="shared" si="780"/>
        <v>2725.5</v>
      </c>
      <c r="CN312" s="31">
        <v>109.25</v>
      </c>
      <c r="CO312" s="36">
        <f t="shared" si="781"/>
        <v>2949.75</v>
      </c>
      <c r="CZ312" s="31">
        <v>86.375</v>
      </c>
      <c r="DA312" s="62">
        <f t="shared" si="782"/>
        <v>20730</v>
      </c>
      <c r="DF312" s="31">
        <v>27.5</v>
      </c>
      <c r="DG312" s="30">
        <f t="shared" si="783"/>
        <v>1045</v>
      </c>
      <c r="DL312" s="31">
        <v>14.5</v>
      </c>
      <c r="DM312" s="30">
        <f t="shared" si="784"/>
        <v>609</v>
      </c>
      <c r="DR312" s="31">
        <v>92</v>
      </c>
      <c r="DS312" s="30">
        <f t="shared" si="785"/>
        <v>5244</v>
      </c>
      <c r="DX312" s="31">
        <v>88.75</v>
      </c>
      <c r="DY312" s="30">
        <f t="shared" si="786"/>
        <v>5325</v>
      </c>
      <c r="ED312" s="31">
        <v>76.38</v>
      </c>
      <c r="EE312" s="30">
        <f t="shared" si="787"/>
        <v>2062.2599999999998</v>
      </c>
      <c r="EV312" s="31">
        <v>82.875</v>
      </c>
      <c r="EW312" s="30">
        <f t="shared" si="788"/>
        <v>3729.375</v>
      </c>
      <c r="FB312" s="31">
        <v>88.75</v>
      </c>
      <c r="FC312" s="29">
        <f t="shared" si="771"/>
        <v>4570.625</v>
      </c>
      <c r="FN312" s="31">
        <v>102.75</v>
      </c>
      <c r="FO312" s="36">
        <f t="shared" si="789"/>
        <v>4829.25</v>
      </c>
      <c r="FT312" s="31">
        <v>98</v>
      </c>
      <c r="FU312" s="36">
        <f t="shared" si="790"/>
        <v>12936</v>
      </c>
      <c r="GF312" s="31">
        <v>58</v>
      </c>
      <c r="GG312" s="36">
        <f t="shared" si="791"/>
        <v>1554.4</v>
      </c>
      <c r="GL312" s="31">
        <v>35.625</v>
      </c>
      <c r="GM312" s="36">
        <f t="shared" si="772"/>
        <v>819.25</v>
      </c>
      <c r="GX312" s="31">
        <v>77</v>
      </c>
      <c r="GY312" s="36">
        <f t="shared" si="792"/>
        <v>2849</v>
      </c>
      <c r="IB312" s="31">
        <v>126</v>
      </c>
      <c r="IC312" s="36">
        <f t="shared" si="793"/>
        <v>2898</v>
      </c>
      <c r="IH312" s="31">
        <v>25</v>
      </c>
      <c r="II312" s="30">
        <f t="shared" si="794"/>
        <v>750</v>
      </c>
      <c r="IN312" s="31">
        <v>82.875</v>
      </c>
      <c r="IO312" s="36">
        <f t="shared" si="795"/>
        <v>2486.25</v>
      </c>
      <c r="JC312" s="69"/>
      <c r="JD312" s="20"/>
      <c r="JE312" s="20"/>
      <c r="JF312" s="20"/>
      <c r="JI312" s="69"/>
      <c r="JJ312" s="20"/>
      <c r="JK312" s="20"/>
      <c r="JL312" s="20">
        <v>124</v>
      </c>
      <c r="JM312" s="23">
        <f t="shared" si="796"/>
        <v>3720</v>
      </c>
      <c r="JO312" s="69"/>
      <c r="JP312" s="20"/>
      <c r="JQ312" s="20"/>
      <c r="JR312" s="20">
        <v>63.75</v>
      </c>
      <c r="JS312" s="23">
        <f t="shared" si="797"/>
        <v>2014.5</v>
      </c>
      <c r="JU312" s="69"/>
      <c r="JV312" s="20"/>
      <c r="JW312" s="20"/>
      <c r="JX312" s="20"/>
      <c r="KA312" s="69"/>
      <c r="KB312" s="20"/>
      <c r="KC312" s="20"/>
      <c r="KD312" s="20">
        <v>49.043333333333329</v>
      </c>
      <c r="KE312" s="23">
        <f t="shared" si="798"/>
        <v>735.65</v>
      </c>
      <c r="KG312" s="69"/>
      <c r="KH312" s="20"/>
      <c r="KI312" s="20"/>
      <c r="KJ312" s="20">
        <v>27</v>
      </c>
      <c r="KK312" s="23">
        <f t="shared" si="799"/>
        <v>810</v>
      </c>
      <c r="KM312" s="69"/>
      <c r="KN312" s="20"/>
      <c r="KO312" s="20"/>
      <c r="KP312" s="20">
        <v>57.5</v>
      </c>
      <c r="KQ312" s="23">
        <f t="shared" si="800"/>
        <v>1052.25</v>
      </c>
      <c r="KS312" s="69"/>
      <c r="KT312" s="20"/>
      <c r="KU312" s="20"/>
      <c r="KV312" s="20">
        <v>43</v>
      </c>
      <c r="KW312" s="23">
        <f t="shared" si="801"/>
        <v>2150</v>
      </c>
      <c r="KY312" s="69"/>
      <c r="KZ312" s="20"/>
      <c r="LA312" s="20"/>
      <c r="LB312" s="20">
        <v>28</v>
      </c>
      <c r="LC312" s="23">
        <f t="shared" si="802"/>
        <v>588</v>
      </c>
      <c r="LE312" s="69"/>
      <c r="LF312" s="20"/>
      <c r="LG312" s="20"/>
      <c r="LH312" s="20">
        <v>62.13</v>
      </c>
      <c r="LI312" s="23">
        <f t="shared" si="803"/>
        <v>6213</v>
      </c>
      <c r="LK312" s="27"/>
      <c r="LL312" s="27"/>
      <c r="LM312" s="27"/>
      <c r="LN312" s="27">
        <v>89.5</v>
      </c>
      <c r="LO312" s="30">
        <f t="shared" si="804"/>
        <v>3669.5</v>
      </c>
      <c r="LW312" s="32"/>
      <c r="LX312" s="32"/>
      <c r="LY312" s="32"/>
      <c r="LZ312" s="32">
        <v>121.5</v>
      </c>
      <c r="MA312" s="36">
        <f t="shared" si="805"/>
        <v>4228.2</v>
      </c>
      <c r="MC312" s="32"/>
      <c r="MD312" s="32"/>
      <c r="ME312" s="32"/>
      <c r="MF312" s="32"/>
      <c r="MI312" s="32"/>
      <c r="MJ312" s="32"/>
      <c r="MK312" s="32"/>
      <c r="ML312" s="32"/>
      <c r="MO312" s="32"/>
      <c r="MP312" s="32"/>
      <c r="MQ312" s="32"/>
      <c r="MR312" s="32"/>
      <c r="MU312" s="32"/>
      <c r="MV312" s="32"/>
      <c r="MW312" s="32"/>
      <c r="MX312" s="32"/>
      <c r="NA312" s="32"/>
      <c r="NB312" s="32"/>
      <c r="NC312" s="32"/>
      <c r="ND312" s="32">
        <v>74.25</v>
      </c>
      <c r="NE312" s="36">
        <f t="shared" si="806"/>
        <v>1098.9000000000001</v>
      </c>
      <c r="NG312" s="32"/>
      <c r="NH312" s="32"/>
      <c r="NI312" s="32"/>
      <c r="NJ312" s="32">
        <v>70.125</v>
      </c>
      <c r="NK312" s="36">
        <f t="shared" si="807"/>
        <v>2482.4249999999997</v>
      </c>
      <c r="NM312" s="32"/>
      <c r="NN312" s="32"/>
      <c r="NO312" s="32"/>
      <c r="NP312" s="32">
        <v>43.5</v>
      </c>
      <c r="NQ312" s="36">
        <f t="shared" si="808"/>
        <v>556.80000000000007</v>
      </c>
      <c r="NS312" s="32"/>
      <c r="NT312" s="32"/>
      <c r="NU312" s="32"/>
      <c r="NV312" s="32"/>
      <c r="NY312" s="32"/>
      <c r="NZ312" s="32"/>
      <c r="OA312" s="32"/>
      <c r="OB312" s="32">
        <v>7</v>
      </c>
      <c r="OC312" s="36">
        <f t="shared" si="809"/>
        <v>154</v>
      </c>
      <c r="OE312" s="32"/>
      <c r="OF312" s="32"/>
      <c r="OG312" s="32"/>
      <c r="OH312" s="32"/>
      <c r="OK312" s="32"/>
      <c r="OL312" s="32"/>
      <c r="OM312" s="32"/>
      <c r="ON312" s="32">
        <v>88</v>
      </c>
      <c r="OO312" s="36">
        <f t="shared" si="810"/>
        <v>2622.4</v>
      </c>
      <c r="OQ312" s="32"/>
      <c r="OR312" s="32"/>
      <c r="OS312" s="32"/>
      <c r="OT312" s="32">
        <v>70</v>
      </c>
      <c r="OU312" s="36">
        <f t="shared" si="811"/>
        <v>952</v>
      </c>
      <c r="OW312" s="32"/>
      <c r="OX312" s="32"/>
      <c r="OY312" s="32"/>
      <c r="OZ312" s="32">
        <v>70</v>
      </c>
      <c r="PA312" s="36">
        <f t="shared" si="812"/>
        <v>1057</v>
      </c>
      <c r="PC312" s="32"/>
      <c r="PD312" s="32"/>
      <c r="PE312" s="32"/>
      <c r="PF312" s="32"/>
      <c r="PI312" s="32"/>
      <c r="PJ312" s="32"/>
      <c r="PK312" s="32"/>
      <c r="PL312" s="32"/>
      <c r="PO312" s="32"/>
      <c r="PP312" s="32"/>
      <c r="PQ312" s="32"/>
      <c r="PR312" s="32"/>
      <c r="PU312" s="32"/>
      <c r="PV312" s="32"/>
      <c r="PW312" s="32"/>
      <c r="PX312" s="31">
        <v>82.5</v>
      </c>
      <c r="PY312" s="36">
        <f t="shared" si="813"/>
        <v>495</v>
      </c>
      <c r="QM312" s="5"/>
      <c r="QO312" s="5"/>
      <c r="QV312" s="31">
        <v>4</v>
      </c>
      <c r="QW312" s="36">
        <f t="shared" si="814"/>
        <v>48</v>
      </c>
      <c r="RN312" s="31">
        <v>42.75</v>
      </c>
      <c r="RO312" s="36">
        <f t="shared" si="815"/>
        <v>487.35</v>
      </c>
    </row>
    <row r="313" spans="1:515" x14ac:dyDescent="0.55000000000000004">
      <c r="A313" s="31"/>
      <c r="B313" s="80">
        <v>185610</v>
      </c>
      <c r="C313" s="77"/>
      <c r="D313" s="78"/>
      <c r="E313" s="78">
        <f t="shared" si="620"/>
        <v>144758.41181249998</v>
      </c>
      <c r="F313" s="78">
        <f t="shared" si="816"/>
        <v>48.921933840366414</v>
      </c>
      <c r="G313" s="78">
        <f t="shared" si="773"/>
        <v>74.930592583725868</v>
      </c>
      <c r="H313" s="78"/>
      <c r="I313" s="78"/>
      <c r="J313" s="88"/>
      <c r="N313" s="31">
        <v>85</v>
      </c>
      <c r="O313" s="62">
        <f t="shared" si="774"/>
        <v>8585</v>
      </c>
      <c r="Z313" s="31">
        <v>121</v>
      </c>
      <c r="AA313" s="37">
        <f t="shared" si="770"/>
        <v>9075</v>
      </c>
      <c r="AL313" s="31">
        <v>75.75</v>
      </c>
      <c r="AM313" s="30">
        <f t="shared" si="775"/>
        <v>7575</v>
      </c>
      <c r="BD313" s="31">
        <v>81.171875</v>
      </c>
      <c r="BE313" s="36">
        <f t="shared" si="776"/>
        <v>3368.6328125</v>
      </c>
      <c r="BJ313" s="31">
        <v>39.625</v>
      </c>
      <c r="BK313" s="36">
        <f t="shared" si="777"/>
        <v>1216.4875</v>
      </c>
      <c r="BP313" s="31">
        <v>40.5</v>
      </c>
      <c r="BQ313" s="30">
        <f t="shared" si="778"/>
        <v>1154.25</v>
      </c>
      <c r="BV313" s="31">
        <v>88.5</v>
      </c>
      <c r="BW313" s="30">
        <f t="shared" si="779"/>
        <v>2566.5</v>
      </c>
      <c r="CB313" s="31">
        <v>114.25</v>
      </c>
      <c r="CC313" s="30">
        <f t="shared" si="780"/>
        <v>2627.75</v>
      </c>
      <c r="CN313" s="31">
        <v>108.25</v>
      </c>
      <c r="CO313" s="36">
        <f t="shared" si="781"/>
        <v>2922.75</v>
      </c>
      <c r="CZ313" s="31">
        <v>82.5</v>
      </c>
      <c r="DA313" s="62">
        <f t="shared" si="782"/>
        <v>19800</v>
      </c>
      <c r="DF313" s="31">
        <v>27.5</v>
      </c>
      <c r="DG313" s="30">
        <f t="shared" si="783"/>
        <v>1045</v>
      </c>
      <c r="DL313" s="31">
        <v>15</v>
      </c>
      <c r="DM313" s="30">
        <f t="shared" si="784"/>
        <v>630</v>
      </c>
      <c r="DR313" s="31">
        <v>92.13</v>
      </c>
      <c r="DS313" s="30">
        <f t="shared" si="785"/>
        <v>5251.41</v>
      </c>
      <c r="DX313" s="31">
        <v>85</v>
      </c>
      <c r="DY313" s="30">
        <f t="shared" si="786"/>
        <v>5100</v>
      </c>
      <c r="ED313" s="31">
        <v>69.13</v>
      </c>
      <c r="EE313" s="30">
        <f t="shared" si="787"/>
        <v>1866.5099999999998</v>
      </c>
      <c r="EV313" s="31">
        <v>82.5</v>
      </c>
      <c r="EW313" s="30">
        <f t="shared" si="788"/>
        <v>3712.5</v>
      </c>
      <c r="FB313" s="31">
        <v>89.5</v>
      </c>
      <c r="FC313" s="29">
        <f t="shared" si="771"/>
        <v>4609.25</v>
      </c>
      <c r="FN313" s="31">
        <v>101</v>
      </c>
      <c r="FO313" s="36">
        <f t="shared" si="789"/>
        <v>4747</v>
      </c>
      <c r="FT313" s="31">
        <v>98.5</v>
      </c>
      <c r="FU313" s="36">
        <f t="shared" si="790"/>
        <v>13002</v>
      </c>
      <c r="GF313" s="31">
        <v>56.63</v>
      </c>
      <c r="GG313" s="36">
        <f t="shared" si="791"/>
        <v>1517.6840000000002</v>
      </c>
      <c r="GL313" s="31">
        <v>36.25</v>
      </c>
      <c r="GM313" s="36">
        <f t="shared" si="772"/>
        <v>822.07500000000005</v>
      </c>
      <c r="GX313" s="31">
        <v>76</v>
      </c>
      <c r="GY313" s="36">
        <f t="shared" si="792"/>
        <v>2812</v>
      </c>
      <c r="IB313" s="31">
        <v>118</v>
      </c>
      <c r="IC313" s="36">
        <f t="shared" si="793"/>
        <v>2714</v>
      </c>
      <c r="IH313" s="31">
        <v>25</v>
      </c>
      <c r="II313" s="30">
        <f t="shared" si="794"/>
        <v>750</v>
      </c>
      <c r="IN313" s="31">
        <v>83</v>
      </c>
      <c r="IO313" s="36">
        <f t="shared" si="795"/>
        <v>2490</v>
      </c>
      <c r="JC313" s="69"/>
      <c r="JD313" s="20"/>
      <c r="JE313" s="20"/>
      <c r="JF313" s="20"/>
      <c r="JI313" s="69"/>
      <c r="JJ313" s="20"/>
      <c r="JK313" s="20"/>
      <c r="JL313" s="20">
        <v>124</v>
      </c>
      <c r="JM313" s="23">
        <f t="shared" si="796"/>
        <v>3720</v>
      </c>
      <c r="JO313" s="69"/>
      <c r="JP313" s="20"/>
      <c r="JQ313" s="20"/>
      <c r="JR313" s="20">
        <v>65.75</v>
      </c>
      <c r="JS313" s="23">
        <f t="shared" si="797"/>
        <v>2077.7000000000003</v>
      </c>
      <c r="JU313" s="69"/>
      <c r="JV313" s="20"/>
      <c r="JW313" s="20"/>
      <c r="JX313" s="20"/>
      <c r="KA313" s="69"/>
      <c r="KB313" s="20"/>
      <c r="KC313" s="20"/>
      <c r="KD313" s="20">
        <v>50</v>
      </c>
      <c r="KE313" s="23">
        <f t="shared" si="798"/>
        <v>750</v>
      </c>
      <c r="KG313" s="69"/>
      <c r="KH313" s="20"/>
      <c r="KI313" s="20"/>
      <c r="KJ313" s="20">
        <v>26</v>
      </c>
      <c r="KK313" s="23">
        <f t="shared" si="799"/>
        <v>780</v>
      </c>
      <c r="KM313" s="69"/>
      <c r="KN313" s="20"/>
      <c r="KO313" s="20"/>
      <c r="KP313" s="20">
        <v>53</v>
      </c>
      <c r="KQ313" s="23">
        <f t="shared" si="800"/>
        <v>969.90000000000009</v>
      </c>
      <c r="KS313" s="69"/>
      <c r="KT313" s="20"/>
      <c r="KU313" s="20"/>
      <c r="KV313" s="20">
        <v>43</v>
      </c>
      <c r="KW313" s="23">
        <f t="shared" si="801"/>
        <v>2150</v>
      </c>
      <c r="KY313" s="69"/>
      <c r="KZ313" s="20"/>
      <c r="LA313" s="20"/>
      <c r="LB313" s="20">
        <v>30</v>
      </c>
      <c r="LC313" s="23">
        <f t="shared" si="802"/>
        <v>630</v>
      </c>
      <c r="LE313" s="69"/>
      <c r="LF313" s="20"/>
      <c r="LG313" s="20"/>
      <c r="LH313" s="20">
        <v>57.88</v>
      </c>
      <c r="LI313" s="23">
        <f t="shared" si="803"/>
        <v>5788</v>
      </c>
      <c r="LK313" s="27"/>
      <c r="LL313" s="27"/>
      <c r="LM313" s="27"/>
      <c r="LN313" s="27">
        <v>88.25</v>
      </c>
      <c r="LO313" s="30">
        <f t="shared" si="804"/>
        <v>3618.25</v>
      </c>
      <c r="LW313" s="32"/>
      <c r="LX313" s="32"/>
      <c r="LY313" s="32"/>
      <c r="LZ313" s="32">
        <v>120</v>
      </c>
      <c r="MA313" s="36">
        <f t="shared" si="805"/>
        <v>4176</v>
      </c>
      <c r="MC313" s="32"/>
      <c r="MD313" s="32"/>
      <c r="ME313" s="32"/>
      <c r="MF313" s="32"/>
      <c r="MI313" s="32"/>
      <c r="MJ313" s="32"/>
      <c r="MK313" s="32"/>
      <c r="ML313" s="32"/>
      <c r="MO313" s="32"/>
      <c r="MP313" s="32"/>
      <c r="MQ313" s="32"/>
      <c r="MR313" s="32"/>
      <c r="MU313" s="32"/>
      <c r="MV313" s="32"/>
      <c r="MW313" s="32"/>
      <c r="MX313" s="32"/>
      <c r="NA313" s="32"/>
      <c r="NB313" s="32"/>
      <c r="NC313" s="32"/>
      <c r="ND313" s="32">
        <v>75</v>
      </c>
      <c r="NE313" s="36">
        <f t="shared" si="806"/>
        <v>1110</v>
      </c>
      <c r="NG313" s="32"/>
      <c r="NH313" s="32"/>
      <c r="NI313" s="32"/>
      <c r="NJ313" s="32">
        <v>74</v>
      </c>
      <c r="NK313" s="36">
        <f t="shared" si="807"/>
        <v>2619.6</v>
      </c>
      <c r="NM313" s="32"/>
      <c r="NN313" s="32"/>
      <c r="NO313" s="32"/>
      <c r="NP313" s="32">
        <v>40</v>
      </c>
      <c r="NQ313" s="36">
        <f t="shared" si="808"/>
        <v>512</v>
      </c>
      <c r="NS313" s="32"/>
      <c r="NT313" s="32"/>
      <c r="NU313" s="32"/>
      <c r="NV313" s="32"/>
      <c r="NY313" s="32"/>
      <c r="NZ313" s="32"/>
      <c r="OA313" s="32"/>
      <c r="OB313" s="32">
        <v>6.75</v>
      </c>
      <c r="OC313" s="36">
        <f t="shared" si="809"/>
        <v>148.5</v>
      </c>
      <c r="OE313" s="32"/>
      <c r="OF313" s="32"/>
      <c r="OG313" s="32"/>
      <c r="OH313" s="32"/>
      <c r="OK313" s="32"/>
      <c r="OL313" s="32"/>
      <c r="OM313" s="32"/>
      <c r="ON313" s="32">
        <v>89</v>
      </c>
      <c r="OO313" s="36">
        <f t="shared" si="810"/>
        <v>2652.2000000000003</v>
      </c>
      <c r="OQ313" s="32"/>
      <c r="OR313" s="32"/>
      <c r="OS313" s="32"/>
      <c r="OT313" s="32">
        <v>75</v>
      </c>
      <c r="OU313" s="36">
        <f t="shared" si="811"/>
        <v>1020</v>
      </c>
      <c r="OW313" s="32"/>
      <c r="OX313" s="32"/>
      <c r="OY313" s="32"/>
      <c r="OZ313" s="32">
        <v>70</v>
      </c>
      <c r="PA313" s="36">
        <f t="shared" si="812"/>
        <v>1057</v>
      </c>
      <c r="PC313" s="32"/>
      <c r="PD313" s="32"/>
      <c r="PE313" s="32"/>
      <c r="PF313" s="32"/>
      <c r="PI313" s="32"/>
      <c r="PJ313" s="32"/>
      <c r="PK313" s="32"/>
      <c r="PL313" s="32"/>
      <c r="PO313" s="32"/>
      <c r="PP313" s="32"/>
      <c r="PQ313" s="32"/>
      <c r="PR313" s="32"/>
      <c r="PU313" s="32"/>
      <c r="PV313" s="32"/>
      <c r="PW313" s="32"/>
      <c r="PX313" s="31">
        <v>80.34375</v>
      </c>
      <c r="PY313" s="36">
        <f t="shared" si="813"/>
        <v>482.0625</v>
      </c>
      <c r="QM313" s="5"/>
      <c r="QO313" s="5"/>
      <c r="QV313" s="31">
        <v>3.375</v>
      </c>
      <c r="QW313" s="36">
        <f t="shared" si="814"/>
        <v>40.5</v>
      </c>
      <c r="RN313" s="31">
        <f>((RN315-RN312)/3)+RN312</f>
        <v>43.5</v>
      </c>
      <c r="RO313" s="36">
        <f t="shared" si="815"/>
        <v>495.90000000000003</v>
      </c>
    </row>
    <row r="314" spans="1:515" x14ac:dyDescent="0.55000000000000004">
      <c r="A314" s="31"/>
      <c r="B314" s="80">
        <v>185611</v>
      </c>
      <c r="C314" s="79">
        <f>COUNT(N314:SS314)/2</f>
        <v>45</v>
      </c>
      <c r="D314" s="78"/>
      <c r="E314" s="78">
        <f t="shared" si="620"/>
        <v>149984.45562500003</v>
      </c>
      <c r="F314" s="78">
        <f t="shared" si="816"/>
        <v>50.688105259635243</v>
      </c>
      <c r="G314" s="78">
        <f t="shared" si="773"/>
        <v>77.635724222268266</v>
      </c>
      <c r="H314" s="78"/>
      <c r="I314" s="78"/>
      <c r="J314" s="88"/>
      <c r="N314" s="31">
        <v>88.125</v>
      </c>
      <c r="O314" s="62">
        <f t="shared" si="774"/>
        <v>8900.625</v>
      </c>
      <c r="Z314" s="31">
        <v>126</v>
      </c>
      <c r="AA314" s="37">
        <f t="shared" si="770"/>
        <v>9450</v>
      </c>
      <c r="AL314" s="31">
        <v>83</v>
      </c>
      <c r="AM314" s="30">
        <f t="shared" si="775"/>
        <v>8300</v>
      </c>
      <c r="BD314" s="31">
        <v>81.71875</v>
      </c>
      <c r="BE314" s="36">
        <f t="shared" si="776"/>
        <v>3391.328125</v>
      </c>
      <c r="BJ314" s="31">
        <v>39.5</v>
      </c>
      <c r="BK314" s="36">
        <f t="shared" si="777"/>
        <v>1212.6499999999999</v>
      </c>
      <c r="BP314" s="31">
        <v>40.875</v>
      </c>
      <c r="BQ314" s="30">
        <f t="shared" si="778"/>
        <v>1164.9375</v>
      </c>
      <c r="BV314" s="31">
        <v>96.75</v>
      </c>
      <c r="BW314" s="30">
        <f t="shared" si="779"/>
        <v>2805.75</v>
      </c>
      <c r="CB314" s="31">
        <v>116.63</v>
      </c>
      <c r="CC314" s="30">
        <f t="shared" si="780"/>
        <v>2682.49</v>
      </c>
      <c r="CN314" s="31">
        <v>119</v>
      </c>
      <c r="CO314" s="36">
        <f t="shared" si="781"/>
        <v>3213</v>
      </c>
      <c r="CZ314" s="31">
        <v>88.75</v>
      </c>
      <c r="DA314" s="62">
        <f t="shared" si="782"/>
        <v>21300</v>
      </c>
      <c r="DF314" s="31">
        <v>27.75</v>
      </c>
      <c r="DG314" s="30">
        <f t="shared" si="783"/>
        <v>1054.5</v>
      </c>
      <c r="DL314" s="31">
        <v>16.5</v>
      </c>
      <c r="DM314" s="30">
        <f t="shared" si="784"/>
        <v>693</v>
      </c>
      <c r="DR314" s="31">
        <v>98.75</v>
      </c>
      <c r="DS314" s="30">
        <f t="shared" si="785"/>
        <v>5628.75</v>
      </c>
      <c r="DX314" s="31">
        <v>88.5</v>
      </c>
      <c r="DY314" s="30">
        <f t="shared" si="786"/>
        <v>5310</v>
      </c>
      <c r="ED314" s="31">
        <v>74</v>
      </c>
      <c r="EE314" s="30">
        <f t="shared" si="787"/>
        <v>1998</v>
      </c>
      <c r="EV314" s="31">
        <v>83.75</v>
      </c>
      <c r="EW314" s="30">
        <f t="shared" si="788"/>
        <v>3768.75</v>
      </c>
      <c r="FB314" s="31">
        <v>91.25</v>
      </c>
      <c r="FC314" s="29">
        <f t="shared" si="771"/>
        <v>4699.375</v>
      </c>
      <c r="FN314" s="31">
        <v>106</v>
      </c>
      <c r="FO314" s="36">
        <f t="shared" si="789"/>
        <v>4982</v>
      </c>
      <c r="FT314" s="31">
        <v>94</v>
      </c>
      <c r="FU314" s="36">
        <f t="shared" si="790"/>
        <v>12408</v>
      </c>
      <c r="GF314" s="31">
        <v>59.25</v>
      </c>
      <c r="GG314" s="36">
        <f t="shared" si="791"/>
        <v>1587.9</v>
      </c>
      <c r="GL314" s="31">
        <v>36.375</v>
      </c>
      <c r="GM314" s="36">
        <f t="shared" si="772"/>
        <v>884.22500000000002</v>
      </c>
      <c r="GX314" s="31">
        <v>78</v>
      </c>
      <c r="GY314" s="36">
        <f t="shared" si="792"/>
        <v>2886</v>
      </c>
      <c r="IB314" s="31">
        <v>119</v>
      </c>
      <c r="IC314" s="36">
        <f t="shared" si="793"/>
        <v>2737</v>
      </c>
      <c r="IH314" s="31">
        <v>26</v>
      </c>
      <c r="II314" s="30">
        <f t="shared" si="794"/>
        <v>780</v>
      </c>
      <c r="IN314" s="31">
        <v>84</v>
      </c>
      <c r="IO314" s="36">
        <f t="shared" si="795"/>
        <v>2520</v>
      </c>
      <c r="JC314" s="69"/>
      <c r="JD314" s="20"/>
      <c r="JE314" s="20"/>
      <c r="JF314" s="20"/>
      <c r="JI314" s="69"/>
      <c r="JJ314" s="20"/>
      <c r="JK314" s="20"/>
      <c r="JL314" s="20">
        <v>124</v>
      </c>
      <c r="JM314" s="23">
        <f t="shared" si="796"/>
        <v>3720</v>
      </c>
      <c r="JO314" s="69"/>
      <c r="JP314" s="20"/>
      <c r="JQ314" s="20"/>
      <c r="JR314" s="20">
        <v>68.5</v>
      </c>
      <c r="JS314" s="23">
        <f t="shared" si="797"/>
        <v>2164.6</v>
      </c>
      <c r="JU314" s="69"/>
      <c r="JV314" s="20"/>
      <c r="JW314" s="20"/>
      <c r="JX314" s="20"/>
      <c r="KA314" s="69"/>
      <c r="KB314" s="20"/>
      <c r="KC314" s="20"/>
      <c r="KD314" s="20">
        <v>54</v>
      </c>
      <c r="KE314" s="23">
        <f t="shared" si="798"/>
        <v>810</v>
      </c>
      <c r="KG314" s="69"/>
      <c r="KH314" s="20"/>
      <c r="KI314" s="20"/>
      <c r="KJ314" s="20">
        <v>26</v>
      </c>
      <c r="KK314" s="23">
        <f t="shared" si="799"/>
        <v>780</v>
      </c>
      <c r="KM314" s="69"/>
      <c r="KN314" s="20"/>
      <c r="KO314" s="20"/>
      <c r="KP314" s="20">
        <v>53</v>
      </c>
      <c r="KQ314" s="23">
        <f t="shared" si="800"/>
        <v>969.90000000000009</v>
      </c>
      <c r="KS314" s="69"/>
      <c r="KT314" s="20"/>
      <c r="KU314" s="20"/>
      <c r="KV314" s="20">
        <v>45</v>
      </c>
      <c r="KW314" s="23">
        <f t="shared" si="801"/>
        <v>2250</v>
      </c>
      <c r="KY314" s="69"/>
      <c r="KZ314" s="20"/>
      <c r="LA314" s="20"/>
      <c r="LB314" s="20">
        <v>25</v>
      </c>
      <c r="LC314" s="23">
        <f t="shared" si="802"/>
        <v>525</v>
      </c>
      <c r="LE314" s="69"/>
      <c r="LF314" s="20"/>
      <c r="LG314" s="20"/>
      <c r="LH314" s="20">
        <v>61.38</v>
      </c>
      <c r="LI314" s="23">
        <f t="shared" si="803"/>
        <v>6138</v>
      </c>
      <c r="LK314" s="27"/>
      <c r="LL314" s="27"/>
      <c r="LM314" s="27"/>
      <c r="LN314" s="27">
        <v>97.5</v>
      </c>
      <c r="LO314" s="30">
        <f t="shared" si="804"/>
        <v>3997.5</v>
      </c>
      <c r="LW314" s="32"/>
      <c r="LX314" s="32"/>
      <c r="LY314" s="32"/>
      <c r="LZ314" s="32">
        <v>121</v>
      </c>
      <c r="MA314" s="36">
        <f t="shared" si="805"/>
        <v>4210.7999999999993</v>
      </c>
      <c r="MC314" s="32"/>
      <c r="MD314" s="32"/>
      <c r="ME314" s="32"/>
      <c r="MF314" s="32"/>
      <c r="MI314" s="32"/>
      <c r="MJ314" s="32"/>
      <c r="MK314" s="32"/>
      <c r="ML314" s="32"/>
      <c r="MO314" s="32"/>
      <c r="MP314" s="32"/>
      <c r="MQ314" s="32"/>
      <c r="MR314" s="32"/>
      <c r="MU314" s="32"/>
      <c r="MV314" s="32"/>
      <c r="MW314" s="32"/>
      <c r="MX314" s="32"/>
      <c r="NA314" s="32"/>
      <c r="NB314" s="32"/>
      <c r="NC314" s="32"/>
      <c r="ND314" s="32">
        <v>74</v>
      </c>
      <c r="NE314" s="36">
        <f t="shared" si="806"/>
        <v>1095.2</v>
      </c>
      <c r="NG314" s="32"/>
      <c r="NH314" s="32"/>
      <c r="NI314" s="32"/>
      <c r="NJ314" s="32">
        <v>72</v>
      </c>
      <c r="NK314" s="36">
        <f t="shared" si="807"/>
        <v>2548.7999999999997</v>
      </c>
      <c r="NM314" s="32"/>
      <c r="NN314" s="32"/>
      <c r="NO314" s="32"/>
      <c r="NP314" s="32">
        <v>42</v>
      </c>
      <c r="NQ314" s="36">
        <f t="shared" si="808"/>
        <v>537.6</v>
      </c>
      <c r="NS314" s="32"/>
      <c r="NT314" s="32"/>
      <c r="NU314" s="32"/>
      <c r="NV314" s="32"/>
      <c r="NY314" s="32"/>
      <c r="NZ314" s="32"/>
      <c r="OA314" s="32"/>
      <c r="OB314" s="32">
        <v>6.5</v>
      </c>
      <c r="OC314" s="36">
        <f t="shared" si="809"/>
        <v>143</v>
      </c>
      <c r="OE314" s="32"/>
      <c r="OF314" s="32"/>
      <c r="OG314" s="32"/>
      <c r="OH314" s="32"/>
      <c r="OK314" s="32"/>
      <c r="OL314" s="32"/>
      <c r="OM314" s="32"/>
      <c r="ON314" s="32">
        <v>89</v>
      </c>
      <c r="OO314" s="36">
        <f t="shared" si="810"/>
        <v>2652.2000000000003</v>
      </c>
      <c r="OQ314" s="32"/>
      <c r="OR314" s="32"/>
      <c r="OS314" s="32"/>
      <c r="OT314" s="32">
        <v>75</v>
      </c>
      <c r="OU314" s="36">
        <f t="shared" si="811"/>
        <v>1020</v>
      </c>
      <c r="OW314" s="32"/>
      <c r="OX314" s="32"/>
      <c r="OY314" s="32"/>
      <c r="OZ314" s="32">
        <v>70</v>
      </c>
      <c r="PA314" s="36">
        <f t="shared" si="812"/>
        <v>1057</v>
      </c>
      <c r="PC314" s="32"/>
      <c r="PD314" s="32"/>
      <c r="PE314" s="32"/>
      <c r="PF314" s="32"/>
      <c r="PI314" s="32"/>
      <c r="PJ314" s="32"/>
      <c r="PK314" s="32"/>
      <c r="PL314" s="32"/>
      <c r="PO314" s="32"/>
      <c r="PP314" s="32"/>
      <c r="PQ314" s="32"/>
      <c r="PR314" s="32"/>
      <c r="PU314" s="32"/>
      <c r="PV314" s="32"/>
      <c r="PW314" s="32"/>
      <c r="PX314" s="31">
        <v>78.1875</v>
      </c>
      <c r="PY314" s="36">
        <f t="shared" si="813"/>
        <v>469.125</v>
      </c>
      <c r="QM314" s="5"/>
      <c r="QO314" s="5"/>
      <c r="QV314" s="31">
        <v>2.75</v>
      </c>
      <c r="QW314" s="36">
        <f t="shared" si="814"/>
        <v>33</v>
      </c>
      <c r="RN314" s="31">
        <f>(RN313-RN312)+RN313</f>
        <v>44.25</v>
      </c>
      <c r="RO314" s="36">
        <f t="shared" si="815"/>
        <v>504.45</v>
      </c>
    </row>
    <row r="315" spans="1:515" s="50" customFormat="1" x14ac:dyDescent="0.55000000000000004">
      <c r="B315" s="80">
        <v>185612</v>
      </c>
      <c r="C315" s="77"/>
      <c r="D315" s="78">
        <f>SUM(M315,S315,Y315,AE315,AK315,AQ315,AW315,BC315,BI315,BO315,BU315,CA315,CG315,CM315,CS315,CY315,DE315,DK315,DQ315,DW315,EC315,EI315,EO315,EU315,FA315,FG315,FM315,FS315,FY315,GE315,GK315,GQ315,GW315,HC315,HI315,HO315,HU315,IA315,IG315,IM315,IS315,IY315,JE315,JK315,JQ315,JW315,KC315,KI315,KO315,KU315,LA315,LG315,LM315,LS315,LY315,ME315,MK315,MQ315,MW315,NC315,NI315,NO315,NU315,OA315,OG315,OM315,OS315,OY315,PE315,PK315,PQ315,PW315,QC315,QI315,QO315,QU315,RA315,RG315,RM315,RS315,RY315,SE315,SK315,SQ315)</f>
        <v>2179.7000000000003</v>
      </c>
      <c r="E315" s="78">
        <f t="shared" si="620"/>
        <v>151892.33593749997</v>
      </c>
      <c r="F315" s="78">
        <f t="shared" si="816"/>
        <v>51.332884331571698</v>
      </c>
      <c r="G315" s="78">
        <f t="shared" si="773"/>
        <v>78.623291028262329</v>
      </c>
      <c r="H315" s="78"/>
      <c r="I315" s="78"/>
      <c r="J315" s="88">
        <f>SUM(P315,V315,AB315,AH315,AN315,AT315,AZ315,BF315,BL315,BR315,BX315,CD315,CJ315,CP315,CV315,DB315,DH315,DN315,DT315,DZ315,EF315,EL315,ER315,EX315,FD315,FJ315,FP315,FV315,GB315,GH315,GN315,GT315,GZ315,HF315,HL315,HR315,HX315,ID315,IJ315,IP315,IV315,JB315,JH315,JN315,JT315,JZ315,KF315,KL315,KR315,KX315,LD315,LJ315,LP315,LV315,MB315,MH315,MN315,MT315,MZ315,NF315,NL315,NR315,NX315,OD315,OJ315,OP315,OV315,PB315,PH315,PN315,PT315,PZ315,QF315,QL315,QR315,QX315,RD315,RJ315,RP315,RV315,SB315,SH315,SN315,ST315)</f>
        <v>1897.1999999999996</v>
      </c>
      <c r="K315" s="50">
        <v>6</v>
      </c>
      <c r="L315" s="50">
        <v>1.3712549446575</v>
      </c>
      <c r="M315" s="50">
        <v>101</v>
      </c>
      <c r="N315" s="50">
        <v>87.75</v>
      </c>
      <c r="O315" s="62">
        <f t="shared" si="774"/>
        <v>8862.75</v>
      </c>
      <c r="P315" s="50">
        <f>M303</f>
        <v>101</v>
      </c>
      <c r="U315" s="37"/>
      <c r="V315" s="67"/>
      <c r="W315" s="50">
        <v>12</v>
      </c>
      <c r="X315" s="50">
        <v>1</v>
      </c>
      <c r="Y315" s="50">
        <v>75</v>
      </c>
      <c r="Z315" s="50">
        <v>117.5</v>
      </c>
      <c r="AA315" s="37">
        <f t="shared" si="770"/>
        <v>8812.5</v>
      </c>
      <c r="AB315" s="67">
        <f>Y303</f>
        <v>75</v>
      </c>
      <c r="AD315" s="50">
        <v>1</v>
      </c>
      <c r="AE315" s="50">
        <v>33</v>
      </c>
      <c r="AG315" s="37"/>
      <c r="AH315" s="67"/>
      <c r="AI315" s="50">
        <v>4</v>
      </c>
      <c r="AJ315" s="50">
        <v>1.5449930496000006</v>
      </c>
      <c r="AK315" s="50">
        <v>100</v>
      </c>
      <c r="AL315" s="50">
        <v>87.25</v>
      </c>
      <c r="AM315" s="30">
        <f t="shared" si="775"/>
        <v>8725</v>
      </c>
      <c r="AN315" s="67">
        <f>AK303</f>
        <v>100</v>
      </c>
      <c r="AO315" s="50">
        <v>0</v>
      </c>
      <c r="AP315" s="50">
        <v>1</v>
      </c>
      <c r="AQ315" s="50">
        <v>30.5</v>
      </c>
      <c r="AS315" s="52"/>
      <c r="AT315" s="67"/>
      <c r="AY315" s="37"/>
      <c r="AZ315" s="67"/>
      <c r="BA315" s="50">
        <v>6</v>
      </c>
      <c r="BB315" s="50">
        <v>1</v>
      </c>
      <c r="BC315" s="50">
        <v>41.5</v>
      </c>
      <c r="BD315" s="50">
        <v>82.265625</v>
      </c>
      <c r="BE315" s="37">
        <f t="shared" si="776"/>
        <v>3414.0234375</v>
      </c>
      <c r="BF315" s="67">
        <f>BC303</f>
        <v>41.5</v>
      </c>
      <c r="BG315" s="50">
        <v>4</v>
      </c>
      <c r="BH315" s="50">
        <v>1</v>
      </c>
      <c r="BI315" s="50">
        <v>30.7</v>
      </c>
      <c r="BJ315" s="50">
        <v>39.5</v>
      </c>
      <c r="BK315" s="37">
        <f t="shared" si="777"/>
        <v>1212.6499999999999</v>
      </c>
      <c r="BL315" s="67">
        <f>BI303</f>
        <v>30.7</v>
      </c>
      <c r="BM315" s="50">
        <v>0</v>
      </c>
      <c r="BN315" s="50">
        <v>1</v>
      </c>
      <c r="BO315" s="50">
        <v>28.5</v>
      </c>
      <c r="BP315" s="50">
        <v>41.25</v>
      </c>
      <c r="BQ315" s="30">
        <f t="shared" si="778"/>
        <v>1175.625</v>
      </c>
      <c r="BR315" s="67">
        <f>BO303</f>
        <v>28.5</v>
      </c>
      <c r="BS315" s="50">
        <v>10</v>
      </c>
      <c r="BT315" s="50">
        <v>1</v>
      </c>
      <c r="BU315" s="50">
        <v>56</v>
      </c>
      <c r="BV315" s="50">
        <v>94</v>
      </c>
      <c r="BW315" s="30">
        <f t="shared" si="779"/>
        <v>2726</v>
      </c>
      <c r="BX315" s="67">
        <f>BU303</f>
        <v>29</v>
      </c>
      <c r="BY315" s="50">
        <v>0</v>
      </c>
      <c r="BZ315" s="50">
        <v>1</v>
      </c>
      <c r="CA315" s="50">
        <v>65</v>
      </c>
      <c r="CB315" s="50">
        <v>122.5</v>
      </c>
      <c r="CC315" s="30">
        <f t="shared" si="780"/>
        <v>2817.5</v>
      </c>
      <c r="CD315" s="67">
        <f>CA303</f>
        <v>23</v>
      </c>
      <c r="CI315" s="37"/>
      <c r="CJ315" s="67"/>
      <c r="CK315" s="50">
        <v>20</v>
      </c>
      <c r="CL315" s="50">
        <v>1.1000000000000001</v>
      </c>
      <c r="CM315" s="50">
        <v>54</v>
      </c>
      <c r="CN315" s="50">
        <v>120</v>
      </c>
      <c r="CO315" s="37">
        <f t="shared" si="781"/>
        <v>3240</v>
      </c>
      <c r="CP315" s="67">
        <f>CM303</f>
        <v>27</v>
      </c>
      <c r="CU315" s="37"/>
      <c r="CV315" s="67"/>
      <c r="CW315" s="50">
        <v>8</v>
      </c>
      <c r="CX315" s="50">
        <v>1</v>
      </c>
      <c r="CY315" s="50">
        <v>240</v>
      </c>
      <c r="CZ315" s="50">
        <v>94.125</v>
      </c>
      <c r="DA315" s="62">
        <f t="shared" si="782"/>
        <v>22590</v>
      </c>
      <c r="DB315" s="50">
        <f>CY303</f>
        <v>240</v>
      </c>
      <c r="DC315" s="50">
        <v>0</v>
      </c>
      <c r="DD315" s="50">
        <v>1</v>
      </c>
      <c r="DE315" s="50">
        <v>38</v>
      </c>
      <c r="DF315" s="50">
        <v>30</v>
      </c>
      <c r="DG315" s="30">
        <f t="shared" si="783"/>
        <v>1140</v>
      </c>
      <c r="DH315" s="67">
        <f>DE303</f>
        <v>38</v>
      </c>
      <c r="DI315" s="50">
        <v>0</v>
      </c>
      <c r="DJ315" s="50">
        <v>1</v>
      </c>
      <c r="DK315" s="50">
        <v>42</v>
      </c>
      <c r="DL315" s="50">
        <v>16</v>
      </c>
      <c r="DM315" s="30">
        <f t="shared" si="784"/>
        <v>672</v>
      </c>
      <c r="DN315" s="67">
        <f>DK303</f>
        <v>42</v>
      </c>
      <c r="DO315" s="50">
        <v>11</v>
      </c>
      <c r="DP315" s="50">
        <v>1.3050720000000002</v>
      </c>
      <c r="DQ315" s="50">
        <v>60</v>
      </c>
      <c r="DR315" s="50">
        <v>94.25</v>
      </c>
      <c r="DS315" s="30">
        <f t="shared" si="785"/>
        <v>5372.25</v>
      </c>
      <c r="DT315" s="67">
        <f>DQ303</f>
        <v>57</v>
      </c>
      <c r="DU315" s="50">
        <v>10</v>
      </c>
      <c r="DV315" s="50">
        <v>1.05</v>
      </c>
      <c r="DW315" s="50">
        <v>64.5</v>
      </c>
      <c r="DX315" s="50">
        <v>89</v>
      </c>
      <c r="DY315" s="30">
        <f t="shared" si="786"/>
        <v>5340</v>
      </c>
      <c r="DZ315" s="67">
        <f>DW303</f>
        <v>60</v>
      </c>
      <c r="EA315" s="50">
        <v>10</v>
      </c>
      <c r="EB315" s="50">
        <v>1</v>
      </c>
      <c r="EC315" s="50">
        <v>33</v>
      </c>
      <c r="ED315" s="50">
        <v>74.75</v>
      </c>
      <c r="EE315" s="30">
        <f t="shared" si="787"/>
        <v>2018.25</v>
      </c>
      <c r="EF315" s="67">
        <f>EC303</f>
        <v>27</v>
      </c>
      <c r="EK315" s="37"/>
      <c r="EL315" s="67"/>
      <c r="EQ315" s="37"/>
      <c r="ER315" s="67"/>
      <c r="ES315" s="50">
        <v>7</v>
      </c>
      <c r="ET315" s="50">
        <v>1</v>
      </c>
      <c r="EU315" s="50">
        <v>45</v>
      </c>
      <c r="EV315" s="50">
        <v>83</v>
      </c>
      <c r="EW315" s="30">
        <f t="shared" si="788"/>
        <v>3735</v>
      </c>
      <c r="EX315" s="67">
        <f>EU303</f>
        <v>45</v>
      </c>
      <c r="EY315" s="50">
        <v>7</v>
      </c>
      <c r="EZ315" s="50">
        <v>1</v>
      </c>
      <c r="FA315" s="50">
        <v>51.5</v>
      </c>
      <c r="FB315" s="50">
        <v>92</v>
      </c>
      <c r="FC315" s="29">
        <f t="shared" si="771"/>
        <v>4738</v>
      </c>
      <c r="FD315" s="67">
        <f>FA303</f>
        <v>51.5</v>
      </c>
      <c r="FI315" s="37"/>
      <c r="FJ315" s="67"/>
      <c r="FK315" s="50">
        <v>15</v>
      </c>
      <c r="FL315" s="50">
        <v>1</v>
      </c>
      <c r="FM315" s="50">
        <v>47</v>
      </c>
      <c r="FN315" s="50">
        <v>101</v>
      </c>
      <c r="FO315" s="37">
        <f t="shared" si="789"/>
        <v>4747</v>
      </c>
      <c r="FP315" s="67">
        <f>FM303</f>
        <v>47</v>
      </c>
      <c r="FQ315" s="50">
        <v>8</v>
      </c>
      <c r="FR315" s="50">
        <v>1</v>
      </c>
      <c r="FS315" s="50">
        <v>132</v>
      </c>
      <c r="FT315" s="50">
        <v>95.25</v>
      </c>
      <c r="FU315" s="37">
        <f t="shared" si="790"/>
        <v>12573</v>
      </c>
      <c r="FV315" s="67">
        <f>FS303</f>
        <v>132</v>
      </c>
      <c r="GA315" s="37"/>
      <c r="GB315" s="67"/>
      <c r="GC315" s="50">
        <v>10</v>
      </c>
      <c r="GD315" s="50">
        <v>1</v>
      </c>
      <c r="GE315" s="50">
        <v>38</v>
      </c>
      <c r="GF315" s="50">
        <v>58.25</v>
      </c>
      <c r="GG315" s="37">
        <f t="shared" si="791"/>
        <v>1561.1000000000001</v>
      </c>
      <c r="GH315" s="67">
        <f>GE303</f>
        <v>26.8</v>
      </c>
      <c r="GI315" s="50">
        <v>0</v>
      </c>
      <c r="GJ315" s="50">
        <v>1</v>
      </c>
      <c r="GK315" s="50">
        <v>22.6</v>
      </c>
      <c r="GL315" s="31">
        <v>39.125</v>
      </c>
      <c r="GM315" s="37">
        <f t="shared" si="772"/>
        <v>1146.95</v>
      </c>
      <c r="GN315" s="67">
        <f>GK303</f>
        <v>22.6</v>
      </c>
      <c r="GO315" s="50">
        <v>6</v>
      </c>
      <c r="GP315" s="50">
        <v>1</v>
      </c>
      <c r="GQ315" s="50">
        <v>17</v>
      </c>
      <c r="GS315" s="37"/>
      <c r="GT315" s="67"/>
      <c r="GU315" s="50">
        <v>10</v>
      </c>
      <c r="GV315" s="50">
        <v>1.07</v>
      </c>
      <c r="GW315" s="50">
        <v>37</v>
      </c>
      <c r="GX315" s="50">
        <v>78</v>
      </c>
      <c r="GY315" s="37">
        <f t="shared" si="792"/>
        <v>2886</v>
      </c>
      <c r="GZ315" s="67">
        <f>GW303</f>
        <v>37</v>
      </c>
      <c r="HE315" s="37"/>
      <c r="HF315" s="67"/>
      <c r="HK315" s="37"/>
      <c r="HL315" s="67"/>
      <c r="HN315" s="50">
        <v>1</v>
      </c>
      <c r="HO315" s="50">
        <v>29</v>
      </c>
      <c r="HQ315" s="30"/>
      <c r="HR315" s="67"/>
      <c r="HW315" s="37"/>
      <c r="HX315" s="67"/>
      <c r="HY315" s="50">
        <v>15</v>
      </c>
      <c r="HZ315" s="50">
        <v>1</v>
      </c>
      <c r="IA315" s="50">
        <v>23</v>
      </c>
      <c r="IB315" s="50">
        <v>119</v>
      </c>
      <c r="IC315" s="37">
        <f t="shared" si="793"/>
        <v>2737</v>
      </c>
      <c r="ID315" s="67">
        <f>IA303</f>
        <v>23</v>
      </c>
      <c r="IE315" s="50">
        <v>0</v>
      </c>
      <c r="IF315" s="50">
        <v>1</v>
      </c>
      <c r="IG315" s="50">
        <v>30</v>
      </c>
      <c r="IH315" s="50">
        <v>36</v>
      </c>
      <c r="II315" s="30">
        <f t="shared" si="794"/>
        <v>1080</v>
      </c>
      <c r="IJ315" s="67">
        <f>IG303</f>
        <v>30</v>
      </c>
      <c r="IK315" s="50">
        <v>6</v>
      </c>
      <c r="IL315" s="50">
        <v>1.22919</v>
      </c>
      <c r="IM315" s="50">
        <v>30</v>
      </c>
      <c r="IN315" s="50">
        <v>83.125</v>
      </c>
      <c r="IO315" s="37">
        <f t="shared" si="795"/>
        <v>2493.75</v>
      </c>
      <c r="IP315" s="67">
        <f>IM303</f>
        <v>30</v>
      </c>
      <c r="IU315" s="37"/>
      <c r="IV315" s="67"/>
      <c r="JA315" s="37"/>
      <c r="JB315" s="67"/>
      <c r="JC315" s="70"/>
      <c r="JD315" s="22"/>
      <c r="JE315" s="22"/>
      <c r="JF315" s="22"/>
      <c r="JG315" s="23"/>
      <c r="JH315" s="72"/>
      <c r="JI315" s="70">
        <v>30</v>
      </c>
      <c r="JJ315" s="22">
        <v>1</v>
      </c>
      <c r="JK315" s="22">
        <v>30</v>
      </c>
      <c r="JL315" s="22">
        <v>124</v>
      </c>
      <c r="JM315" s="23">
        <f t="shared" si="796"/>
        <v>3720</v>
      </c>
      <c r="JN315" s="72">
        <f>JK303</f>
        <v>30</v>
      </c>
      <c r="JO315" s="70">
        <v>2.5</v>
      </c>
      <c r="JP315" s="22">
        <v>1</v>
      </c>
      <c r="JQ315" s="22">
        <v>31.6</v>
      </c>
      <c r="JR315" s="22">
        <v>67</v>
      </c>
      <c r="JS315" s="23">
        <f t="shared" si="797"/>
        <v>2117.2000000000003</v>
      </c>
      <c r="JT315" s="72">
        <f>JQ303</f>
        <v>31.6</v>
      </c>
      <c r="JU315" s="70"/>
      <c r="JV315" s="22"/>
      <c r="JW315" s="22"/>
      <c r="JX315" s="22"/>
      <c r="JY315" s="23"/>
      <c r="JZ315" s="72"/>
      <c r="KA315" s="70">
        <v>2.5</v>
      </c>
      <c r="KB315" s="22">
        <v>1.1599999999999999</v>
      </c>
      <c r="KC315" s="22">
        <v>15</v>
      </c>
      <c r="KD315" s="22">
        <v>50</v>
      </c>
      <c r="KE315" s="23">
        <f t="shared" si="798"/>
        <v>750</v>
      </c>
      <c r="KF315" s="72">
        <f>KC303</f>
        <v>15</v>
      </c>
      <c r="KG315" s="70">
        <v>0</v>
      </c>
      <c r="KH315" s="22">
        <v>1</v>
      </c>
      <c r="KI315" s="22">
        <v>30</v>
      </c>
      <c r="KJ315" s="22">
        <v>26</v>
      </c>
      <c r="KK315" s="23">
        <f t="shared" si="799"/>
        <v>780</v>
      </c>
      <c r="KL315" s="72">
        <f>KI303</f>
        <v>30</v>
      </c>
      <c r="KM315" s="70">
        <v>5</v>
      </c>
      <c r="KN315" s="22">
        <v>1</v>
      </c>
      <c r="KO315" s="22">
        <v>18.3</v>
      </c>
      <c r="KP315" s="22">
        <v>54</v>
      </c>
      <c r="KQ315" s="23">
        <f t="shared" si="800"/>
        <v>988.2</v>
      </c>
      <c r="KR315" s="72">
        <f>KO303</f>
        <v>18.3</v>
      </c>
      <c r="KS315" s="70">
        <v>2</v>
      </c>
      <c r="KT315" s="22">
        <v>1.1200000000000001</v>
      </c>
      <c r="KU315" s="22">
        <v>56</v>
      </c>
      <c r="KV315" s="22">
        <v>49.75</v>
      </c>
      <c r="KW315" s="23">
        <f t="shared" si="801"/>
        <v>2487.5</v>
      </c>
      <c r="KX315" s="72">
        <f>KU303</f>
        <v>50</v>
      </c>
      <c r="KY315" s="70">
        <v>2</v>
      </c>
      <c r="KZ315" s="22">
        <v>1</v>
      </c>
      <c r="LA315" s="22">
        <v>21</v>
      </c>
      <c r="LB315" s="22">
        <v>30</v>
      </c>
      <c r="LC315" s="23">
        <f t="shared" si="802"/>
        <v>630</v>
      </c>
      <c r="LD315" s="72">
        <f>LA303</f>
        <v>21</v>
      </c>
      <c r="LE315" s="70">
        <v>0</v>
      </c>
      <c r="LF315" s="22">
        <v>1</v>
      </c>
      <c r="LG315" s="22">
        <v>100</v>
      </c>
      <c r="LH315" s="22">
        <v>61.75</v>
      </c>
      <c r="LI315" s="23">
        <f t="shared" si="803"/>
        <v>6175</v>
      </c>
      <c r="LJ315" s="72">
        <f>LG303</f>
        <v>100</v>
      </c>
      <c r="LK315" s="29">
        <v>12</v>
      </c>
      <c r="LL315" s="29">
        <v>1.1000000000000001</v>
      </c>
      <c r="LM315" s="29">
        <v>49</v>
      </c>
      <c r="LN315" s="29">
        <v>97.5</v>
      </c>
      <c r="LO315" s="30">
        <f t="shared" si="804"/>
        <v>3997.5</v>
      </c>
      <c r="LP315" s="73">
        <f>LM303</f>
        <v>41</v>
      </c>
      <c r="LQ315" s="29"/>
      <c r="LR315" s="29"/>
      <c r="LS315" s="29"/>
      <c r="LT315" s="29"/>
      <c r="LU315" s="30"/>
      <c r="LV315" s="73"/>
      <c r="LW315" s="50">
        <v>10</v>
      </c>
      <c r="LX315" s="50">
        <v>1</v>
      </c>
      <c r="LY315" s="50">
        <v>34.799999999999997</v>
      </c>
      <c r="LZ315" s="50">
        <v>125.25</v>
      </c>
      <c r="MA315" s="37">
        <f t="shared" si="805"/>
        <v>4358.7</v>
      </c>
      <c r="MB315" s="67">
        <f>LY303</f>
        <v>34.799999999999997</v>
      </c>
      <c r="MG315" s="37"/>
      <c r="MH315" s="67"/>
      <c r="MM315" s="37"/>
      <c r="MN315" s="67"/>
      <c r="MS315" s="37"/>
      <c r="MT315" s="67"/>
      <c r="MY315" s="37"/>
      <c r="MZ315" s="67"/>
      <c r="NA315" s="50">
        <v>6</v>
      </c>
      <c r="NB315" s="50">
        <v>1</v>
      </c>
      <c r="NC315" s="50">
        <v>14.8</v>
      </c>
      <c r="ND315" s="50">
        <v>76.5</v>
      </c>
      <c r="NE315" s="37">
        <f t="shared" si="806"/>
        <v>1132.2</v>
      </c>
      <c r="NF315" s="67">
        <f>NC303</f>
        <v>14.8</v>
      </c>
      <c r="NG315" s="50">
        <v>0</v>
      </c>
      <c r="NH315" s="50">
        <v>1</v>
      </c>
      <c r="NI315" s="50">
        <v>35.4</v>
      </c>
      <c r="NJ315" s="50">
        <v>70.75</v>
      </c>
      <c r="NK315" s="37">
        <f t="shared" si="807"/>
        <v>2504.5499999999997</v>
      </c>
      <c r="NL315" s="67">
        <f>NI303</f>
        <v>35.4</v>
      </c>
      <c r="NM315" s="50">
        <v>4</v>
      </c>
      <c r="NN315" s="50">
        <v>1</v>
      </c>
      <c r="NO315" s="50">
        <v>12.8</v>
      </c>
      <c r="NP315" s="50">
        <v>45</v>
      </c>
      <c r="NQ315" s="37">
        <f t="shared" si="808"/>
        <v>576</v>
      </c>
      <c r="NR315" s="67">
        <f>NO303</f>
        <v>12.8</v>
      </c>
      <c r="NW315" s="37"/>
      <c r="NX315" s="67"/>
      <c r="NY315" s="50">
        <v>0</v>
      </c>
      <c r="NZ315" s="50">
        <v>1</v>
      </c>
      <c r="OA315" s="50">
        <v>22</v>
      </c>
      <c r="OB315" s="50">
        <v>10.125</v>
      </c>
      <c r="OC315" s="37">
        <f t="shared" si="809"/>
        <v>222.75</v>
      </c>
      <c r="OD315" s="67">
        <f>OA303</f>
        <v>22</v>
      </c>
      <c r="OI315" s="37"/>
      <c r="OJ315" s="67"/>
      <c r="OK315" s="50">
        <v>5</v>
      </c>
      <c r="OL315" s="50">
        <v>1</v>
      </c>
      <c r="OM315" s="50">
        <v>29.8</v>
      </c>
      <c r="ON315" s="50">
        <v>88.5</v>
      </c>
      <c r="OO315" s="37">
        <f t="shared" si="810"/>
        <v>2637.3</v>
      </c>
      <c r="OP315" s="67">
        <f>OM303</f>
        <v>29.8</v>
      </c>
      <c r="OQ315" s="50">
        <v>13.5</v>
      </c>
      <c r="OR315" s="50">
        <v>1</v>
      </c>
      <c r="OS315" s="50">
        <v>13.6</v>
      </c>
      <c r="OT315" s="50">
        <v>63</v>
      </c>
      <c r="OU315" s="37">
        <f t="shared" si="811"/>
        <v>856.8</v>
      </c>
      <c r="OV315" s="67">
        <f>OS303</f>
        <v>13.6</v>
      </c>
      <c r="OW315" s="50">
        <v>3</v>
      </c>
      <c r="OX315" s="50">
        <v>1</v>
      </c>
      <c r="OY315" s="50">
        <v>15.1</v>
      </c>
      <c r="OZ315" s="50">
        <v>76</v>
      </c>
      <c r="PA315" s="37">
        <f t="shared" si="812"/>
        <v>1147.5999999999999</v>
      </c>
      <c r="PB315" s="67">
        <f>OY303</f>
        <v>15.1</v>
      </c>
      <c r="PC315" s="50">
        <v>0</v>
      </c>
      <c r="PD315" s="50">
        <v>1</v>
      </c>
      <c r="PE315" s="50">
        <v>26.3</v>
      </c>
      <c r="PG315" s="37"/>
      <c r="PH315" s="67"/>
      <c r="PM315" s="37"/>
      <c r="PN315" s="67"/>
      <c r="PS315" s="37"/>
      <c r="PT315" s="67"/>
      <c r="PU315" s="50">
        <v>7.5</v>
      </c>
      <c r="PV315" s="50">
        <v>1</v>
      </c>
      <c r="PW315" s="50">
        <v>6</v>
      </c>
      <c r="PX315" s="50">
        <v>76.03125</v>
      </c>
      <c r="PY315" s="37">
        <f t="shared" si="813"/>
        <v>456.1875</v>
      </c>
      <c r="PZ315" s="67">
        <f>PW303</f>
        <v>6</v>
      </c>
      <c r="QE315" s="37"/>
      <c r="QF315" s="67"/>
      <c r="QK315" s="37"/>
      <c r="QL315" s="67"/>
      <c r="QM315" s="9"/>
      <c r="QN315" s="31"/>
      <c r="QO315" s="9"/>
      <c r="QP315" s="31"/>
      <c r="QQ315" s="37"/>
      <c r="QR315" s="67"/>
      <c r="QS315" s="31">
        <v>0</v>
      </c>
      <c r="QT315" s="31">
        <v>1.0900000000000001</v>
      </c>
      <c r="QU315" s="31">
        <v>12</v>
      </c>
      <c r="QV315" s="31">
        <v>2.125</v>
      </c>
      <c r="QW315" s="37">
        <f t="shared" si="814"/>
        <v>25.5</v>
      </c>
      <c r="QX315" s="67"/>
      <c r="QY315" s="31"/>
      <c r="QZ315" s="31"/>
      <c r="RA315" s="31"/>
      <c r="RB315" s="31"/>
      <c r="RC315" s="37"/>
      <c r="RD315" s="67"/>
      <c r="RE315" s="31"/>
      <c r="RF315" s="31"/>
      <c r="RG315" s="31"/>
      <c r="RH315" s="31"/>
      <c r="RI315" s="37"/>
      <c r="RJ315" s="67"/>
      <c r="RK315" s="31">
        <v>4</v>
      </c>
      <c r="RL315" s="31">
        <v>1</v>
      </c>
      <c r="RM315" s="31">
        <v>11.4</v>
      </c>
      <c r="RN315" s="31">
        <v>45</v>
      </c>
      <c r="RO315" s="37">
        <f t="shared" si="815"/>
        <v>513</v>
      </c>
      <c r="RP315" s="67">
        <f>RM303</f>
        <v>11.4</v>
      </c>
      <c r="RQ315" s="31"/>
      <c r="RR315" s="31"/>
      <c r="RS315" s="31"/>
      <c r="RT315" s="31"/>
      <c r="RU315" s="36"/>
      <c r="RV315" s="64"/>
      <c r="RW315" s="31"/>
      <c r="RX315" s="31"/>
      <c r="RY315" s="31"/>
      <c r="RZ315" s="31"/>
      <c r="SA315" s="36"/>
      <c r="SB315" s="64"/>
      <c r="SC315" s="31"/>
      <c r="SD315" s="31"/>
      <c r="SE315" s="31"/>
      <c r="SF315" s="31"/>
      <c r="SG315" s="36"/>
      <c r="SH315" s="64"/>
      <c r="SI315" s="31"/>
      <c r="SJ315" s="31"/>
      <c r="SK315" s="31"/>
      <c r="SL315" s="31"/>
      <c r="SM315" s="36"/>
      <c r="SN315" s="64"/>
      <c r="ST315" s="67"/>
      <c r="SU315" s="67"/>
    </row>
    <row r="316" spans="1:515" x14ac:dyDescent="0.55000000000000004">
      <c r="A316" s="31"/>
      <c r="B316" s="80">
        <v>185701</v>
      </c>
      <c r="C316" s="77"/>
      <c r="D316" s="78"/>
      <c r="E316" s="78">
        <f t="shared" si="620"/>
        <v>173702.62558177384</v>
      </c>
      <c r="F316" s="78">
        <f>I316</f>
        <v>51.078685228563018</v>
      </c>
      <c r="G316" s="78">
        <f>E316/D$315</f>
        <v>79.691070138906184</v>
      </c>
      <c r="H316" s="78"/>
      <c r="I316" s="78">
        <f>F315*J316</f>
        <v>51.078685228563018</v>
      </c>
      <c r="J316" s="88">
        <f>SUM(P316,V316,AB316,AH316,AN316,AT316,AZ316,BF316,BL316,BR316,BX316,CD316,CJ316,CP316,CV316,DB316,DH316,DN316,DT316,DZ316,EF316,EL316,ER316,EX316,FD316,FJ316,FP316,FV316,GB316,GH316,GN316,GT316,GZ316,HF316,HL316,HR316,HX316,ID316,IJ316,IP316,IV316,JB316,JH316,JN316,JT316,JZ316,KF316,KL316,KR316,KX316,LD316,LJ316,LP316,LV316,MB316,MH316,MN316,MT316,MZ316,NF316,NL316,NR316,NX316,OD316,OJ316,OP316,OV316,PB316,PH316,PN316,PT316,PZ316,QF316,QL316,QR316,QX316,RD316,RJ316,RP316,RV316,SB316,SH316,SN316,ST316)/J315</f>
        <v>0.9950480261080451</v>
      </c>
      <c r="N316" s="31">
        <v>76.375</v>
      </c>
      <c r="O316" s="62">
        <f>M$315*N316</f>
        <v>7713.875</v>
      </c>
      <c r="P316" s="31">
        <f>N316/N315*P315</f>
        <v>87.907407407407405</v>
      </c>
      <c r="Z316" s="31">
        <v>119.75</v>
      </c>
      <c r="AA316" s="37">
        <f t="shared" ref="AA316:AA327" si="817">Y$315*Z316</f>
        <v>8981.25</v>
      </c>
      <c r="AB316" s="64">
        <f>Z316/Z315*AB315</f>
        <v>76.436170212765958</v>
      </c>
      <c r="AF316" s="31">
        <v>80</v>
      </c>
      <c r="AG316" s="36">
        <f>AE$315*AF316</f>
        <v>2640</v>
      </c>
      <c r="AL316" s="31">
        <v>80.75</v>
      </c>
      <c r="AM316" s="30">
        <f>AK$315*AL316</f>
        <v>8075</v>
      </c>
      <c r="AN316" s="64">
        <f>AL316/AL315*AN315</f>
        <v>92.550143266475644</v>
      </c>
      <c r="AR316" s="31">
        <v>29.42060748885817</v>
      </c>
      <c r="AS316" s="38">
        <f>AQ$315*AR316</f>
        <v>897.32852841017416</v>
      </c>
      <c r="BD316" s="31">
        <v>82.8125</v>
      </c>
      <c r="BE316" s="36">
        <f>BC$315*BD316</f>
        <v>3436.71875</v>
      </c>
      <c r="BF316" s="64">
        <f>BD316/BD315*BF315</f>
        <v>41.775878442545107</v>
      </c>
      <c r="BJ316" s="31">
        <v>40</v>
      </c>
      <c r="BK316" s="36">
        <f>BI$315*BJ316</f>
        <v>1228</v>
      </c>
      <c r="BL316" s="64">
        <f>BJ316/BJ315*BL315</f>
        <v>31.088607594936711</v>
      </c>
      <c r="BP316" s="31">
        <v>41.625</v>
      </c>
      <c r="BQ316" s="30">
        <f>BO$315*BP316</f>
        <v>1186.3125</v>
      </c>
      <c r="BR316" s="64">
        <f>BP316/BP315*BR315</f>
        <v>28.759090909090908</v>
      </c>
      <c r="BV316" s="31">
        <v>98.75</v>
      </c>
      <c r="BW316" s="30">
        <f>BU$315*BV316</f>
        <v>5530</v>
      </c>
      <c r="BX316" s="64">
        <f>BV316/BV315*BX315</f>
        <v>30.465425531914892</v>
      </c>
      <c r="CB316" s="31">
        <v>127.38</v>
      </c>
      <c r="CC316" s="30">
        <f>CA$315*CB316</f>
        <v>8279.6999999999989</v>
      </c>
      <c r="CD316" s="64">
        <f>CB316/CB315*CD315</f>
        <v>23.916244897959182</v>
      </c>
      <c r="CN316" s="31">
        <v>104</v>
      </c>
      <c r="CO316" s="36">
        <f>CM$315*CN316</f>
        <v>5616</v>
      </c>
      <c r="CP316" s="64">
        <f>CN316/CN315*CP315</f>
        <v>23.400000000000002</v>
      </c>
      <c r="CZ316" s="31">
        <v>94.375</v>
      </c>
      <c r="DA316" s="62">
        <f>CY$315*CZ316</f>
        <v>22650</v>
      </c>
      <c r="DB316" s="31">
        <f>CZ316/CZ315*DB315</f>
        <v>240.63745019920319</v>
      </c>
      <c r="DF316" s="31">
        <v>32</v>
      </c>
      <c r="DG316" s="30">
        <f>DE$315*DF316</f>
        <v>1216</v>
      </c>
      <c r="DH316" s="64">
        <f>DF316/DF315*DH315</f>
        <v>40.533333333333331</v>
      </c>
      <c r="DL316" s="31">
        <v>15.25</v>
      </c>
      <c r="DM316" s="30">
        <f>DK$315*DL316</f>
        <v>640.5</v>
      </c>
      <c r="DN316" s="64">
        <f>DL316/DL315*DN315</f>
        <v>40.03125</v>
      </c>
      <c r="DR316" s="31">
        <v>95.75</v>
      </c>
      <c r="DS316" s="30">
        <f>DQ$315*DR316</f>
        <v>5745</v>
      </c>
      <c r="DT316" s="64">
        <f>DR316/DR315*DT315</f>
        <v>57.907161803713535</v>
      </c>
      <c r="DX316" s="31">
        <v>81.13</v>
      </c>
      <c r="DY316" s="30">
        <f>DW$315*DX316</f>
        <v>5232.8849999999993</v>
      </c>
      <c r="DZ316" s="64">
        <f>DX316/DX315*DZ315</f>
        <v>54.694382022471906</v>
      </c>
      <c r="ED316" s="31">
        <v>76.25</v>
      </c>
      <c r="EE316" s="30">
        <f>EC$315*ED316</f>
        <v>2516.25</v>
      </c>
      <c r="EF316" s="64">
        <f>ED316/ED315*EF315</f>
        <v>27.54180602006689</v>
      </c>
      <c r="EV316" s="31">
        <v>85.75</v>
      </c>
      <c r="EW316" s="30">
        <f>EU$315*EV316</f>
        <v>3858.75</v>
      </c>
      <c r="EX316" s="64">
        <f>EV316/EV315*EX315</f>
        <v>46.490963855421683</v>
      </c>
      <c r="FB316" s="31">
        <v>96.875</v>
      </c>
      <c r="FC316" s="29">
        <f t="shared" ref="FC316:FC327" si="818">FA$315*FB316</f>
        <v>4989.0625</v>
      </c>
      <c r="FD316" s="64">
        <f>FB316/FB315*FD315</f>
        <v>54.228940217391312</v>
      </c>
      <c r="FN316" s="31">
        <v>103.25</v>
      </c>
      <c r="FO316" s="36">
        <f>FM$315*FN316</f>
        <v>4852.75</v>
      </c>
      <c r="FP316" s="64">
        <f>FN316/FN315*FP315</f>
        <v>48.047029702970299</v>
      </c>
      <c r="FT316" s="31">
        <v>96.5</v>
      </c>
      <c r="FU316" s="36">
        <f>FS$315*FT316</f>
        <v>12738</v>
      </c>
      <c r="FV316" s="64">
        <f>FT316/FT315*FV315</f>
        <v>133.7322834645669</v>
      </c>
      <c r="GF316" s="31">
        <v>55</v>
      </c>
      <c r="GG316" s="36">
        <f>GE$315*GF316</f>
        <v>2090</v>
      </c>
      <c r="GH316" s="64">
        <f>GF316/GF315*GH315</f>
        <v>25.30472103004292</v>
      </c>
      <c r="GL316" s="50">
        <v>50.75</v>
      </c>
      <c r="GM316" s="36">
        <f t="shared" ref="GM316:GM327" si="819">GK$315*GL317</f>
        <v>1130</v>
      </c>
      <c r="GN316" s="64">
        <f>GL317/GL316*GN315</f>
        <v>22.266009852216751</v>
      </c>
      <c r="GR316" s="31">
        <v>65.39159238568962</v>
      </c>
      <c r="GS316" s="36">
        <f>GQ$315*GR316</f>
        <v>1111.6570705567235</v>
      </c>
      <c r="GX316" s="31">
        <v>73</v>
      </c>
      <c r="GY316" s="36">
        <f>GW$315*GX316</f>
        <v>2701</v>
      </c>
      <c r="GZ316" s="64">
        <f>GX316/GX315*GZ315</f>
        <v>34.628205128205131</v>
      </c>
      <c r="HP316" s="31">
        <v>101.88487009679064</v>
      </c>
      <c r="HQ316" s="30">
        <f>HO$315*HP316</f>
        <v>2954.6612328069286</v>
      </c>
      <c r="IB316" s="31">
        <v>121</v>
      </c>
      <c r="IC316" s="36">
        <f>IA$315*IB316</f>
        <v>2783</v>
      </c>
      <c r="ID316" s="64">
        <f>IB316/IB315*ID315</f>
        <v>23.386554621848738</v>
      </c>
      <c r="IH316" s="31">
        <v>62.5</v>
      </c>
      <c r="II316" s="30">
        <f>IG$315*IH316</f>
        <v>1875</v>
      </c>
      <c r="IJ316" s="64">
        <f>IH316/IH315*IJ315</f>
        <v>52.083333333333336</v>
      </c>
      <c r="IN316" s="31">
        <v>83.625</v>
      </c>
      <c r="IO316" s="36">
        <f>IM$315*IN316</f>
        <v>2508.75</v>
      </c>
      <c r="IP316" s="64">
        <f>IN316/IN315*IP315</f>
        <v>30.180451127819548</v>
      </c>
      <c r="JC316" s="69"/>
      <c r="JD316" s="20"/>
      <c r="JE316" s="20"/>
      <c r="JF316" s="20"/>
      <c r="JI316" s="69"/>
      <c r="JJ316" s="20"/>
      <c r="JK316" s="20"/>
      <c r="JL316" s="20">
        <v>124</v>
      </c>
      <c r="JM316" s="23">
        <f>JK$315*JL316</f>
        <v>3720</v>
      </c>
      <c r="JN316" s="72">
        <f>JL316/JL315*JN315</f>
        <v>30</v>
      </c>
      <c r="JO316" s="69"/>
      <c r="JP316" s="20"/>
      <c r="JQ316" s="20"/>
      <c r="JR316" s="20">
        <v>72.875</v>
      </c>
      <c r="JS316" s="23">
        <f>JQ$315*JR316</f>
        <v>2302.85</v>
      </c>
      <c r="JT316" s="72">
        <f>JR316/JR315*JT315</f>
        <v>34.370895522388061</v>
      </c>
      <c r="JU316" s="69"/>
      <c r="JV316" s="20"/>
      <c r="JW316" s="20"/>
      <c r="JX316" s="20"/>
      <c r="KA316" s="69"/>
      <c r="KB316" s="20"/>
      <c r="KC316" s="20"/>
      <c r="KD316" s="20"/>
      <c r="KG316" s="69"/>
      <c r="KH316" s="20"/>
      <c r="KI316" s="20"/>
      <c r="KJ316" s="20">
        <v>25.5</v>
      </c>
      <c r="KK316" s="23">
        <f>KI$315*KJ316</f>
        <v>765</v>
      </c>
      <c r="KL316" s="72">
        <f>KJ316/KJ315*KL315</f>
        <v>29.423076923076923</v>
      </c>
      <c r="KM316" s="69"/>
      <c r="KN316" s="20"/>
      <c r="KO316" s="20"/>
      <c r="KP316" s="20">
        <v>55.5</v>
      </c>
      <c r="KQ316" s="23">
        <f>KO$315*KP316</f>
        <v>1015.6500000000001</v>
      </c>
      <c r="KR316" s="72">
        <f>KP316/KP315*KR315</f>
        <v>18.808333333333334</v>
      </c>
      <c r="KS316" s="69"/>
      <c r="KT316" s="20"/>
      <c r="KU316" s="20"/>
      <c r="KV316" s="20">
        <v>49</v>
      </c>
      <c r="KW316" s="23">
        <f>KU$315*KV316</f>
        <v>2744</v>
      </c>
      <c r="KX316" s="72">
        <f>KV316/KV315*KX315</f>
        <v>49.246231155778894</v>
      </c>
      <c r="KY316" s="69"/>
      <c r="KZ316" s="20"/>
      <c r="LA316" s="20"/>
      <c r="LB316" s="20">
        <v>28.5</v>
      </c>
      <c r="LC316" s="23">
        <f>LA$315*LB316</f>
        <v>598.5</v>
      </c>
      <c r="LD316" s="72">
        <f>LB316/LB315*LD315</f>
        <v>19.95</v>
      </c>
      <c r="LE316" s="69"/>
      <c r="LF316" s="20"/>
      <c r="LG316" s="20"/>
      <c r="LH316" s="20">
        <v>62.63</v>
      </c>
      <c r="LI316" s="23">
        <f>LG$315*LH316</f>
        <v>6263</v>
      </c>
      <c r="LJ316" s="72">
        <f>LH316/LH315*LJ315</f>
        <v>101.42510121457491</v>
      </c>
      <c r="LK316" s="27"/>
      <c r="LL316" s="27"/>
      <c r="LM316" s="27"/>
      <c r="LN316" s="27">
        <v>97</v>
      </c>
      <c r="LO316" s="30">
        <f>LM$315*LN316</f>
        <v>4753</v>
      </c>
      <c r="LP316" s="73">
        <f>LN316/LN315*LP315</f>
        <v>40.789743589743594</v>
      </c>
      <c r="LW316" s="32"/>
      <c r="LX316" s="32"/>
      <c r="LY316" s="32"/>
      <c r="LZ316" s="32">
        <v>121.125</v>
      </c>
      <c r="MA316" s="36">
        <f>LY$315*LZ316</f>
        <v>4215.1499999999996</v>
      </c>
      <c r="MB316" s="64">
        <f>LZ316/LZ315*MB315</f>
        <v>33.65389221556886</v>
      </c>
      <c r="MC316" s="32"/>
      <c r="MD316" s="32"/>
      <c r="ME316" s="32"/>
      <c r="MF316" s="32"/>
      <c r="MI316" s="32"/>
      <c r="MJ316" s="32"/>
      <c r="MK316" s="32"/>
      <c r="ML316" s="32"/>
      <c r="MO316" s="32"/>
      <c r="MP316" s="32"/>
      <c r="MQ316" s="32"/>
      <c r="MR316" s="32"/>
      <c r="MU316" s="32"/>
      <c r="MV316" s="32"/>
      <c r="MW316" s="32"/>
      <c r="MX316" s="32"/>
      <c r="NA316" s="32"/>
      <c r="NB316" s="32"/>
      <c r="NC316" s="32"/>
      <c r="ND316" s="32">
        <v>76.25</v>
      </c>
      <c r="NE316" s="36">
        <f>NC$315*ND316</f>
        <v>1128.5</v>
      </c>
      <c r="NF316" s="64">
        <f>ND316/ND315*NF315</f>
        <v>14.751633986928105</v>
      </c>
      <c r="NG316" s="32"/>
      <c r="NH316" s="32"/>
      <c r="NI316" s="32"/>
      <c r="NJ316" s="32">
        <v>73.125</v>
      </c>
      <c r="NK316" s="36">
        <f>NI$315*NJ316</f>
        <v>2588.625</v>
      </c>
      <c r="NL316" s="64">
        <f>NJ316/NJ315*NL315</f>
        <v>36.588339222614842</v>
      </c>
      <c r="NM316" s="32"/>
      <c r="NN316" s="32"/>
      <c r="NO316" s="32"/>
      <c r="NP316" s="32">
        <v>45.75</v>
      </c>
      <c r="NQ316" s="36">
        <f>NO$315*NP316</f>
        <v>585.6</v>
      </c>
      <c r="NR316" s="64">
        <f>NP316/NP315*NR315</f>
        <v>13.013333333333334</v>
      </c>
      <c r="NS316" s="32"/>
      <c r="NT316" s="32"/>
      <c r="NU316" s="32"/>
      <c r="NV316" s="32"/>
      <c r="NY316" s="32"/>
      <c r="NZ316" s="32"/>
      <c r="OA316" s="32"/>
      <c r="OB316" s="32">
        <v>9</v>
      </c>
      <c r="OC316" s="36">
        <f>OA$315*OB316</f>
        <v>198</v>
      </c>
      <c r="OD316" s="64">
        <f>OB316/OB315*OD315</f>
        <v>19.555555555555554</v>
      </c>
      <c r="OE316" s="32"/>
      <c r="OF316" s="32"/>
      <c r="OG316" s="32"/>
      <c r="OH316" s="32"/>
      <c r="OK316" s="32"/>
      <c r="OL316" s="32"/>
      <c r="OM316" s="32"/>
      <c r="ON316" s="32">
        <v>88.25</v>
      </c>
      <c r="OO316" s="36">
        <f>OM$315*ON316</f>
        <v>2629.85</v>
      </c>
      <c r="OP316" s="64">
        <f>ON316/ON315*OP315</f>
        <v>29.715819209039548</v>
      </c>
      <c r="OQ316" s="32"/>
      <c r="OR316" s="32"/>
      <c r="OS316" s="32"/>
      <c r="OT316" s="32">
        <v>75</v>
      </c>
      <c r="OU316" s="36">
        <f>OS$315*OT316</f>
        <v>1020</v>
      </c>
      <c r="OV316" s="64">
        <f>OT316/OT315*OV315</f>
        <v>16.19047619047619</v>
      </c>
      <c r="OW316" s="32"/>
      <c r="OX316" s="32"/>
      <c r="OY316" s="32"/>
      <c r="OZ316" s="32">
        <v>76</v>
      </c>
      <c r="PA316" s="36">
        <f>OY$315*OZ316</f>
        <v>1147.5999999999999</v>
      </c>
      <c r="PB316" s="64">
        <f>OZ316/OZ315*PB315</f>
        <v>15.1</v>
      </c>
      <c r="PC316" s="32"/>
      <c r="PD316" s="32"/>
      <c r="PE316" s="32"/>
      <c r="PF316" s="32">
        <v>72</v>
      </c>
      <c r="PG316" s="36">
        <f>PE$315*PF316</f>
        <v>1893.6000000000001</v>
      </c>
      <c r="PI316" s="32"/>
      <c r="PJ316" s="32"/>
      <c r="PK316" s="32"/>
      <c r="PL316" s="32"/>
      <c r="PO316" s="32"/>
      <c r="PP316" s="32"/>
      <c r="PQ316" s="32"/>
      <c r="PR316" s="32"/>
      <c r="PU316" s="32"/>
      <c r="PV316" s="32"/>
      <c r="PW316" s="32"/>
      <c r="PX316" s="31">
        <v>73.875</v>
      </c>
      <c r="PY316" s="36">
        <f>PW$315*PX316</f>
        <v>443.25</v>
      </c>
      <c r="PZ316" s="64">
        <f>PX316/PX315*PZ315</f>
        <v>5.8298397040690508</v>
      </c>
      <c r="QM316" s="15"/>
      <c r="QO316" s="15"/>
      <c r="RN316" s="31">
        <v>45</v>
      </c>
      <c r="RO316" s="36">
        <f>RM$315*RN316</f>
        <v>513</v>
      </c>
      <c r="RP316" s="64">
        <f>RN316/RN315*RP315</f>
        <v>11.4</v>
      </c>
    </row>
    <row r="317" spans="1:515" x14ac:dyDescent="0.55000000000000004">
      <c r="A317" s="31"/>
      <c r="B317" s="80">
        <v>185702</v>
      </c>
      <c r="C317" s="77"/>
      <c r="D317" s="78"/>
      <c r="E317" s="78">
        <f t="shared" si="620"/>
        <v>172201.11162524263</v>
      </c>
      <c r="F317" s="78">
        <f>F316*G317/G316</f>
        <v>50.63715270425557</v>
      </c>
      <c r="G317" s="78">
        <f t="shared" ref="G317:G327" si="820">E317/D$315</f>
        <v>79.002207471322933</v>
      </c>
      <c r="H317" s="78"/>
      <c r="I317" s="78"/>
      <c r="J317" s="88"/>
      <c r="N317" s="31">
        <v>72.75</v>
      </c>
      <c r="O317" s="62">
        <f t="shared" ref="O317:O327" si="821">M$315*N317</f>
        <v>7347.75</v>
      </c>
      <c r="Z317" s="31">
        <v>120</v>
      </c>
      <c r="AA317" s="37">
        <f t="shared" si="817"/>
        <v>9000</v>
      </c>
      <c r="AF317" s="31">
        <v>80</v>
      </c>
      <c r="AG317" s="36">
        <f t="shared" ref="AG317:AG327" si="822">AE$315*AF317</f>
        <v>2640</v>
      </c>
      <c r="AL317" s="31">
        <v>86.88</v>
      </c>
      <c r="AM317" s="30">
        <f t="shared" ref="AM317:AM327" si="823">AK$315*AL317</f>
        <v>8688</v>
      </c>
      <c r="AR317" s="31">
        <v>28.48307079687989</v>
      </c>
      <c r="AS317" s="38">
        <f t="shared" ref="AS317:AS327" si="824">AQ$315*AR317</f>
        <v>868.73365930483669</v>
      </c>
      <c r="BD317" s="31">
        <v>79.125</v>
      </c>
      <c r="BE317" s="36">
        <f t="shared" ref="BE317:BE327" si="825">BC$315*BD317</f>
        <v>3283.6875</v>
      </c>
      <c r="BJ317" s="31">
        <v>39.875</v>
      </c>
      <c r="BK317" s="36">
        <f t="shared" ref="BK317:BK327" si="826">BI$315*BJ317</f>
        <v>1224.1624999999999</v>
      </c>
      <c r="BP317" s="31">
        <v>40.5</v>
      </c>
      <c r="BQ317" s="30">
        <f t="shared" ref="BQ317:BQ327" si="827">BO$315*BP317</f>
        <v>1154.25</v>
      </c>
      <c r="BV317" s="31">
        <v>108</v>
      </c>
      <c r="BW317" s="30">
        <f t="shared" ref="BW317:BW327" si="828">BU$315*BV317</f>
        <v>6048</v>
      </c>
      <c r="CB317" s="31">
        <v>135</v>
      </c>
      <c r="CC317" s="30">
        <f t="shared" ref="CC317:CC327" si="829">CA$315*CB317</f>
        <v>8775</v>
      </c>
      <c r="CN317" s="31">
        <v>108</v>
      </c>
      <c r="CO317" s="36">
        <f t="shared" ref="CO317:CO327" si="830">CM$315*CN317</f>
        <v>5832</v>
      </c>
      <c r="CZ317" s="31">
        <v>88.875</v>
      </c>
      <c r="DA317" s="62">
        <f t="shared" ref="DA317:DA327" si="831">CY$315*CZ317</f>
        <v>21330</v>
      </c>
      <c r="DF317" s="31">
        <v>27.63</v>
      </c>
      <c r="DG317" s="30">
        <f t="shared" ref="DG317:DG327" si="832">DE$315*DF317</f>
        <v>1049.94</v>
      </c>
      <c r="DL317" s="31">
        <v>15</v>
      </c>
      <c r="DM317" s="30">
        <f t="shared" ref="DM317:DM327" si="833">DK$315*DL317</f>
        <v>630</v>
      </c>
      <c r="DR317" s="31">
        <v>95.25</v>
      </c>
      <c r="DS317" s="30">
        <f t="shared" ref="DS317:DS327" si="834">DQ$315*DR317</f>
        <v>5715</v>
      </c>
      <c r="DX317" s="31">
        <v>75.75</v>
      </c>
      <c r="DY317" s="30">
        <f t="shared" ref="DY317:DY327" si="835">DW$315*DX317</f>
        <v>4885.875</v>
      </c>
      <c r="ED317" s="31">
        <v>74</v>
      </c>
      <c r="EE317" s="30">
        <f t="shared" ref="EE317:EE327" si="836">EC$315*ED317</f>
        <v>2442</v>
      </c>
      <c r="EV317" s="31">
        <v>86</v>
      </c>
      <c r="EW317" s="30">
        <f t="shared" ref="EW317:EW327" si="837">EU$315*EV317</f>
        <v>3870</v>
      </c>
      <c r="FB317" s="31">
        <v>93.5</v>
      </c>
      <c r="FC317" s="29">
        <f t="shared" si="818"/>
        <v>4815.25</v>
      </c>
      <c r="FN317" s="31">
        <v>104.5</v>
      </c>
      <c r="FO317" s="36">
        <f t="shared" ref="FO317:FO327" si="838">FM$315*FN317</f>
        <v>4911.5</v>
      </c>
      <c r="FT317" s="31">
        <v>96.25</v>
      </c>
      <c r="FU317" s="36">
        <f t="shared" ref="FU317:FU327" si="839">FS$315*FT317</f>
        <v>12705</v>
      </c>
      <c r="GF317" s="31">
        <v>53</v>
      </c>
      <c r="GG317" s="36">
        <f t="shared" ref="GG317:GG327" si="840">GE$315*GF317</f>
        <v>2014</v>
      </c>
      <c r="GL317" s="31">
        <v>50</v>
      </c>
      <c r="GM317" s="36">
        <f t="shared" si="819"/>
        <v>1245.825</v>
      </c>
      <c r="GR317" s="31">
        <v>64.400909761046421</v>
      </c>
      <c r="GS317" s="36">
        <f t="shared" ref="GS317:GS327" si="841">GQ$315*GR317</f>
        <v>1094.8154659377892</v>
      </c>
      <c r="GX317" s="31">
        <v>69.5</v>
      </c>
      <c r="GY317" s="36">
        <f t="shared" ref="GY317:GY327" si="842">GW$315*GX317</f>
        <v>2571.5</v>
      </c>
      <c r="HP317" s="31">
        <v>100.94</v>
      </c>
      <c r="HQ317" s="30">
        <f t="shared" ref="HQ317:HQ327" si="843">HO$315*HP317</f>
        <v>2927.2599999999998</v>
      </c>
      <c r="IB317" s="31">
        <v>123</v>
      </c>
      <c r="IC317" s="36">
        <f t="shared" ref="IC317:IC327" si="844">IA$315*IB317</f>
        <v>2829</v>
      </c>
      <c r="IH317" s="31">
        <v>52.5</v>
      </c>
      <c r="II317" s="30">
        <f t="shared" ref="II317:II327" si="845">IG$315*IH317</f>
        <v>1575</v>
      </c>
      <c r="IN317" s="31">
        <v>83</v>
      </c>
      <c r="IO317" s="36">
        <f t="shared" ref="IO317:IO327" si="846">IM$315*IN317</f>
        <v>2490</v>
      </c>
      <c r="JC317" s="69"/>
      <c r="JD317" s="20"/>
      <c r="JE317" s="20"/>
      <c r="JF317" s="20"/>
      <c r="JI317" s="69"/>
      <c r="JJ317" s="20"/>
      <c r="JK317" s="20"/>
      <c r="JL317" s="20">
        <v>124</v>
      </c>
      <c r="JM317" s="23">
        <f t="shared" ref="JM317:JM327" si="847">JK$315*JL317</f>
        <v>3720</v>
      </c>
      <c r="JO317" s="69"/>
      <c r="JP317" s="20"/>
      <c r="JQ317" s="20"/>
      <c r="JR317" s="20">
        <v>69.75</v>
      </c>
      <c r="JS317" s="23">
        <f t="shared" ref="JS317:JS327" si="848">JQ$315*JR317</f>
        <v>2204.1</v>
      </c>
      <c r="JU317" s="69"/>
      <c r="JV317" s="20"/>
      <c r="JW317" s="20"/>
      <c r="JX317" s="20"/>
      <c r="KA317" s="69"/>
      <c r="KB317" s="20"/>
      <c r="KC317" s="20"/>
      <c r="KD317" s="20"/>
      <c r="KG317" s="69"/>
      <c r="KH317" s="20"/>
      <c r="KI317" s="20"/>
      <c r="KJ317" s="20">
        <v>28.25</v>
      </c>
      <c r="KK317" s="23">
        <f t="shared" ref="KK317:KK327" si="849">KI$315*KJ317</f>
        <v>847.5</v>
      </c>
      <c r="KM317" s="69"/>
      <c r="KN317" s="20"/>
      <c r="KO317" s="20"/>
      <c r="KP317" s="20">
        <v>60</v>
      </c>
      <c r="KQ317" s="23">
        <f t="shared" ref="KQ317:KQ327" si="850">KO$315*KP317</f>
        <v>1098</v>
      </c>
      <c r="KS317" s="69"/>
      <c r="KT317" s="20"/>
      <c r="KU317" s="20"/>
      <c r="KV317" s="20">
        <v>48.75</v>
      </c>
      <c r="KW317" s="23">
        <f t="shared" ref="KW317:KW327" si="851">KU$315*KV317</f>
        <v>2730</v>
      </c>
      <c r="KY317" s="69"/>
      <c r="KZ317" s="20"/>
      <c r="LA317" s="20"/>
      <c r="LB317" s="20">
        <v>28.5</v>
      </c>
      <c r="LC317" s="23">
        <f t="shared" ref="LC317:LC327" si="852">LA$315*LB317</f>
        <v>598.5</v>
      </c>
      <c r="LE317" s="69"/>
      <c r="LF317" s="20"/>
      <c r="LG317" s="20"/>
      <c r="LH317" s="20">
        <v>56.5</v>
      </c>
      <c r="LI317" s="23">
        <f t="shared" ref="LI317:LI327" si="853">LG$315*LH317</f>
        <v>5650</v>
      </c>
      <c r="LK317" s="27"/>
      <c r="LL317" s="27"/>
      <c r="LM317" s="27"/>
      <c r="LN317" s="27">
        <v>96.5</v>
      </c>
      <c r="LO317" s="30">
        <f t="shared" ref="LO317:LO327" si="854">LM$315*LN317</f>
        <v>4728.5</v>
      </c>
      <c r="LW317" s="32"/>
      <c r="LX317" s="32"/>
      <c r="LY317" s="32"/>
      <c r="LZ317" s="32">
        <v>121</v>
      </c>
      <c r="MA317" s="36">
        <f t="shared" ref="MA317:MA327" si="855">LY$315*LZ317</f>
        <v>4210.7999999999993</v>
      </c>
      <c r="MC317" s="32"/>
      <c r="MD317" s="32"/>
      <c r="ME317" s="32"/>
      <c r="MF317" s="32"/>
      <c r="MI317" s="32"/>
      <c r="MJ317" s="32"/>
      <c r="MK317" s="32"/>
      <c r="ML317" s="32"/>
      <c r="MO317" s="32"/>
      <c r="MP317" s="32"/>
      <c r="MQ317" s="32"/>
      <c r="MR317" s="32"/>
      <c r="MU317" s="32"/>
      <c r="MV317" s="32"/>
      <c r="MW317" s="32"/>
      <c r="MX317" s="32"/>
      <c r="NA317" s="32"/>
      <c r="NB317" s="32"/>
      <c r="NC317" s="32"/>
      <c r="ND317" s="32">
        <v>81</v>
      </c>
      <c r="NE317" s="36">
        <f t="shared" ref="NE317:NE327" si="856">NC$315*ND317</f>
        <v>1198.8</v>
      </c>
      <c r="NG317" s="32"/>
      <c r="NH317" s="32"/>
      <c r="NI317" s="32"/>
      <c r="NJ317" s="32">
        <v>70.25</v>
      </c>
      <c r="NK317" s="36">
        <f t="shared" ref="NK317:NK327" si="857">NI$315*NJ317</f>
        <v>2486.85</v>
      </c>
      <c r="NM317" s="32"/>
      <c r="NN317" s="32"/>
      <c r="NO317" s="32"/>
      <c r="NP317" s="32">
        <v>45.75</v>
      </c>
      <c r="NQ317" s="36">
        <f t="shared" ref="NQ317:NQ327" si="858">NO$315*NP317</f>
        <v>585.6</v>
      </c>
      <c r="NS317" s="32"/>
      <c r="NT317" s="32"/>
      <c r="NU317" s="32"/>
      <c r="NV317" s="32"/>
      <c r="NY317" s="32"/>
      <c r="NZ317" s="32"/>
      <c r="OA317" s="32"/>
      <c r="OB317" s="32">
        <v>8.125</v>
      </c>
      <c r="OC317" s="36">
        <f t="shared" ref="OC317:OC327" si="859">OA$315*OB317</f>
        <v>178.75</v>
      </c>
      <c r="OE317" s="32"/>
      <c r="OF317" s="32"/>
      <c r="OG317" s="32"/>
      <c r="OH317" s="32"/>
      <c r="OK317" s="32"/>
      <c r="OL317" s="32"/>
      <c r="OM317" s="32"/>
      <c r="ON317" s="32">
        <v>88</v>
      </c>
      <c r="OO317" s="36">
        <f t="shared" ref="OO317:OO327" si="860">OM$315*ON317</f>
        <v>2622.4</v>
      </c>
      <c r="OQ317" s="32"/>
      <c r="OR317" s="32"/>
      <c r="OS317" s="32"/>
      <c r="OT317" s="32">
        <v>74.75</v>
      </c>
      <c r="OU317" s="36">
        <f t="shared" ref="OU317:OU327" si="861">OS$315*OT317</f>
        <v>1016.6</v>
      </c>
      <c r="OW317" s="32"/>
      <c r="OX317" s="32"/>
      <c r="OY317" s="32"/>
      <c r="OZ317" s="32">
        <v>79.875</v>
      </c>
      <c r="PA317" s="36">
        <f t="shared" ref="PA317:PA327" si="862">OY$315*OZ317</f>
        <v>1206.1125</v>
      </c>
      <c r="PC317" s="32"/>
      <c r="PD317" s="32"/>
      <c r="PE317" s="32"/>
      <c r="PF317" s="32">
        <v>84.5</v>
      </c>
      <c r="PG317" s="36">
        <f t="shared" ref="PG317:PG327" si="863">PE$315*PF317</f>
        <v>2222.35</v>
      </c>
      <c r="PI317" s="32"/>
      <c r="PJ317" s="32"/>
      <c r="PK317" s="32"/>
      <c r="PL317" s="32"/>
      <c r="PO317" s="32"/>
      <c r="PP317" s="32"/>
      <c r="PQ317" s="32"/>
      <c r="PR317" s="32"/>
      <c r="PU317" s="32"/>
      <c r="PV317" s="32"/>
      <c r="PW317" s="32"/>
      <c r="PX317" s="31">
        <v>73.75</v>
      </c>
      <c r="PY317" s="36">
        <f t="shared" ref="PY317:PY327" si="864">PW$315*PX317</f>
        <v>442.5</v>
      </c>
      <c r="QM317" s="5"/>
      <c r="QO317" s="5"/>
      <c r="RN317" s="31">
        <v>43</v>
      </c>
      <c r="RO317" s="36">
        <f t="shared" ref="RO317:RO327" si="865">RM$315*RN317</f>
        <v>490.2</v>
      </c>
    </row>
    <row r="318" spans="1:515" x14ac:dyDescent="0.55000000000000004">
      <c r="A318" s="31"/>
      <c r="B318" s="80">
        <v>185703</v>
      </c>
      <c r="C318" s="77"/>
      <c r="D318" s="78"/>
      <c r="E318" s="78">
        <f t="shared" si="620"/>
        <v>166449.591818185</v>
      </c>
      <c r="F318" s="78">
        <f t="shared" ref="F318:F327" si="866">F317*G318/G317</f>
        <v>48.945871016217765</v>
      </c>
      <c r="G318" s="78">
        <f t="shared" si="820"/>
        <v>76.363532512815979</v>
      </c>
      <c r="H318" s="78"/>
      <c r="I318" s="78"/>
      <c r="J318" s="88"/>
      <c r="N318" s="31">
        <v>63.75</v>
      </c>
      <c r="O318" s="62">
        <f t="shared" si="821"/>
        <v>6438.75</v>
      </c>
      <c r="Z318" s="31">
        <v>121</v>
      </c>
      <c r="AA318" s="37">
        <f t="shared" si="817"/>
        <v>9075</v>
      </c>
      <c r="AF318" s="31">
        <v>52</v>
      </c>
      <c r="AG318" s="36">
        <f t="shared" si="822"/>
        <v>1716</v>
      </c>
      <c r="AL318" s="31">
        <v>79.88</v>
      </c>
      <c r="AM318" s="30">
        <f t="shared" si="823"/>
        <v>7988</v>
      </c>
      <c r="AR318" s="31">
        <v>27.545534104901609</v>
      </c>
      <c r="AS318" s="38">
        <f t="shared" si="824"/>
        <v>840.13879019949911</v>
      </c>
      <c r="BD318" s="31">
        <v>81.875</v>
      </c>
      <c r="BE318" s="36">
        <f t="shared" si="825"/>
        <v>3397.8125</v>
      </c>
      <c r="BJ318" s="31">
        <v>39.25</v>
      </c>
      <c r="BK318" s="36">
        <f t="shared" si="826"/>
        <v>1204.9749999999999</v>
      </c>
      <c r="BP318" s="31">
        <v>41.75</v>
      </c>
      <c r="BQ318" s="30">
        <f t="shared" si="827"/>
        <v>1189.875</v>
      </c>
      <c r="BV318" s="31">
        <v>106</v>
      </c>
      <c r="BW318" s="30">
        <f t="shared" si="828"/>
        <v>5936</v>
      </c>
      <c r="CB318" s="31">
        <v>102.13</v>
      </c>
      <c r="CC318" s="30">
        <f t="shared" si="829"/>
        <v>6638.45</v>
      </c>
      <c r="CN318" s="31">
        <v>103.5</v>
      </c>
      <c r="CO318" s="36">
        <f t="shared" si="830"/>
        <v>5589</v>
      </c>
      <c r="CZ318" s="31">
        <v>88.875</v>
      </c>
      <c r="DA318" s="62">
        <f t="shared" si="831"/>
        <v>21330</v>
      </c>
      <c r="DF318" s="31">
        <v>28.25</v>
      </c>
      <c r="DG318" s="30">
        <f t="shared" si="832"/>
        <v>1073.5</v>
      </c>
      <c r="DL318" s="31">
        <v>13.5</v>
      </c>
      <c r="DM318" s="30">
        <f t="shared" si="833"/>
        <v>567</v>
      </c>
      <c r="DR318" s="31">
        <v>95.63</v>
      </c>
      <c r="DS318" s="30">
        <f t="shared" si="834"/>
        <v>5737.7999999999993</v>
      </c>
      <c r="DX318" s="31">
        <v>74.5</v>
      </c>
      <c r="DY318" s="30">
        <f t="shared" si="835"/>
        <v>4805.25</v>
      </c>
      <c r="ED318" s="31">
        <v>74.5</v>
      </c>
      <c r="EE318" s="30">
        <f t="shared" si="836"/>
        <v>2458.5</v>
      </c>
      <c r="EV318" s="31">
        <v>86.125</v>
      </c>
      <c r="EW318" s="30">
        <f t="shared" si="837"/>
        <v>3875.625</v>
      </c>
      <c r="FB318" s="31">
        <v>94.75</v>
      </c>
      <c r="FC318" s="29">
        <f t="shared" si="818"/>
        <v>4879.625</v>
      </c>
      <c r="FN318" s="31">
        <v>104</v>
      </c>
      <c r="FO318" s="36">
        <f t="shared" si="838"/>
        <v>4888</v>
      </c>
      <c r="FT318" s="31">
        <v>97.5</v>
      </c>
      <c r="FU318" s="36">
        <f t="shared" si="839"/>
        <v>12870</v>
      </c>
      <c r="GF318" s="31">
        <v>54.75</v>
      </c>
      <c r="GG318" s="36">
        <f t="shared" si="840"/>
        <v>2080.5</v>
      </c>
      <c r="GL318" s="31">
        <v>55.125</v>
      </c>
      <c r="GM318" s="36">
        <f t="shared" si="819"/>
        <v>957.67500000000007</v>
      </c>
      <c r="GR318" s="31">
        <v>63.410227136403222</v>
      </c>
      <c r="GS318" s="36">
        <f t="shared" si="841"/>
        <v>1077.9738613188547</v>
      </c>
      <c r="GX318" s="31">
        <v>73.75</v>
      </c>
      <c r="GY318" s="36">
        <f t="shared" si="842"/>
        <v>2728.75</v>
      </c>
      <c r="HP318" s="31">
        <v>100</v>
      </c>
      <c r="HQ318" s="30">
        <f t="shared" si="843"/>
        <v>2900</v>
      </c>
      <c r="IB318" s="31">
        <v>123</v>
      </c>
      <c r="IC318" s="36">
        <f t="shared" si="844"/>
        <v>2829</v>
      </c>
      <c r="IH318" s="31">
        <v>47.5</v>
      </c>
      <c r="II318" s="30">
        <f t="shared" si="845"/>
        <v>1425</v>
      </c>
      <c r="IN318" s="31">
        <v>83.875</v>
      </c>
      <c r="IO318" s="36">
        <f t="shared" si="846"/>
        <v>2516.25</v>
      </c>
      <c r="JC318" s="69"/>
      <c r="JD318" s="20"/>
      <c r="JE318" s="20"/>
      <c r="JF318" s="20"/>
      <c r="JI318" s="69"/>
      <c r="JJ318" s="20"/>
      <c r="JK318" s="20"/>
      <c r="JL318" s="20">
        <v>120</v>
      </c>
      <c r="JM318" s="23">
        <f t="shared" si="847"/>
        <v>3600</v>
      </c>
      <c r="JO318" s="69"/>
      <c r="JP318" s="20"/>
      <c r="JQ318" s="20"/>
      <c r="JR318" s="20">
        <v>69.875</v>
      </c>
      <c r="JS318" s="23">
        <f t="shared" si="848"/>
        <v>2208.0500000000002</v>
      </c>
      <c r="JU318" s="69"/>
      <c r="JV318" s="20"/>
      <c r="JW318" s="20"/>
      <c r="JX318" s="20"/>
      <c r="KA318" s="69"/>
      <c r="KB318" s="20"/>
      <c r="KC318" s="20"/>
      <c r="KD318" s="20"/>
      <c r="KG318" s="69"/>
      <c r="KH318" s="20"/>
      <c r="KI318" s="20"/>
      <c r="KJ318" s="20">
        <v>26.25</v>
      </c>
      <c r="KK318" s="23">
        <f t="shared" si="849"/>
        <v>787.5</v>
      </c>
      <c r="KM318" s="69"/>
      <c r="KN318" s="20"/>
      <c r="KO318" s="20"/>
      <c r="KP318" s="20">
        <v>57.5</v>
      </c>
      <c r="KQ318" s="23">
        <f t="shared" si="850"/>
        <v>1052.25</v>
      </c>
      <c r="KS318" s="69"/>
      <c r="KT318" s="20"/>
      <c r="KU318" s="20"/>
      <c r="KV318" s="20">
        <v>46.5</v>
      </c>
      <c r="KW318" s="23">
        <f t="shared" si="851"/>
        <v>2604</v>
      </c>
      <c r="KY318" s="69"/>
      <c r="KZ318" s="20"/>
      <c r="LA318" s="20"/>
      <c r="LB318" s="20">
        <v>27.5</v>
      </c>
      <c r="LC318" s="23">
        <f t="shared" si="852"/>
        <v>577.5</v>
      </c>
      <c r="LE318" s="69"/>
      <c r="LF318" s="20"/>
      <c r="LG318" s="20"/>
      <c r="LH318" s="20">
        <v>53.126666666666665</v>
      </c>
      <c r="LI318" s="23">
        <f t="shared" si="853"/>
        <v>5312.6666666666661</v>
      </c>
      <c r="LK318" s="27"/>
      <c r="LL318" s="27"/>
      <c r="LM318" s="27"/>
      <c r="LN318" s="27">
        <v>95</v>
      </c>
      <c r="LO318" s="30">
        <f t="shared" si="854"/>
        <v>4655</v>
      </c>
      <c r="LW318" s="32"/>
      <c r="LX318" s="32"/>
      <c r="LY318" s="32"/>
      <c r="LZ318" s="32">
        <v>122</v>
      </c>
      <c r="MA318" s="36">
        <f t="shared" si="855"/>
        <v>4245.5999999999995</v>
      </c>
      <c r="MC318" s="32"/>
      <c r="MD318" s="32"/>
      <c r="ME318" s="32"/>
      <c r="MF318" s="32"/>
      <c r="MI318" s="32"/>
      <c r="MJ318" s="32"/>
      <c r="MK318" s="32"/>
      <c r="ML318" s="32"/>
      <c r="MO318" s="32"/>
      <c r="MP318" s="32"/>
      <c r="MQ318" s="32"/>
      <c r="MR318" s="32"/>
      <c r="MU318" s="32"/>
      <c r="MV318" s="32"/>
      <c r="MW318" s="32"/>
      <c r="MX318" s="32"/>
      <c r="NA318" s="32"/>
      <c r="NB318" s="32"/>
      <c r="NC318" s="32"/>
      <c r="ND318" s="32">
        <v>74.5</v>
      </c>
      <c r="NE318" s="36">
        <f t="shared" si="856"/>
        <v>1102.6000000000001</v>
      </c>
      <c r="NG318" s="32"/>
      <c r="NH318" s="32"/>
      <c r="NI318" s="32"/>
      <c r="NJ318" s="32">
        <v>72.125</v>
      </c>
      <c r="NK318" s="36">
        <f t="shared" si="857"/>
        <v>2553.2249999999999</v>
      </c>
      <c r="NM318" s="32"/>
      <c r="NN318" s="32"/>
      <c r="NO318" s="32"/>
      <c r="NP318" s="32">
        <v>45.75</v>
      </c>
      <c r="NQ318" s="36">
        <f t="shared" si="858"/>
        <v>585.6</v>
      </c>
      <c r="NS318" s="32"/>
      <c r="NT318" s="32"/>
      <c r="NU318" s="32"/>
      <c r="NV318" s="32"/>
      <c r="NY318" s="32"/>
      <c r="NZ318" s="32"/>
      <c r="OA318" s="32"/>
      <c r="OB318" s="32">
        <v>7.25</v>
      </c>
      <c r="OC318" s="36">
        <f t="shared" si="859"/>
        <v>159.5</v>
      </c>
      <c r="OE318" s="32"/>
      <c r="OF318" s="32"/>
      <c r="OG318" s="32"/>
      <c r="OH318" s="32"/>
      <c r="OK318" s="32"/>
      <c r="OL318" s="32"/>
      <c r="OM318" s="32"/>
      <c r="ON318" s="32">
        <v>93</v>
      </c>
      <c r="OO318" s="36">
        <f t="shared" si="860"/>
        <v>2771.4</v>
      </c>
      <c r="OQ318" s="32"/>
      <c r="OR318" s="32"/>
      <c r="OS318" s="32"/>
      <c r="OT318" s="32">
        <v>75.25</v>
      </c>
      <c r="OU318" s="36">
        <f t="shared" si="861"/>
        <v>1023.4</v>
      </c>
      <c r="OW318" s="32"/>
      <c r="OX318" s="32"/>
      <c r="OY318" s="32"/>
      <c r="OZ318" s="32">
        <v>84</v>
      </c>
      <c r="PA318" s="36">
        <f t="shared" si="862"/>
        <v>1268.3999999999999</v>
      </c>
      <c r="PC318" s="32"/>
      <c r="PD318" s="32"/>
      <c r="PE318" s="32"/>
      <c r="PF318" s="32">
        <v>76.5</v>
      </c>
      <c r="PG318" s="36">
        <f t="shared" si="863"/>
        <v>2011.95</v>
      </c>
      <c r="PI318" s="32"/>
      <c r="PJ318" s="32"/>
      <c r="PK318" s="32"/>
      <c r="PL318" s="32"/>
      <c r="PO318" s="32"/>
      <c r="PP318" s="32"/>
      <c r="PQ318" s="32"/>
      <c r="PR318" s="32"/>
      <c r="PU318" s="32"/>
      <c r="PV318" s="32"/>
      <c r="PW318" s="32"/>
      <c r="PX318" s="31">
        <v>72</v>
      </c>
      <c r="PY318" s="36">
        <f t="shared" si="864"/>
        <v>432</v>
      </c>
      <c r="QM318" s="5"/>
      <c r="QO318" s="5"/>
      <c r="RN318" s="31">
        <v>42.5</v>
      </c>
      <c r="RO318" s="36">
        <f t="shared" si="865"/>
        <v>484.5</v>
      </c>
    </row>
    <row r="319" spans="1:515" x14ac:dyDescent="0.55000000000000004">
      <c r="A319" s="31"/>
      <c r="B319" s="80">
        <v>185704</v>
      </c>
      <c r="C319" s="77"/>
      <c r="D319" s="78"/>
      <c r="E319" s="78">
        <f t="shared" si="620"/>
        <v>165017.50534446072</v>
      </c>
      <c r="F319" s="78">
        <f t="shared" si="866"/>
        <v>48.524754214059762</v>
      </c>
      <c r="G319" s="78">
        <f t="shared" si="820"/>
        <v>75.706521697692665</v>
      </c>
      <c r="H319" s="78"/>
      <c r="I319" s="78"/>
      <c r="J319" s="88"/>
      <c r="N319" s="31">
        <v>61.625</v>
      </c>
      <c r="O319" s="62">
        <f t="shared" si="821"/>
        <v>6224.125</v>
      </c>
      <c r="Z319" s="31">
        <v>123.5</v>
      </c>
      <c r="AA319" s="37">
        <f t="shared" si="817"/>
        <v>9262.5</v>
      </c>
      <c r="AF319" s="31">
        <v>51</v>
      </c>
      <c r="AG319" s="36">
        <f t="shared" si="822"/>
        <v>1683</v>
      </c>
      <c r="AL319" s="31">
        <v>82.39</v>
      </c>
      <c r="AM319" s="30">
        <f t="shared" si="823"/>
        <v>8239</v>
      </c>
      <c r="AR319" s="31">
        <v>26.607997412923329</v>
      </c>
      <c r="AS319" s="38">
        <f t="shared" si="824"/>
        <v>811.54392109416153</v>
      </c>
      <c r="BD319" s="31">
        <v>81.375</v>
      </c>
      <c r="BE319" s="36">
        <f t="shared" si="825"/>
        <v>3377.0625</v>
      </c>
      <c r="BJ319" s="31">
        <v>39.75</v>
      </c>
      <c r="BK319" s="36">
        <f t="shared" si="826"/>
        <v>1220.325</v>
      </c>
      <c r="BP319" s="31">
        <v>47.75</v>
      </c>
      <c r="BQ319" s="30">
        <f t="shared" si="827"/>
        <v>1360.875</v>
      </c>
      <c r="BV319" s="31">
        <v>96.875</v>
      </c>
      <c r="BW319" s="30">
        <f t="shared" si="828"/>
        <v>5425</v>
      </c>
      <c r="CB319" s="31">
        <v>132</v>
      </c>
      <c r="CC319" s="30">
        <f t="shared" si="829"/>
        <v>8580</v>
      </c>
      <c r="CN319" s="31">
        <v>102</v>
      </c>
      <c r="CO319" s="36">
        <f t="shared" si="830"/>
        <v>5508</v>
      </c>
      <c r="CZ319" s="31">
        <v>87.625</v>
      </c>
      <c r="DA319" s="62">
        <f t="shared" si="831"/>
        <v>21030</v>
      </c>
      <c r="DF319" s="31">
        <v>24.25</v>
      </c>
      <c r="DG319" s="30">
        <f t="shared" si="832"/>
        <v>921.5</v>
      </c>
      <c r="DL319" s="31">
        <v>15.88</v>
      </c>
      <c r="DM319" s="30">
        <f t="shared" si="833"/>
        <v>666.96</v>
      </c>
      <c r="DR319" s="31">
        <v>95</v>
      </c>
      <c r="DS319" s="30">
        <f t="shared" si="834"/>
        <v>5700</v>
      </c>
      <c r="DX319" s="31">
        <v>65</v>
      </c>
      <c r="DY319" s="30">
        <f t="shared" si="835"/>
        <v>4192.5</v>
      </c>
      <c r="ED319" s="31">
        <v>70.13</v>
      </c>
      <c r="EE319" s="30">
        <f t="shared" si="836"/>
        <v>2314.29</v>
      </c>
      <c r="EV319" s="31">
        <v>86.875</v>
      </c>
      <c r="EW319" s="30">
        <f t="shared" si="837"/>
        <v>3909.375</v>
      </c>
      <c r="FB319" s="31">
        <v>96.25</v>
      </c>
      <c r="FC319" s="29">
        <f t="shared" si="818"/>
        <v>4956.875</v>
      </c>
      <c r="FN319" s="31">
        <v>101</v>
      </c>
      <c r="FO319" s="36">
        <f t="shared" si="838"/>
        <v>4747</v>
      </c>
      <c r="FT319" s="31">
        <v>98</v>
      </c>
      <c r="FU319" s="36">
        <f t="shared" si="839"/>
        <v>12936</v>
      </c>
      <c r="GF319" s="31">
        <v>51.25</v>
      </c>
      <c r="GG319" s="36">
        <f t="shared" si="840"/>
        <v>1947.5</v>
      </c>
      <c r="GL319" s="31">
        <v>42.375</v>
      </c>
      <c r="GM319" s="36">
        <f t="shared" si="819"/>
        <v>909.65000000000009</v>
      </c>
      <c r="GR319" s="31">
        <v>62.419544511760023</v>
      </c>
      <c r="GS319" s="36">
        <f t="shared" si="841"/>
        <v>1061.1322566999204</v>
      </c>
      <c r="GX319" s="31">
        <v>69</v>
      </c>
      <c r="GY319" s="36">
        <f t="shared" si="842"/>
        <v>2553</v>
      </c>
      <c r="HP319" s="31">
        <v>100</v>
      </c>
      <c r="HQ319" s="30">
        <f t="shared" si="843"/>
        <v>2900</v>
      </c>
      <c r="IB319" s="31">
        <v>118</v>
      </c>
      <c r="IC319" s="36">
        <f t="shared" si="844"/>
        <v>2714</v>
      </c>
      <c r="IH319" s="31">
        <v>45</v>
      </c>
      <c r="II319" s="30">
        <f t="shared" si="845"/>
        <v>1350</v>
      </c>
      <c r="IN319" s="31">
        <v>84.25</v>
      </c>
      <c r="IO319" s="36">
        <f t="shared" si="846"/>
        <v>2527.5</v>
      </c>
      <c r="JC319" s="69"/>
      <c r="JD319" s="20"/>
      <c r="JE319" s="20"/>
      <c r="JF319" s="20"/>
      <c r="JI319" s="69"/>
      <c r="JJ319" s="20"/>
      <c r="JK319" s="20"/>
      <c r="JL319" s="20">
        <v>120</v>
      </c>
      <c r="JM319" s="23">
        <f t="shared" si="847"/>
        <v>3600</v>
      </c>
      <c r="JO319" s="69"/>
      <c r="JP319" s="20"/>
      <c r="JQ319" s="20"/>
      <c r="JR319" s="20">
        <v>67.75</v>
      </c>
      <c r="JS319" s="23">
        <f t="shared" si="848"/>
        <v>2140.9</v>
      </c>
      <c r="JU319" s="69"/>
      <c r="JV319" s="20"/>
      <c r="JW319" s="20"/>
      <c r="JX319" s="20"/>
      <c r="KA319" s="69"/>
      <c r="KB319" s="20"/>
      <c r="KC319" s="20"/>
      <c r="KD319" s="20"/>
      <c r="KG319" s="69"/>
      <c r="KH319" s="20"/>
      <c r="KI319" s="20"/>
      <c r="KJ319" s="20">
        <v>24.5</v>
      </c>
      <c r="KK319" s="23">
        <f t="shared" si="849"/>
        <v>735</v>
      </c>
      <c r="KM319" s="69"/>
      <c r="KN319" s="20"/>
      <c r="KO319" s="20"/>
      <c r="KP319" s="20">
        <v>58</v>
      </c>
      <c r="KQ319" s="23">
        <f t="shared" si="850"/>
        <v>1061.4000000000001</v>
      </c>
      <c r="KS319" s="69"/>
      <c r="KT319" s="20"/>
      <c r="KU319" s="20"/>
      <c r="KV319" s="20">
        <v>45</v>
      </c>
      <c r="KW319" s="23">
        <f t="shared" si="851"/>
        <v>2520</v>
      </c>
      <c r="KY319" s="69"/>
      <c r="KZ319" s="20"/>
      <c r="LA319" s="20"/>
      <c r="LB319" s="20">
        <v>20</v>
      </c>
      <c r="LC319" s="23">
        <f t="shared" si="852"/>
        <v>420</v>
      </c>
      <c r="LE319" s="69"/>
      <c r="LF319" s="20"/>
      <c r="LG319" s="20"/>
      <c r="LH319" s="20">
        <v>42.126666666666665</v>
      </c>
      <c r="LI319" s="23">
        <f t="shared" si="853"/>
        <v>4212.6666666666661</v>
      </c>
      <c r="LK319" s="27"/>
      <c r="LL319" s="27"/>
      <c r="LM319" s="27"/>
      <c r="LN319" s="27">
        <v>94</v>
      </c>
      <c r="LO319" s="30">
        <f t="shared" si="854"/>
        <v>4606</v>
      </c>
      <c r="LW319" s="32"/>
      <c r="LX319" s="32"/>
      <c r="LY319" s="32"/>
      <c r="LZ319" s="32">
        <v>123</v>
      </c>
      <c r="MA319" s="36">
        <f t="shared" si="855"/>
        <v>4280.3999999999996</v>
      </c>
      <c r="MC319" s="32"/>
      <c r="MD319" s="32"/>
      <c r="ME319" s="32"/>
      <c r="MF319" s="32"/>
      <c r="MI319" s="32"/>
      <c r="MJ319" s="32"/>
      <c r="MK319" s="32"/>
      <c r="ML319" s="32"/>
      <c r="MO319" s="32"/>
      <c r="MP319" s="32"/>
      <c r="MQ319" s="32"/>
      <c r="MR319" s="32"/>
      <c r="MU319" s="32"/>
      <c r="MV319" s="32"/>
      <c r="MW319" s="32"/>
      <c r="MX319" s="32"/>
      <c r="NA319" s="32"/>
      <c r="NB319" s="32"/>
      <c r="NC319" s="32"/>
      <c r="ND319" s="32">
        <v>75</v>
      </c>
      <c r="NE319" s="36">
        <f t="shared" si="856"/>
        <v>1110</v>
      </c>
      <c r="NG319" s="32"/>
      <c r="NH319" s="32"/>
      <c r="NI319" s="32"/>
      <c r="NJ319" s="32">
        <v>72.25</v>
      </c>
      <c r="NK319" s="36">
        <f t="shared" si="857"/>
        <v>2557.65</v>
      </c>
      <c r="NM319" s="32"/>
      <c r="NN319" s="32"/>
      <c r="NO319" s="32"/>
      <c r="NP319" s="32">
        <v>46.75</v>
      </c>
      <c r="NQ319" s="36">
        <f t="shared" si="858"/>
        <v>598.4</v>
      </c>
      <c r="NS319" s="32"/>
      <c r="NT319" s="32"/>
      <c r="NU319" s="32"/>
      <c r="NV319" s="32"/>
      <c r="NY319" s="32"/>
      <c r="NZ319" s="32"/>
      <c r="OA319" s="32"/>
      <c r="OB319" s="32">
        <v>7.375</v>
      </c>
      <c r="OC319" s="36">
        <f t="shared" si="859"/>
        <v>162.25</v>
      </c>
      <c r="OE319" s="32"/>
      <c r="OF319" s="32"/>
      <c r="OG319" s="32"/>
      <c r="OH319" s="32"/>
      <c r="OK319" s="32"/>
      <c r="OL319" s="32"/>
      <c r="OM319" s="32"/>
      <c r="ON319" s="32">
        <v>91.25</v>
      </c>
      <c r="OO319" s="36">
        <f t="shared" si="860"/>
        <v>2719.25</v>
      </c>
      <c r="OQ319" s="32"/>
      <c r="OR319" s="32"/>
      <c r="OS319" s="32"/>
      <c r="OT319" s="32">
        <v>70</v>
      </c>
      <c r="OU319" s="36">
        <f t="shared" si="861"/>
        <v>952</v>
      </c>
      <c r="OW319" s="32"/>
      <c r="OX319" s="32"/>
      <c r="OY319" s="32"/>
      <c r="OZ319" s="32">
        <v>84.25</v>
      </c>
      <c r="PA319" s="36">
        <f t="shared" si="862"/>
        <v>1272.175</v>
      </c>
      <c r="PC319" s="32"/>
      <c r="PD319" s="32"/>
      <c r="PE319" s="32"/>
      <c r="PF319" s="32">
        <v>79</v>
      </c>
      <c r="PG319" s="36">
        <f t="shared" si="863"/>
        <v>2077.7000000000003</v>
      </c>
      <c r="PI319" s="32"/>
      <c r="PJ319" s="32"/>
      <c r="PK319" s="32"/>
      <c r="PL319" s="32"/>
      <c r="PO319" s="32"/>
      <c r="PP319" s="32"/>
      <c r="PQ319" s="32"/>
      <c r="PR319" s="32"/>
      <c r="PU319" s="32"/>
      <c r="PV319" s="32"/>
      <c r="PW319" s="32"/>
      <c r="PX319" s="31">
        <v>75</v>
      </c>
      <c r="PY319" s="36">
        <f t="shared" si="864"/>
        <v>450</v>
      </c>
      <c r="QM319" s="5"/>
      <c r="QO319" s="5"/>
      <c r="RN319" s="31">
        <v>45</v>
      </c>
      <c r="RO319" s="36">
        <f t="shared" si="865"/>
        <v>513</v>
      </c>
    </row>
    <row r="320" spans="1:515" x14ac:dyDescent="0.55000000000000004">
      <c r="A320" s="31"/>
      <c r="B320" s="80">
        <v>185705</v>
      </c>
      <c r="C320" s="77"/>
      <c r="D320" s="78"/>
      <c r="E320" s="78">
        <f t="shared" si="620"/>
        <v>161345.22303740311</v>
      </c>
      <c r="F320" s="78">
        <f t="shared" si="866"/>
        <v>47.444889408306935</v>
      </c>
      <c r="G320" s="78">
        <f t="shared" si="820"/>
        <v>74.021756680920802</v>
      </c>
      <c r="H320" s="78"/>
      <c r="I320" s="78"/>
      <c r="J320" s="88"/>
      <c r="N320" s="31">
        <v>50.25</v>
      </c>
      <c r="O320" s="62">
        <f t="shared" si="821"/>
        <v>5075.25</v>
      </c>
      <c r="Z320" s="31">
        <v>119.75</v>
      </c>
      <c r="AA320" s="37">
        <f t="shared" si="817"/>
        <v>8981.25</v>
      </c>
      <c r="AF320" s="31">
        <v>52</v>
      </c>
      <c r="AG320" s="36">
        <f t="shared" si="822"/>
        <v>1716</v>
      </c>
      <c r="AL320" s="31">
        <v>80.5</v>
      </c>
      <c r="AM320" s="30">
        <f t="shared" si="823"/>
        <v>8050</v>
      </c>
      <c r="AR320" s="31">
        <v>25.670460720945048</v>
      </c>
      <c r="AS320" s="38">
        <f t="shared" si="824"/>
        <v>782.94905198882395</v>
      </c>
      <c r="BD320" s="31">
        <v>86.125</v>
      </c>
      <c r="BE320" s="36">
        <f t="shared" si="825"/>
        <v>3574.1875</v>
      </c>
      <c r="BJ320" s="31">
        <v>38.125</v>
      </c>
      <c r="BK320" s="36">
        <f t="shared" si="826"/>
        <v>1170.4375</v>
      </c>
      <c r="BP320" s="31">
        <v>46.25</v>
      </c>
      <c r="BQ320" s="30">
        <f t="shared" si="827"/>
        <v>1318.125</v>
      </c>
      <c r="BV320" s="31">
        <v>96.875</v>
      </c>
      <c r="BW320" s="30">
        <f t="shared" si="828"/>
        <v>5425</v>
      </c>
      <c r="CB320" s="31">
        <v>139.5</v>
      </c>
      <c r="CC320" s="30">
        <f t="shared" si="829"/>
        <v>9067.5</v>
      </c>
      <c r="CN320" s="31">
        <v>96.5</v>
      </c>
      <c r="CO320" s="36">
        <f t="shared" si="830"/>
        <v>5211</v>
      </c>
      <c r="CZ320" s="31">
        <v>85.375</v>
      </c>
      <c r="DA320" s="62">
        <f t="shared" si="831"/>
        <v>20490</v>
      </c>
      <c r="DF320" s="31">
        <v>23.5</v>
      </c>
      <c r="DG320" s="30">
        <f t="shared" si="832"/>
        <v>893</v>
      </c>
      <c r="DL320" s="31">
        <v>11.75</v>
      </c>
      <c r="DM320" s="30">
        <f t="shared" si="833"/>
        <v>493.5</v>
      </c>
      <c r="DR320" s="31">
        <v>94.5</v>
      </c>
      <c r="DS320" s="30">
        <f t="shared" si="834"/>
        <v>5670</v>
      </c>
      <c r="DX320" s="31">
        <v>57</v>
      </c>
      <c r="DY320" s="30">
        <f t="shared" si="835"/>
        <v>3676.5</v>
      </c>
      <c r="ED320" s="31">
        <v>64.25</v>
      </c>
      <c r="EE320" s="30">
        <f t="shared" si="836"/>
        <v>2120.25</v>
      </c>
      <c r="EV320" s="31">
        <v>92.25</v>
      </c>
      <c r="EW320" s="30">
        <f t="shared" si="837"/>
        <v>4151.25</v>
      </c>
      <c r="FB320" s="31">
        <v>98.75</v>
      </c>
      <c r="FC320" s="29">
        <f t="shared" si="818"/>
        <v>5085.625</v>
      </c>
      <c r="FN320" s="31">
        <v>103.25</v>
      </c>
      <c r="FO320" s="36">
        <f t="shared" si="838"/>
        <v>4852.75</v>
      </c>
      <c r="FT320" s="31">
        <v>92.25</v>
      </c>
      <c r="FU320" s="36">
        <f t="shared" si="839"/>
        <v>12177</v>
      </c>
      <c r="GF320" s="31">
        <v>49</v>
      </c>
      <c r="GG320" s="36">
        <f t="shared" si="840"/>
        <v>1862</v>
      </c>
      <c r="GL320" s="31">
        <v>40.25</v>
      </c>
      <c r="GM320" s="36">
        <f t="shared" si="819"/>
        <v>830.55000000000007</v>
      </c>
      <c r="GR320" s="31">
        <v>61.428861887116824</v>
      </c>
      <c r="GS320" s="36">
        <f t="shared" si="841"/>
        <v>1044.2906520809861</v>
      </c>
      <c r="GX320" s="31">
        <v>67</v>
      </c>
      <c r="GY320" s="36">
        <f t="shared" si="842"/>
        <v>2479</v>
      </c>
      <c r="HP320" s="31">
        <v>95</v>
      </c>
      <c r="HQ320" s="30">
        <f t="shared" si="843"/>
        <v>2755</v>
      </c>
      <c r="IB320" s="31">
        <v>120</v>
      </c>
      <c r="IC320" s="36">
        <f t="shared" si="844"/>
        <v>2760</v>
      </c>
      <c r="IH320" s="31">
        <v>46.75</v>
      </c>
      <c r="II320" s="30">
        <f t="shared" si="845"/>
        <v>1402.5</v>
      </c>
      <c r="IN320" s="31">
        <v>87.5</v>
      </c>
      <c r="IO320" s="36">
        <f t="shared" si="846"/>
        <v>2625</v>
      </c>
      <c r="JC320" s="69"/>
      <c r="JD320" s="20"/>
      <c r="JE320" s="20"/>
      <c r="JF320" s="20"/>
      <c r="JI320" s="69"/>
      <c r="JJ320" s="20"/>
      <c r="JK320" s="20"/>
      <c r="JL320" s="20">
        <v>120</v>
      </c>
      <c r="JM320" s="23">
        <f t="shared" si="847"/>
        <v>3600</v>
      </c>
      <c r="JO320" s="69"/>
      <c r="JP320" s="20"/>
      <c r="JQ320" s="20"/>
      <c r="JR320" s="20">
        <v>74</v>
      </c>
      <c r="JS320" s="23">
        <f t="shared" si="848"/>
        <v>2338.4</v>
      </c>
      <c r="JU320" s="69"/>
      <c r="JV320" s="20"/>
      <c r="JW320" s="20"/>
      <c r="JX320" s="20"/>
      <c r="KA320" s="69"/>
      <c r="KB320" s="20"/>
      <c r="KC320" s="20"/>
      <c r="KD320" s="20"/>
      <c r="KG320" s="69"/>
      <c r="KH320" s="20"/>
      <c r="KI320" s="20"/>
      <c r="KJ320" s="20">
        <v>24.5</v>
      </c>
      <c r="KK320" s="23">
        <f t="shared" si="849"/>
        <v>735</v>
      </c>
      <c r="KM320" s="69"/>
      <c r="KN320" s="20"/>
      <c r="KO320" s="20"/>
      <c r="KP320" s="20">
        <v>59.5</v>
      </c>
      <c r="KQ320" s="23">
        <f t="shared" si="850"/>
        <v>1088.8500000000001</v>
      </c>
      <c r="KS320" s="69"/>
      <c r="KT320" s="20"/>
      <c r="KU320" s="20"/>
      <c r="KV320" s="20">
        <v>43.875</v>
      </c>
      <c r="KW320" s="23">
        <f t="shared" si="851"/>
        <v>2457</v>
      </c>
      <c r="KY320" s="69"/>
      <c r="KZ320" s="20"/>
      <c r="LA320" s="20"/>
      <c r="LB320" s="20">
        <v>20</v>
      </c>
      <c r="LC320" s="23">
        <f t="shared" si="852"/>
        <v>420</v>
      </c>
      <c r="LE320" s="69"/>
      <c r="LF320" s="20"/>
      <c r="LG320" s="20"/>
      <c r="LH320" s="20">
        <v>34.043333333333329</v>
      </c>
      <c r="LI320" s="23">
        <f t="shared" si="853"/>
        <v>3404.333333333333</v>
      </c>
      <c r="LK320" s="27"/>
      <c r="LL320" s="27"/>
      <c r="LM320" s="27"/>
      <c r="LN320" s="27">
        <v>95.5</v>
      </c>
      <c r="LO320" s="30">
        <f t="shared" si="854"/>
        <v>4679.5</v>
      </c>
      <c r="LW320" s="32"/>
      <c r="LX320" s="32"/>
      <c r="LY320" s="32"/>
      <c r="LZ320" s="32">
        <v>125</v>
      </c>
      <c r="MA320" s="36">
        <f t="shared" si="855"/>
        <v>4350</v>
      </c>
      <c r="MC320" s="32"/>
      <c r="MD320" s="32"/>
      <c r="ME320" s="32"/>
      <c r="MF320" s="32"/>
      <c r="MI320" s="32"/>
      <c r="MJ320" s="32"/>
      <c r="MK320" s="32"/>
      <c r="ML320" s="32"/>
      <c r="MO320" s="32"/>
      <c r="MP320" s="32"/>
      <c r="MQ320" s="32"/>
      <c r="MR320" s="32"/>
      <c r="MU320" s="32"/>
      <c r="MV320" s="32"/>
      <c r="MW320" s="32"/>
      <c r="MX320" s="32"/>
      <c r="NA320" s="32"/>
      <c r="NB320" s="32"/>
      <c r="NC320" s="32"/>
      <c r="ND320" s="32">
        <v>73</v>
      </c>
      <c r="NE320" s="36">
        <f t="shared" si="856"/>
        <v>1080.4000000000001</v>
      </c>
      <c r="NG320" s="32"/>
      <c r="NH320" s="32"/>
      <c r="NI320" s="32"/>
      <c r="NJ320" s="32">
        <v>74.5</v>
      </c>
      <c r="NK320" s="36">
        <f t="shared" si="857"/>
        <v>2637.2999999999997</v>
      </c>
      <c r="NM320" s="32"/>
      <c r="NN320" s="32"/>
      <c r="NO320" s="32"/>
      <c r="NP320" s="32">
        <v>46.75</v>
      </c>
      <c r="NQ320" s="36">
        <f t="shared" si="858"/>
        <v>598.4</v>
      </c>
      <c r="NS320" s="32"/>
      <c r="NT320" s="32"/>
      <c r="NU320" s="32"/>
      <c r="NV320" s="32"/>
      <c r="NY320" s="32"/>
      <c r="NZ320" s="32"/>
      <c r="OA320" s="32"/>
      <c r="OB320" s="32">
        <v>7.5</v>
      </c>
      <c r="OC320" s="36">
        <f t="shared" si="859"/>
        <v>165</v>
      </c>
      <c r="OE320" s="32"/>
      <c r="OF320" s="32"/>
      <c r="OG320" s="32"/>
      <c r="OH320" s="32"/>
      <c r="OK320" s="32"/>
      <c r="OL320" s="32"/>
      <c r="OM320" s="32"/>
      <c r="ON320" s="32">
        <v>93.75</v>
      </c>
      <c r="OO320" s="36">
        <f t="shared" si="860"/>
        <v>2793.75</v>
      </c>
      <c r="OQ320" s="32"/>
      <c r="OR320" s="32"/>
      <c r="OS320" s="32"/>
      <c r="OT320" s="32">
        <v>75.25</v>
      </c>
      <c r="OU320" s="36">
        <f t="shared" si="861"/>
        <v>1023.4</v>
      </c>
      <c r="OW320" s="32"/>
      <c r="OX320" s="32"/>
      <c r="OY320" s="32"/>
      <c r="OZ320" s="32">
        <v>84.25</v>
      </c>
      <c r="PA320" s="36">
        <f t="shared" si="862"/>
        <v>1272.175</v>
      </c>
      <c r="PC320" s="32"/>
      <c r="PD320" s="32"/>
      <c r="PE320" s="32"/>
      <c r="PF320" s="32">
        <v>76</v>
      </c>
      <c r="PG320" s="36">
        <f t="shared" si="863"/>
        <v>1998.8</v>
      </c>
      <c r="PI320" s="32"/>
      <c r="PJ320" s="32"/>
      <c r="PK320" s="32"/>
      <c r="PL320" s="32"/>
      <c r="PO320" s="32"/>
      <c r="PP320" s="32"/>
      <c r="PQ320" s="32"/>
      <c r="PR320" s="32"/>
      <c r="PU320" s="32"/>
      <c r="PV320" s="32"/>
      <c r="PW320" s="32"/>
      <c r="PX320" s="31">
        <v>75</v>
      </c>
      <c r="PY320" s="36">
        <f t="shared" si="864"/>
        <v>450</v>
      </c>
      <c r="QM320" s="5"/>
      <c r="QO320" s="5"/>
      <c r="RN320" s="31">
        <v>45</v>
      </c>
      <c r="RO320" s="36">
        <f t="shared" si="865"/>
        <v>513</v>
      </c>
    </row>
    <row r="321" spans="1:515" x14ac:dyDescent="0.55000000000000004">
      <c r="A321" s="31"/>
      <c r="B321" s="80">
        <v>185706</v>
      </c>
      <c r="C321" s="77"/>
      <c r="D321" s="78"/>
      <c r="E321" s="78">
        <f t="shared" si="620"/>
        <v>152610.54906367886</v>
      </c>
      <c r="F321" s="78">
        <f t="shared" si="866"/>
        <v>44.876386710183098</v>
      </c>
      <c r="G321" s="78">
        <f t="shared" si="820"/>
        <v>70.014474039399389</v>
      </c>
      <c r="H321" s="78"/>
      <c r="I321" s="78"/>
      <c r="J321" s="88"/>
      <c r="N321" s="31">
        <v>51.875</v>
      </c>
      <c r="O321" s="62">
        <f t="shared" si="821"/>
        <v>5239.375</v>
      </c>
      <c r="Z321" s="31">
        <v>116</v>
      </c>
      <c r="AA321" s="37">
        <f t="shared" si="817"/>
        <v>8700</v>
      </c>
      <c r="AF321" s="31">
        <v>54</v>
      </c>
      <c r="AG321" s="36">
        <f t="shared" si="822"/>
        <v>1782</v>
      </c>
      <c r="AL321" s="31">
        <v>68.5</v>
      </c>
      <c r="AM321" s="30">
        <f t="shared" si="823"/>
        <v>6850</v>
      </c>
      <c r="AR321" s="31">
        <v>24.732924028966767</v>
      </c>
      <c r="AS321" s="38">
        <f t="shared" si="824"/>
        <v>754.35418288348637</v>
      </c>
      <c r="BD321" s="31">
        <v>80.5</v>
      </c>
      <c r="BE321" s="36">
        <f t="shared" si="825"/>
        <v>3340.75</v>
      </c>
      <c r="BJ321" s="31">
        <v>38.125</v>
      </c>
      <c r="BK321" s="36">
        <f t="shared" si="826"/>
        <v>1170.4375</v>
      </c>
      <c r="BP321" s="31">
        <v>48.125</v>
      </c>
      <c r="BQ321" s="30">
        <f t="shared" si="827"/>
        <v>1371.5625</v>
      </c>
      <c r="BV321" s="31">
        <v>90.75</v>
      </c>
      <c r="BW321" s="30">
        <f t="shared" si="828"/>
        <v>5082</v>
      </c>
      <c r="CB321" s="31">
        <v>122.75</v>
      </c>
      <c r="CC321" s="30">
        <f t="shared" si="829"/>
        <v>7978.75</v>
      </c>
      <c r="CN321" s="31">
        <v>86.75</v>
      </c>
      <c r="CO321" s="36">
        <f t="shared" si="830"/>
        <v>4684.5</v>
      </c>
      <c r="CZ321" s="31">
        <v>81.75</v>
      </c>
      <c r="DA321" s="62">
        <f t="shared" si="831"/>
        <v>19620</v>
      </c>
      <c r="DF321" s="31">
        <v>19.75</v>
      </c>
      <c r="DG321" s="30">
        <f t="shared" si="832"/>
        <v>750.5</v>
      </c>
      <c r="DL321" s="31">
        <v>10</v>
      </c>
      <c r="DM321" s="30">
        <f t="shared" si="833"/>
        <v>420</v>
      </c>
      <c r="DR321" s="31">
        <v>80.75</v>
      </c>
      <c r="DS321" s="30">
        <f t="shared" si="834"/>
        <v>4845</v>
      </c>
      <c r="DX321" s="31">
        <v>70.5</v>
      </c>
      <c r="DY321" s="30">
        <f t="shared" si="835"/>
        <v>4547.25</v>
      </c>
      <c r="ED321" s="31">
        <v>52.75</v>
      </c>
      <c r="EE321" s="30">
        <f t="shared" si="836"/>
        <v>1740.75</v>
      </c>
      <c r="EV321" s="31">
        <v>83.5</v>
      </c>
      <c r="EW321" s="30">
        <f t="shared" si="837"/>
        <v>3757.5</v>
      </c>
      <c r="FB321" s="31">
        <v>99.625</v>
      </c>
      <c r="FC321" s="29">
        <f t="shared" si="818"/>
        <v>5130.6875</v>
      </c>
      <c r="FN321" s="31">
        <v>93</v>
      </c>
      <c r="FO321" s="36">
        <f t="shared" si="838"/>
        <v>4371</v>
      </c>
      <c r="FT321" s="31">
        <v>90.5</v>
      </c>
      <c r="FU321" s="36">
        <f t="shared" si="839"/>
        <v>11946</v>
      </c>
      <c r="GF321" s="31">
        <v>34</v>
      </c>
      <c r="GG321" s="36">
        <f t="shared" si="840"/>
        <v>1292</v>
      </c>
      <c r="GL321" s="31">
        <v>36.75</v>
      </c>
      <c r="GM321" s="36">
        <f t="shared" si="819"/>
        <v>906.82500000000005</v>
      </c>
      <c r="GR321" s="31">
        <v>60.438179262473625</v>
      </c>
      <c r="GS321" s="36">
        <f t="shared" si="841"/>
        <v>1027.4490474620516</v>
      </c>
      <c r="GX321" s="31">
        <v>48.5</v>
      </c>
      <c r="GY321" s="36">
        <f t="shared" si="842"/>
        <v>1794.5</v>
      </c>
      <c r="HP321" s="31">
        <v>89</v>
      </c>
      <c r="HQ321" s="30">
        <f t="shared" si="843"/>
        <v>2581</v>
      </c>
      <c r="IB321" s="31">
        <v>120</v>
      </c>
      <c r="IC321" s="36">
        <f t="shared" si="844"/>
        <v>2760</v>
      </c>
      <c r="IH321" s="31">
        <v>47.5</v>
      </c>
      <c r="II321" s="30">
        <f t="shared" si="845"/>
        <v>1425</v>
      </c>
      <c r="IN321" s="31">
        <v>84</v>
      </c>
      <c r="IO321" s="36">
        <f t="shared" si="846"/>
        <v>2520</v>
      </c>
      <c r="JC321" s="69"/>
      <c r="JD321" s="20"/>
      <c r="JE321" s="20"/>
      <c r="JF321" s="20"/>
      <c r="JI321" s="69"/>
      <c r="JJ321" s="20"/>
      <c r="JK321" s="20"/>
      <c r="JL321" s="20">
        <v>130</v>
      </c>
      <c r="JM321" s="23">
        <f t="shared" si="847"/>
        <v>3900</v>
      </c>
      <c r="JO321" s="69"/>
      <c r="JP321" s="20"/>
      <c r="JQ321" s="20"/>
      <c r="JR321" s="20">
        <v>73.75</v>
      </c>
      <c r="JS321" s="23">
        <f t="shared" si="848"/>
        <v>2330.5</v>
      </c>
      <c r="JU321" s="69"/>
      <c r="JV321" s="20"/>
      <c r="JW321" s="20"/>
      <c r="JX321" s="20"/>
      <c r="KA321" s="69"/>
      <c r="KB321" s="20"/>
      <c r="KC321" s="20"/>
      <c r="KD321" s="20"/>
      <c r="KG321" s="69"/>
      <c r="KH321" s="20"/>
      <c r="KI321" s="20"/>
      <c r="KJ321" s="20">
        <v>24.25</v>
      </c>
      <c r="KK321" s="23">
        <f t="shared" si="849"/>
        <v>727.5</v>
      </c>
      <c r="KM321" s="69"/>
      <c r="KN321" s="20"/>
      <c r="KO321" s="20"/>
      <c r="KP321" s="20">
        <v>60</v>
      </c>
      <c r="KQ321" s="23">
        <f t="shared" si="850"/>
        <v>1098</v>
      </c>
      <c r="KS321" s="69"/>
      <c r="KT321" s="20"/>
      <c r="KU321" s="20"/>
      <c r="KV321" s="20">
        <v>41.5</v>
      </c>
      <c r="KW321" s="23">
        <f t="shared" si="851"/>
        <v>2324</v>
      </c>
      <c r="KY321" s="69"/>
      <c r="KZ321" s="20"/>
      <c r="LA321" s="20"/>
      <c r="LB321" s="20">
        <v>18</v>
      </c>
      <c r="LC321" s="23">
        <f t="shared" si="852"/>
        <v>378</v>
      </c>
      <c r="LE321" s="69"/>
      <c r="LF321" s="20"/>
      <c r="LG321" s="20"/>
      <c r="LH321" s="20">
        <v>29.083333333333332</v>
      </c>
      <c r="LI321" s="23">
        <f t="shared" si="853"/>
        <v>2908.333333333333</v>
      </c>
      <c r="LK321" s="27"/>
      <c r="LL321" s="27"/>
      <c r="LM321" s="27"/>
      <c r="LN321" s="27">
        <v>91</v>
      </c>
      <c r="LO321" s="30">
        <f t="shared" si="854"/>
        <v>4459</v>
      </c>
      <c r="LW321" s="32"/>
      <c r="LX321" s="32"/>
      <c r="LY321" s="32"/>
      <c r="LZ321" s="32">
        <v>125.75</v>
      </c>
      <c r="MA321" s="36">
        <f t="shared" si="855"/>
        <v>4376.0999999999995</v>
      </c>
      <c r="MC321" s="32"/>
      <c r="MD321" s="32"/>
      <c r="ME321" s="32"/>
      <c r="MF321" s="32"/>
      <c r="MI321" s="32"/>
      <c r="MJ321" s="32"/>
      <c r="MK321" s="32"/>
      <c r="ML321" s="32"/>
      <c r="MO321" s="32"/>
      <c r="MP321" s="32"/>
      <c r="MQ321" s="32"/>
      <c r="MR321" s="32"/>
      <c r="MU321" s="32"/>
      <c r="MV321" s="32"/>
      <c r="MW321" s="32"/>
      <c r="MX321" s="32"/>
      <c r="NA321" s="32"/>
      <c r="NB321" s="32"/>
      <c r="NC321" s="32"/>
      <c r="ND321" s="32">
        <v>76.75</v>
      </c>
      <c r="NE321" s="36">
        <f t="shared" si="856"/>
        <v>1135.9000000000001</v>
      </c>
      <c r="NG321" s="32"/>
      <c r="NH321" s="32"/>
      <c r="NI321" s="32"/>
      <c r="NJ321" s="32">
        <v>72</v>
      </c>
      <c r="NK321" s="36">
        <f t="shared" si="857"/>
        <v>2548.7999999999997</v>
      </c>
      <c r="NM321" s="32"/>
      <c r="NN321" s="32"/>
      <c r="NO321" s="32"/>
      <c r="NP321" s="32">
        <v>44.5</v>
      </c>
      <c r="NQ321" s="36">
        <f t="shared" si="858"/>
        <v>569.6</v>
      </c>
      <c r="NS321" s="32"/>
      <c r="NT321" s="32"/>
      <c r="NU321" s="32"/>
      <c r="NV321" s="32"/>
      <c r="NY321" s="32"/>
      <c r="NZ321" s="32"/>
      <c r="OA321" s="32"/>
      <c r="OB321" s="32">
        <v>6</v>
      </c>
      <c r="OC321" s="36">
        <f t="shared" si="859"/>
        <v>132</v>
      </c>
      <c r="OE321" s="32"/>
      <c r="OF321" s="32"/>
      <c r="OG321" s="32"/>
      <c r="OH321" s="32"/>
      <c r="OK321" s="32"/>
      <c r="OL321" s="32"/>
      <c r="OM321" s="32"/>
      <c r="ON321" s="32">
        <v>93.75</v>
      </c>
      <c r="OO321" s="36">
        <f t="shared" si="860"/>
        <v>2793.75</v>
      </c>
      <c r="OQ321" s="32"/>
      <c r="OR321" s="32"/>
      <c r="OS321" s="32"/>
      <c r="OT321" s="32">
        <v>76.25</v>
      </c>
      <c r="OU321" s="36">
        <f t="shared" si="861"/>
        <v>1037</v>
      </c>
      <c r="OW321" s="32"/>
      <c r="OX321" s="32"/>
      <c r="OY321" s="32"/>
      <c r="OZ321" s="32">
        <v>88.5</v>
      </c>
      <c r="PA321" s="36">
        <f t="shared" si="862"/>
        <v>1336.35</v>
      </c>
      <c r="PC321" s="32"/>
      <c r="PD321" s="32"/>
      <c r="PE321" s="32"/>
      <c r="PF321" s="32">
        <v>45.75</v>
      </c>
      <c r="PG321" s="36">
        <f t="shared" si="863"/>
        <v>1203.2250000000001</v>
      </c>
      <c r="PI321" s="32"/>
      <c r="PJ321" s="32"/>
      <c r="PK321" s="32"/>
      <c r="PL321" s="32"/>
      <c r="PO321" s="32"/>
      <c r="PP321" s="32"/>
      <c r="PQ321" s="32"/>
      <c r="PR321" s="32"/>
      <c r="PU321" s="32"/>
      <c r="PV321" s="32"/>
      <c r="PW321" s="32"/>
      <c r="PX321" s="31">
        <v>76</v>
      </c>
      <c r="PY321" s="36">
        <f t="shared" si="864"/>
        <v>456</v>
      </c>
      <c r="QM321" s="5"/>
      <c r="QO321" s="5"/>
      <c r="RN321" s="31">
        <v>44.5</v>
      </c>
      <c r="RO321" s="36">
        <f t="shared" si="865"/>
        <v>507.3</v>
      </c>
    </row>
    <row r="322" spans="1:515" x14ac:dyDescent="0.55000000000000004">
      <c r="A322" s="31"/>
      <c r="B322" s="80">
        <v>185707</v>
      </c>
      <c r="C322" s="77"/>
      <c r="D322" s="78"/>
      <c r="E322" s="78">
        <f t="shared" si="620"/>
        <v>155477.27675662129</v>
      </c>
      <c r="F322" s="78">
        <f t="shared" si="866"/>
        <v>45.719371558416583</v>
      </c>
      <c r="G322" s="78">
        <f t="shared" si="820"/>
        <v>71.329667732541751</v>
      </c>
      <c r="H322" s="78"/>
      <c r="I322" s="78"/>
      <c r="J322" s="88"/>
      <c r="N322" s="31">
        <v>63.75</v>
      </c>
      <c r="O322" s="62">
        <f t="shared" si="821"/>
        <v>6438.75</v>
      </c>
      <c r="Z322" s="31">
        <v>114.125</v>
      </c>
      <c r="AA322" s="37">
        <f t="shared" si="817"/>
        <v>8559.375</v>
      </c>
      <c r="AF322" s="31">
        <v>51.5</v>
      </c>
      <c r="AG322" s="36">
        <f t="shared" si="822"/>
        <v>1699.5</v>
      </c>
      <c r="AL322" s="31">
        <v>74.5</v>
      </c>
      <c r="AM322" s="30">
        <f t="shared" si="823"/>
        <v>7450</v>
      </c>
      <c r="AR322" s="31">
        <v>23.795387336988487</v>
      </c>
      <c r="AS322" s="38">
        <f t="shared" si="824"/>
        <v>725.75931377814879</v>
      </c>
      <c r="BD322" s="31">
        <v>83.75</v>
      </c>
      <c r="BE322" s="36">
        <f t="shared" si="825"/>
        <v>3475.625</v>
      </c>
      <c r="BJ322" s="31">
        <v>37.5</v>
      </c>
      <c r="BK322" s="36">
        <f t="shared" si="826"/>
        <v>1151.25</v>
      </c>
      <c r="BP322" s="31">
        <v>43</v>
      </c>
      <c r="BQ322" s="30">
        <f t="shared" si="827"/>
        <v>1225.5</v>
      </c>
      <c r="BV322" s="31">
        <v>92.875</v>
      </c>
      <c r="BW322" s="30">
        <f t="shared" si="828"/>
        <v>5201</v>
      </c>
      <c r="CB322" s="31">
        <v>118</v>
      </c>
      <c r="CC322" s="30">
        <f t="shared" si="829"/>
        <v>7670</v>
      </c>
      <c r="CN322" s="31">
        <v>91.5</v>
      </c>
      <c r="CO322" s="36">
        <f t="shared" si="830"/>
        <v>4941</v>
      </c>
      <c r="CZ322" s="31">
        <v>87.125</v>
      </c>
      <c r="DA322" s="62">
        <f t="shared" si="831"/>
        <v>20910</v>
      </c>
      <c r="DF322" s="31">
        <v>22</v>
      </c>
      <c r="DG322" s="30">
        <f t="shared" si="832"/>
        <v>836</v>
      </c>
      <c r="DL322" s="31">
        <v>10.130000000000001</v>
      </c>
      <c r="DM322" s="30">
        <f t="shared" si="833"/>
        <v>425.46000000000004</v>
      </c>
      <c r="DR322" s="31">
        <v>84.75</v>
      </c>
      <c r="DS322" s="30">
        <f t="shared" si="834"/>
        <v>5085</v>
      </c>
      <c r="DX322" s="31">
        <v>50.5</v>
      </c>
      <c r="DY322" s="30">
        <f t="shared" si="835"/>
        <v>3257.25</v>
      </c>
      <c r="ED322" s="31">
        <v>58.5</v>
      </c>
      <c r="EE322" s="30">
        <f t="shared" si="836"/>
        <v>1930.5</v>
      </c>
      <c r="EV322" s="31">
        <v>83.25</v>
      </c>
      <c r="EW322" s="30">
        <f t="shared" si="837"/>
        <v>3746.25</v>
      </c>
      <c r="FB322" s="31">
        <v>95.5</v>
      </c>
      <c r="FC322" s="29">
        <f t="shared" si="818"/>
        <v>4918.25</v>
      </c>
      <c r="FN322" s="31">
        <v>98.5</v>
      </c>
      <c r="FO322" s="36">
        <f t="shared" si="838"/>
        <v>4629.5</v>
      </c>
      <c r="FT322" s="31">
        <v>94</v>
      </c>
      <c r="FU322" s="36">
        <f t="shared" si="839"/>
        <v>12408</v>
      </c>
      <c r="GF322" s="31">
        <v>40</v>
      </c>
      <c r="GG322" s="36">
        <f t="shared" si="840"/>
        <v>1520</v>
      </c>
      <c r="GL322" s="31">
        <v>40.125</v>
      </c>
      <c r="GM322" s="36">
        <f t="shared" si="819"/>
        <v>802.30000000000007</v>
      </c>
      <c r="GR322" s="31">
        <v>59.447496637830426</v>
      </c>
      <c r="GS322" s="36">
        <f t="shared" si="841"/>
        <v>1010.6074428431173</v>
      </c>
      <c r="GX322" s="31">
        <v>54</v>
      </c>
      <c r="GY322" s="36">
        <f t="shared" si="842"/>
        <v>1998</v>
      </c>
      <c r="HP322" s="31">
        <v>93</v>
      </c>
      <c r="HQ322" s="30">
        <f t="shared" si="843"/>
        <v>2697</v>
      </c>
      <c r="IB322" s="31">
        <v>119.75</v>
      </c>
      <c r="IC322" s="36">
        <f t="shared" si="844"/>
        <v>2754.25</v>
      </c>
      <c r="IH322" s="31">
        <v>47.5</v>
      </c>
      <c r="II322" s="30">
        <f t="shared" si="845"/>
        <v>1425</v>
      </c>
      <c r="IN322" s="31">
        <v>81.375</v>
      </c>
      <c r="IO322" s="36">
        <f t="shared" si="846"/>
        <v>2441.25</v>
      </c>
      <c r="JC322" s="69"/>
      <c r="JD322" s="20"/>
      <c r="JE322" s="20"/>
      <c r="JF322" s="20"/>
      <c r="JI322" s="69"/>
      <c r="JJ322" s="20"/>
      <c r="JK322" s="20"/>
      <c r="JL322" s="20">
        <v>130</v>
      </c>
      <c r="JM322" s="23">
        <f t="shared" si="847"/>
        <v>3900</v>
      </c>
      <c r="JO322" s="69"/>
      <c r="JP322" s="20"/>
      <c r="JQ322" s="20"/>
      <c r="JR322" s="20">
        <v>73.375</v>
      </c>
      <c r="JS322" s="23">
        <f t="shared" si="848"/>
        <v>2318.65</v>
      </c>
      <c r="JU322" s="69"/>
      <c r="JV322" s="20"/>
      <c r="JW322" s="20"/>
      <c r="JX322" s="20"/>
      <c r="KA322" s="69"/>
      <c r="KB322" s="20"/>
      <c r="KC322" s="20"/>
      <c r="KD322" s="20"/>
      <c r="KG322" s="69"/>
      <c r="KH322" s="20"/>
      <c r="KI322" s="20"/>
      <c r="KJ322" s="20">
        <v>24.25</v>
      </c>
      <c r="KK322" s="23">
        <f t="shared" si="849"/>
        <v>727.5</v>
      </c>
      <c r="KM322" s="69"/>
      <c r="KN322" s="20"/>
      <c r="KO322" s="20"/>
      <c r="KP322" s="20">
        <v>59.75</v>
      </c>
      <c r="KQ322" s="23">
        <f t="shared" si="850"/>
        <v>1093.425</v>
      </c>
      <c r="KS322" s="69"/>
      <c r="KT322" s="20"/>
      <c r="KU322" s="20"/>
      <c r="KV322" s="20">
        <v>42</v>
      </c>
      <c r="KW322" s="23">
        <f t="shared" si="851"/>
        <v>2352</v>
      </c>
      <c r="KY322" s="69"/>
      <c r="KZ322" s="20"/>
      <c r="LA322" s="20"/>
      <c r="LB322" s="20">
        <v>17</v>
      </c>
      <c r="LC322" s="23">
        <f t="shared" si="852"/>
        <v>357</v>
      </c>
      <c r="LE322" s="69"/>
      <c r="LF322" s="20"/>
      <c r="LG322" s="20"/>
      <c r="LH322" s="20">
        <v>35.125</v>
      </c>
      <c r="LI322" s="23">
        <f t="shared" si="853"/>
        <v>3512.5</v>
      </c>
      <c r="LK322" s="27"/>
      <c r="LL322" s="27"/>
      <c r="LM322" s="27"/>
      <c r="LN322" s="27">
        <v>95.75</v>
      </c>
      <c r="LO322" s="30">
        <f t="shared" si="854"/>
        <v>4691.75</v>
      </c>
      <c r="LW322" s="32"/>
      <c r="LX322" s="32"/>
      <c r="LY322" s="32"/>
      <c r="LZ322" s="32">
        <v>119.5</v>
      </c>
      <c r="MA322" s="36">
        <f t="shared" si="855"/>
        <v>4158.5999999999995</v>
      </c>
      <c r="MC322" s="32"/>
      <c r="MD322" s="32"/>
      <c r="ME322" s="32"/>
      <c r="MF322" s="32"/>
      <c r="MI322" s="32"/>
      <c r="MJ322" s="32"/>
      <c r="MK322" s="32"/>
      <c r="ML322" s="32"/>
      <c r="MO322" s="32"/>
      <c r="MP322" s="32"/>
      <c r="MQ322" s="32"/>
      <c r="MR322" s="32"/>
      <c r="MU322" s="32"/>
      <c r="MV322" s="32"/>
      <c r="MW322" s="32"/>
      <c r="MX322" s="32"/>
      <c r="NA322" s="32"/>
      <c r="NB322" s="32"/>
      <c r="NC322" s="32"/>
      <c r="ND322" s="32">
        <v>75</v>
      </c>
      <c r="NE322" s="36">
        <f t="shared" si="856"/>
        <v>1110</v>
      </c>
      <c r="NG322" s="32"/>
      <c r="NH322" s="32"/>
      <c r="NI322" s="32"/>
      <c r="NJ322" s="32">
        <v>72.625</v>
      </c>
      <c r="NK322" s="36">
        <f t="shared" si="857"/>
        <v>2570.9249999999997</v>
      </c>
      <c r="NM322" s="32"/>
      <c r="NN322" s="32"/>
      <c r="NO322" s="32"/>
      <c r="NP322" s="32">
        <v>44</v>
      </c>
      <c r="NQ322" s="36">
        <f t="shared" si="858"/>
        <v>563.20000000000005</v>
      </c>
      <c r="NS322" s="32"/>
      <c r="NT322" s="32"/>
      <c r="NU322" s="32"/>
      <c r="NV322" s="32"/>
      <c r="NY322" s="32"/>
      <c r="NZ322" s="32"/>
      <c r="OA322" s="32"/>
      <c r="OB322" s="32">
        <v>7.625</v>
      </c>
      <c r="OC322" s="36">
        <f t="shared" si="859"/>
        <v>167.75</v>
      </c>
      <c r="OE322" s="32"/>
      <c r="OF322" s="32"/>
      <c r="OG322" s="32"/>
      <c r="OH322" s="32"/>
      <c r="OK322" s="32"/>
      <c r="OL322" s="32"/>
      <c r="OM322" s="32"/>
      <c r="ON322" s="32">
        <v>93.75</v>
      </c>
      <c r="OO322" s="36">
        <f t="shared" si="860"/>
        <v>2793.75</v>
      </c>
      <c r="OQ322" s="32"/>
      <c r="OR322" s="32"/>
      <c r="OS322" s="32"/>
      <c r="OT322" s="32">
        <v>50</v>
      </c>
      <c r="OU322" s="36">
        <f t="shared" si="861"/>
        <v>680</v>
      </c>
      <c r="OW322" s="32"/>
      <c r="OX322" s="32"/>
      <c r="OY322" s="32"/>
      <c r="OZ322" s="32">
        <v>80</v>
      </c>
      <c r="PA322" s="36">
        <f t="shared" si="862"/>
        <v>1208</v>
      </c>
      <c r="PC322" s="32"/>
      <c r="PD322" s="32"/>
      <c r="PE322" s="32"/>
      <c r="PF322" s="32">
        <v>37</v>
      </c>
      <c r="PG322" s="36">
        <f t="shared" si="863"/>
        <v>973.1</v>
      </c>
      <c r="PI322" s="32"/>
      <c r="PJ322" s="32"/>
      <c r="PK322" s="32"/>
      <c r="PL322" s="32"/>
      <c r="PO322" s="32"/>
      <c r="PP322" s="32"/>
      <c r="PQ322" s="32"/>
      <c r="PR322" s="32"/>
      <c r="PU322" s="32"/>
      <c r="PV322" s="32"/>
      <c r="PW322" s="32"/>
      <c r="PX322" s="31">
        <v>78</v>
      </c>
      <c r="PY322" s="36">
        <f t="shared" si="864"/>
        <v>468</v>
      </c>
      <c r="QM322" s="5"/>
      <c r="QO322" s="5"/>
      <c r="RN322" s="31">
        <v>43.75</v>
      </c>
      <c r="RO322" s="36">
        <f t="shared" si="865"/>
        <v>498.75</v>
      </c>
    </row>
    <row r="323" spans="1:515" x14ac:dyDescent="0.55000000000000004">
      <c r="A323" s="31"/>
      <c r="B323" s="80">
        <v>185708</v>
      </c>
      <c r="C323" s="77"/>
      <c r="D323" s="78"/>
      <c r="E323" s="78">
        <f t="shared" si="620"/>
        <v>138083.69861623031</v>
      </c>
      <c r="F323" s="78">
        <f t="shared" si="866"/>
        <v>40.604646896910566</v>
      </c>
      <c r="G323" s="78">
        <f t="shared" si="820"/>
        <v>63.349864025430236</v>
      </c>
      <c r="H323" s="78"/>
      <c r="I323" s="78"/>
      <c r="J323" s="88"/>
      <c r="N323" s="31">
        <v>59.875</v>
      </c>
      <c r="O323" s="62">
        <f t="shared" si="821"/>
        <v>6047.375</v>
      </c>
      <c r="Z323" s="31">
        <v>112.25</v>
      </c>
      <c r="AA323" s="37">
        <f t="shared" si="817"/>
        <v>8418.75</v>
      </c>
      <c r="AF323" s="31">
        <v>50</v>
      </c>
      <c r="AG323" s="36">
        <f t="shared" si="822"/>
        <v>1650</v>
      </c>
      <c r="AL323" s="31">
        <v>58.5</v>
      </c>
      <c r="AM323" s="30">
        <f t="shared" si="823"/>
        <v>5850</v>
      </c>
      <c r="AR323" s="31">
        <v>22.857850645010206</v>
      </c>
      <c r="AS323" s="38">
        <f t="shared" si="824"/>
        <v>697.16444467281133</v>
      </c>
      <c r="BD323" s="31">
        <v>83.875</v>
      </c>
      <c r="BE323" s="36">
        <f t="shared" si="825"/>
        <v>3480.8125</v>
      </c>
      <c r="BJ323" s="31">
        <v>36.875</v>
      </c>
      <c r="BK323" s="36">
        <f t="shared" si="826"/>
        <v>1132.0625</v>
      </c>
      <c r="BP323" s="31">
        <v>42.125</v>
      </c>
      <c r="BQ323" s="30">
        <f t="shared" si="827"/>
        <v>1200.5625</v>
      </c>
      <c r="BV323" s="31">
        <v>76</v>
      </c>
      <c r="BW323" s="30">
        <f t="shared" si="828"/>
        <v>4256</v>
      </c>
      <c r="CB323" s="31">
        <v>89</v>
      </c>
      <c r="CC323" s="30">
        <f t="shared" si="829"/>
        <v>5785</v>
      </c>
      <c r="CN323" s="31">
        <v>80.5</v>
      </c>
      <c r="CO323" s="36">
        <f t="shared" si="830"/>
        <v>4347</v>
      </c>
      <c r="CZ323" s="31">
        <v>72.75</v>
      </c>
      <c r="DA323" s="62">
        <f t="shared" si="831"/>
        <v>17460</v>
      </c>
      <c r="DF323" s="31">
        <v>17.5</v>
      </c>
      <c r="DG323" s="30">
        <f t="shared" si="832"/>
        <v>665</v>
      </c>
      <c r="DL323" s="31">
        <v>8</v>
      </c>
      <c r="DM323" s="30">
        <f t="shared" si="833"/>
        <v>336</v>
      </c>
      <c r="DR323" s="31">
        <v>67.25</v>
      </c>
      <c r="DS323" s="30">
        <f t="shared" si="834"/>
        <v>4035</v>
      </c>
      <c r="DX323" s="31">
        <v>19.63</v>
      </c>
      <c r="DY323" s="30">
        <f t="shared" si="835"/>
        <v>1266.135</v>
      </c>
      <c r="ED323" s="31">
        <v>39.75</v>
      </c>
      <c r="EE323" s="30">
        <f t="shared" si="836"/>
        <v>1311.75</v>
      </c>
      <c r="EV323" s="31">
        <v>82.75</v>
      </c>
      <c r="EW323" s="30">
        <f t="shared" si="837"/>
        <v>3723.75</v>
      </c>
      <c r="FB323" s="31">
        <v>95.375</v>
      </c>
      <c r="FC323" s="29">
        <f t="shared" si="818"/>
        <v>4911.8125</v>
      </c>
      <c r="FN323" s="31">
        <v>98</v>
      </c>
      <c r="FO323" s="36">
        <f t="shared" si="838"/>
        <v>4606</v>
      </c>
      <c r="FT323" s="31">
        <v>92.5</v>
      </c>
      <c r="FU323" s="36">
        <f t="shared" si="839"/>
        <v>12210</v>
      </c>
      <c r="GF323" s="31">
        <v>16</v>
      </c>
      <c r="GG323" s="36">
        <f t="shared" si="840"/>
        <v>608</v>
      </c>
      <c r="GL323" s="31">
        <v>35.5</v>
      </c>
      <c r="GM323" s="36">
        <f t="shared" si="819"/>
        <v>644.1</v>
      </c>
      <c r="GR323" s="31">
        <v>58.456814013187227</v>
      </c>
      <c r="GS323" s="36">
        <f t="shared" si="841"/>
        <v>993.76583822418286</v>
      </c>
      <c r="GX323" s="31">
        <v>36</v>
      </c>
      <c r="GY323" s="36">
        <f t="shared" si="842"/>
        <v>1332</v>
      </c>
      <c r="HP323" s="31">
        <v>85</v>
      </c>
      <c r="HQ323" s="30">
        <f t="shared" si="843"/>
        <v>2465</v>
      </c>
      <c r="IB323" s="31">
        <v>120</v>
      </c>
      <c r="IC323" s="36">
        <f t="shared" si="844"/>
        <v>2760</v>
      </c>
      <c r="IH323" s="31">
        <v>47.5</v>
      </c>
      <c r="II323" s="30">
        <f t="shared" si="845"/>
        <v>1425</v>
      </c>
      <c r="IN323" s="31">
        <v>85.375</v>
      </c>
      <c r="IO323" s="36">
        <f t="shared" si="846"/>
        <v>2561.25</v>
      </c>
      <c r="JC323" s="69"/>
      <c r="JD323" s="20"/>
      <c r="JE323" s="20"/>
      <c r="JF323" s="20"/>
      <c r="JI323" s="69"/>
      <c r="JJ323" s="20"/>
      <c r="JK323" s="20"/>
      <c r="JL323" s="20">
        <v>130</v>
      </c>
      <c r="JM323" s="23">
        <f t="shared" si="847"/>
        <v>3900</v>
      </c>
      <c r="JO323" s="69"/>
      <c r="JP323" s="20"/>
      <c r="JQ323" s="20"/>
      <c r="JR323" s="20">
        <v>75.125</v>
      </c>
      <c r="JS323" s="23">
        <f t="shared" si="848"/>
        <v>2373.9500000000003</v>
      </c>
      <c r="JU323" s="69"/>
      <c r="JV323" s="20"/>
      <c r="JW323" s="20"/>
      <c r="JX323" s="20"/>
      <c r="KA323" s="69"/>
      <c r="KB323" s="20"/>
      <c r="KC323" s="20"/>
      <c r="KD323" s="20"/>
      <c r="KG323" s="69"/>
      <c r="KH323" s="20"/>
      <c r="KI323" s="20"/>
      <c r="KJ323" s="20">
        <v>24.25</v>
      </c>
      <c r="KK323" s="23">
        <f t="shared" si="849"/>
        <v>727.5</v>
      </c>
      <c r="KM323" s="69"/>
      <c r="KN323" s="20"/>
      <c r="KO323" s="20"/>
      <c r="KP323" s="20">
        <v>60.75</v>
      </c>
      <c r="KQ323" s="23">
        <f t="shared" si="850"/>
        <v>1111.7250000000001</v>
      </c>
      <c r="KS323" s="69"/>
      <c r="KT323" s="20"/>
      <c r="KU323" s="20"/>
      <c r="KV323" s="20">
        <v>42.5</v>
      </c>
      <c r="KW323" s="23">
        <f t="shared" si="851"/>
        <v>2380</v>
      </c>
      <c r="KY323" s="69"/>
      <c r="KZ323" s="20"/>
      <c r="LA323" s="20"/>
      <c r="LB323" s="20">
        <v>16</v>
      </c>
      <c r="LC323" s="23">
        <f t="shared" si="852"/>
        <v>336</v>
      </c>
      <c r="LE323" s="69"/>
      <c r="LF323" s="20"/>
      <c r="LG323" s="20"/>
      <c r="LH323" s="20">
        <v>22.333333333333332</v>
      </c>
      <c r="LI323" s="23">
        <f t="shared" si="853"/>
        <v>2233.333333333333</v>
      </c>
      <c r="LK323" s="27"/>
      <c r="LL323" s="27"/>
      <c r="LM323" s="27"/>
      <c r="LN323" s="27">
        <v>82</v>
      </c>
      <c r="LO323" s="30">
        <f t="shared" si="854"/>
        <v>4018</v>
      </c>
      <c r="LW323" s="32"/>
      <c r="LX323" s="32"/>
      <c r="LY323" s="32"/>
      <c r="LZ323" s="32">
        <v>120</v>
      </c>
      <c r="MA323" s="36">
        <f t="shared" si="855"/>
        <v>4176</v>
      </c>
      <c r="MC323" s="32"/>
      <c r="MD323" s="32"/>
      <c r="ME323" s="32"/>
      <c r="MF323" s="32"/>
      <c r="MI323" s="32"/>
      <c r="MJ323" s="32"/>
      <c r="MK323" s="32"/>
      <c r="ML323" s="32"/>
      <c r="MO323" s="32"/>
      <c r="MP323" s="32"/>
      <c r="MQ323" s="32"/>
      <c r="MR323" s="32"/>
      <c r="MU323" s="32"/>
      <c r="MV323" s="32"/>
      <c r="MW323" s="32"/>
      <c r="MX323" s="32"/>
      <c r="NA323" s="32"/>
      <c r="NB323" s="32"/>
      <c r="NC323" s="32"/>
      <c r="ND323" s="32">
        <v>75</v>
      </c>
      <c r="NE323" s="36">
        <f t="shared" si="856"/>
        <v>1110</v>
      </c>
      <c r="NG323" s="32"/>
      <c r="NH323" s="32"/>
      <c r="NI323" s="32"/>
      <c r="NJ323" s="32">
        <v>72.625</v>
      </c>
      <c r="NK323" s="36">
        <f t="shared" si="857"/>
        <v>2570.9249999999997</v>
      </c>
      <c r="NM323" s="32"/>
      <c r="NN323" s="32"/>
      <c r="NO323" s="32"/>
      <c r="NP323" s="32">
        <v>43</v>
      </c>
      <c r="NQ323" s="36">
        <f t="shared" si="858"/>
        <v>550.4</v>
      </c>
      <c r="NS323" s="32"/>
      <c r="NT323" s="32"/>
      <c r="NU323" s="32"/>
      <c r="NV323" s="32"/>
      <c r="NY323" s="32"/>
      <c r="NZ323" s="32"/>
      <c r="OA323" s="32"/>
      <c r="OB323" s="32">
        <v>6.75</v>
      </c>
      <c r="OC323" s="36">
        <f t="shared" si="859"/>
        <v>148.5</v>
      </c>
      <c r="OE323" s="32"/>
      <c r="OF323" s="32"/>
      <c r="OG323" s="32"/>
      <c r="OH323" s="32"/>
      <c r="OK323" s="32"/>
      <c r="OL323" s="32"/>
      <c r="OM323" s="32"/>
      <c r="ON323" s="32">
        <v>91</v>
      </c>
      <c r="OO323" s="36">
        <f t="shared" si="860"/>
        <v>2711.8</v>
      </c>
      <c r="OQ323" s="32"/>
      <c r="OR323" s="32"/>
      <c r="OS323" s="32"/>
      <c r="OT323" s="32">
        <v>62.5</v>
      </c>
      <c r="OU323" s="36">
        <f t="shared" si="861"/>
        <v>850</v>
      </c>
      <c r="OW323" s="32"/>
      <c r="OX323" s="32"/>
      <c r="OY323" s="32"/>
      <c r="OZ323" s="32">
        <v>81.5</v>
      </c>
      <c r="PA323" s="36">
        <f t="shared" si="862"/>
        <v>1230.6499999999999</v>
      </c>
      <c r="PC323" s="32"/>
      <c r="PD323" s="32"/>
      <c r="PE323" s="32"/>
      <c r="PF323" s="32">
        <v>19.5</v>
      </c>
      <c r="PG323" s="36">
        <f t="shared" si="863"/>
        <v>512.85</v>
      </c>
      <c r="PI323" s="32"/>
      <c r="PJ323" s="32"/>
      <c r="PK323" s="32"/>
      <c r="PL323" s="32"/>
      <c r="PO323" s="32"/>
      <c r="PP323" s="32"/>
      <c r="PQ323" s="32"/>
      <c r="PR323" s="32"/>
      <c r="PU323" s="32"/>
      <c r="PV323" s="32"/>
      <c r="PW323" s="32"/>
      <c r="PX323" s="31">
        <v>79</v>
      </c>
      <c r="PY323" s="36">
        <f t="shared" si="864"/>
        <v>474</v>
      </c>
      <c r="QM323" s="5"/>
      <c r="QO323" s="5"/>
      <c r="RN323" s="31">
        <v>42.875</v>
      </c>
      <c r="RO323" s="36">
        <f t="shared" si="865"/>
        <v>488.77500000000003</v>
      </c>
    </row>
    <row r="324" spans="1:515" x14ac:dyDescent="0.55000000000000004">
      <c r="A324" s="31"/>
      <c r="B324" s="80">
        <v>185709</v>
      </c>
      <c r="C324" s="77"/>
      <c r="D324" s="78"/>
      <c r="E324" s="78">
        <f t="shared" si="620"/>
        <v>120928.68339250601</v>
      </c>
      <c r="F324" s="78">
        <f t="shared" si="866"/>
        <v>35.560073622505421</v>
      </c>
      <c r="G324" s="78">
        <f t="shared" si="820"/>
        <v>55.479507910495016</v>
      </c>
      <c r="H324" s="78"/>
      <c r="I324" s="78"/>
      <c r="J324" s="88"/>
      <c r="N324" s="31">
        <v>52.375</v>
      </c>
      <c r="O324" s="62">
        <f t="shared" si="821"/>
        <v>5289.875</v>
      </c>
      <c r="Z324" s="31">
        <v>100</v>
      </c>
      <c r="AA324" s="37">
        <f t="shared" si="817"/>
        <v>7500</v>
      </c>
      <c r="AF324" s="31">
        <v>15</v>
      </c>
      <c r="AG324" s="36">
        <f t="shared" si="822"/>
        <v>495</v>
      </c>
      <c r="AL324" s="31">
        <v>35.25</v>
      </c>
      <c r="AM324" s="30">
        <f t="shared" si="823"/>
        <v>3525</v>
      </c>
      <c r="AR324" s="31">
        <v>21.920313953031926</v>
      </c>
      <c r="AS324" s="38">
        <f t="shared" si="824"/>
        <v>668.56957556747375</v>
      </c>
      <c r="BD324" s="31">
        <v>81.1875</v>
      </c>
      <c r="BE324" s="36">
        <f t="shared" si="825"/>
        <v>3369.28125</v>
      </c>
      <c r="BJ324" s="31">
        <v>33.5</v>
      </c>
      <c r="BK324" s="36">
        <f t="shared" si="826"/>
        <v>1028.45</v>
      </c>
      <c r="BP324" s="31">
        <v>37.5</v>
      </c>
      <c r="BQ324" s="30">
        <f t="shared" si="827"/>
        <v>1068.75</v>
      </c>
      <c r="BV324" s="31">
        <v>65.75</v>
      </c>
      <c r="BW324" s="30">
        <f t="shared" si="828"/>
        <v>3682</v>
      </c>
      <c r="CB324" s="31">
        <v>85</v>
      </c>
      <c r="CC324" s="30">
        <f t="shared" si="829"/>
        <v>5525</v>
      </c>
      <c r="CN324" s="31">
        <v>64.25</v>
      </c>
      <c r="CO324" s="36">
        <f t="shared" si="830"/>
        <v>3469.5</v>
      </c>
      <c r="CZ324" s="31">
        <v>68.25</v>
      </c>
      <c r="DA324" s="62">
        <f t="shared" si="831"/>
        <v>16380</v>
      </c>
      <c r="DF324" s="31">
        <v>17.75</v>
      </c>
      <c r="DG324" s="30">
        <f t="shared" si="832"/>
        <v>674.5</v>
      </c>
      <c r="DL324" s="31">
        <v>7.5</v>
      </c>
      <c r="DM324" s="30">
        <f t="shared" si="833"/>
        <v>315</v>
      </c>
      <c r="DR324" s="31">
        <v>44</v>
      </c>
      <c r="DS324" s="30">
        <f t="shared" si="834"/>
        <v>2640</v>
      </c>
      <c r="DX324" s="31">
        <v>17</v>
      </c>
      <c r="DY324" s="30">
        <f t="shared" si="835"/>
        <v>1096.5</v>
      </c>
      <c r="ED324" s="31">
        <v>30.75</v>
      </c>
      <c r="EE324" s="30">
        <f t="shared" si="836"/>
        <v>1014.75</v>
      </c>
      <c r="EV324" s="31">
        <v>76.75</v>
      </c>
      <c r="EW324" s="30">
        <f t="shared" si="837"/>
        <v>3453.75</v>
      </c>
      <c r="FB324" s="31">
        <v>89.25</v>
      </c>
      <c r="FC324" s="29">
        <f t="shared" si="818"/>
        <v>4596.375</v>
      </c>
      <c r="FN324" s="31">
        <v>75</v>
      </c>
      <c r="FO324" s="36">
        <f t="shared" si="838"/>
        <v>3525</v>
      </c>
      <c r="FT324" s="31">
        <v>81.75</v>
      </c>
      <c r="FU324" s="36">
        <f t="shared" si="839"/>
        <v>10791</v>
      </c>
      <c r="GF324" s="31">
        <v>9.5</v>
      </c>
      <c r="GG324" s="36">
        <f t="shared" si="840"/>
        <v>361</v>
      </c>
      <c r="GL324" s="31">
        <v>28.5</v>
      </c>
      <c r="GM324" s="36">
        <f t="shared" si="819"/>
        <v>570.65000000000009</v>
      </c>
      <c r="GR324" s="31">
        <v>57.466131388544028</v>
      </c>
      <c r="GS324" s="36">
        <f t="shared" si="841"/>
        <v>976.92423360524845</v>
      </c>
      <c r="GX324" s="31">
        <v>22</v>
      </c>
      <c r="GY324" s="36">
        <f t="shared" si="842"/>
        <v>814</v>
      </c>
      <c r="HP324" s="31">
        <v>70</v>
      </c>
      <c r="HQ324" s="30">
        <f t="shared" si="843"/>
        <v>2030</v>
      </c>
      <c r="IB324" s="31">
        <v>104</v>
      </c>
      <c r="IC324" s="36">
        <f t="shared" si="844"/>
        <v>2392</v>
      </c>
      <c r="IH324" s="31">
        <v>45</v>
      </c>
      <c r="II324" s="30">
        <f t="shared" si="845"/>
        <v>1350</v>
      </c>
      <c r="IN324" s="31">
        <v>80.875</v>
      </c>
      <c r="IO324" s="36">
        <f t="shared" si="846"/>
        <v>2426.25</v>
      </c>
      <c r="JC324" s="69"/>
      <c r="JD324" s="20"/>
      <c r="JE324" s="20"/>
      <c r="JF324" s="20"/>
      <c r="JI324" s="69"/>
      <c r="JJ324" s="20"/>
      <c r="JK324" s="20"/>
      <c r="JL324" s="20">
        <v>130</v>
      </c>
      <c r="JM324" s="23">
        <f t="shared" si="847"/>
        <v>3900</v>
      </c>
      <c r="JO324" s="69"/>
      <c r="JP324" s="20"/>
      <c r="JQ324" s="20"/>
      <c r="JR324" s="20">
        <v>70.5</v>
      </c>
      <c r="JS324" s="23">
        <f t="shared" si="848"/>
        <v>2227.8000000000002</v>
      </c>
      <c r="JU324" s="69"/>
      <c r="JV324" s="20"/>
      <c r="JW324" s="20"/>
      <c r="JX324" s="20"/>
      <c r="KA324" s="69"/>
      <c r="KB324" s="20"/>
      <c r="KC324" s="20"/>
      <c r="KD324" s="20"/>
      <c r="KG324" s="69"/>
      <c r="KH324" s="20"/>
      <c r="KI324" s="20"/>
      <c r="KJ324" s="20">
        <v>24.25</v>
      </c>
      <c r="KK324" s="23">
        <f t="shared" si="849"/>
        <v>727.5</v>
      </c>
      <c r="KM324" s="69"/>
      <c r="KN324" s="20"/>
      <c r="KO324" s="20"/>
      <c r="KP324" s="20">
        <v>58</v>
      </c>
      <c r="KQ324" s="23">
        <f t="shared" si="850"/>
        <v>1061.4000000000001</v>
      </c>
      <c r="KS324" s="69"/>
      <c r="KT324" s="20"/>
      <c r="KU324" s="20"/>
      <c r="KV324" s="20">
        <v>38</v>
      </c>
      <c r="KW324" s="23">
        <f t="shared" si="851"/>
        <v>2128</v>
      </c>
      <c r="KY324" s="69"/>
      <c r="KZ324" s="20"/>
      <c r="LA324" s="20"/>
      <c r="LB324" s="20">
        <v>15.5</v>
      </c>
      <c r="LC324" s="23">
        <f t="shared" si="852"/>
        <v>325.5</v>
      </c>
      <c r="LE324" s="69"/>
      <c r="LF324" s="20"/>
      <c r="LG324" s="20"/>
      <c r="LH324" s="20">
        <v>16.333333333333332</v>
      </c>
      <c r="LI324" s="23">
        <f t="shared" si="853"/>
        <v>1633.3333333333333</v>
      </c>
      <c r="LK324" s="27"/>
      <c r="LL324" s="27"/>
      <c r="LM324" s="27"/>
      <c r="LN324" s="27">
        <v>81</v>
      </c>
      <c r="LO324" s="30">
        <f t="shared" si="854"/>
        <v>3969</v>
      </c>
      <c r="LW324" s="32"/>
      <c r="LX324" s="32"/>
      <c r="LY324" s="32"/>
      <c r="LZ324" s="32">
        <v>115.25</v>
      </c>
      <c r="MA324" s="36">
        <f t="shared" si="855"/>
        <v>4010.7</v>
      </c>
      <c r="MC324" s="32"/>
      <c r="MD324" s="32"/>
      <c r="ME324" s="32"/>
      <c r="MF324" s="32"/>
      <c r="MI324" s="32"/>
      <c r="MJ324" s="32"/>
      <c r="MK324" s="32"/>
      <c r="ML324" s="32"/>
      <c r="MO324" s="32"/>
      <c r="MP324" s="32"/>
      <c r="MQ324" s="32"/>
      <c r="MR324" s="32"/>
      <c r="MU324" s="32"/>
      <c r="MV324" s="32"/>
      <c r="MW324" s="32"/>
      <c r="MX324" s="32"/>
      <c r="NA324" s="32"/>
      <c r="NB324" s="32"/>
      <c r="NC324" s="32"/>
      <c r="ND324" s="32">
        <v>75</v>
      </c>
      <c r="NE324" s="36">
        <f t="shared" si="856"/>
        <v>1110</v>
      </c>
      <c r="NG324" s="32"/>
      <c r="NH324" s="32"/>
      <c r="NI324" s="32"/>
      <c r="NJ324" s="32">
        <v>68.5</v>
      </c>
      <c r="NK324" s="36">
        <f t="shared" si="857"/>
        <v>2424.9</v>
      </c>
      <c r="NM324" s="32"/>
      <c r="NN324" s="32"/>
      <c r="NO324" s="32"/>
      <c r="NP324" s="32">
        <v>43</v>
      </c>
      <c r="NQ324" s="36">
        <f t="shared" si="858"/>
        <v>550.4</v>
      </c>
      <c r="NS324" s="32"/>
      <c r="NT324" s="32"/>
      <c r="NU324" s="32"/>
      <c r="NV324" s="32"/>
      <c r="NY324" s="32"/>
      <c r="NZ324" s="32"/>
      <c r="OA324" s="32"/>
      <c r="OB324" s="32">
        <v>5.625</v>
      </c>
      <c r="OC324" s="36">
        <f t="shared" si="859"/>
        <v>123.75</v>
      </c>
      <c r="OE324" s="32"/>
      <c r="OF324" s="32"/>
      <c r="OG324" s="32"/>
      <c r="OH324" s="32"/>
      <c r="OK324" s="32"/>
      <c r="OL324" s="32"/>
      <c r="OM324" s="32"/>
      <c r="ON324" s="32">
        <v>89</v>
      </c>
      <c r="OO324" s="36">
        <f t="shared" si="860"/>
        <v>2652.2000000000003</v>
      </c>
      <c r="OQ324" s="32"/>
      <c r="OR324" s="32"/>
      <c r="OS324" s="32"/>
      <c r="OT324" s="32">
        <v>62.75</v>
      </c>
      <c r="OU324" s="36">
        <f t="shared" si="861"/>
        <v>853.4</v>
      </c>
      <c r="OW324" s="32"/>
      <c r="OX324" s="32"/>
      <c r="OY324" s="32"/>
      <c r="OZ324" s="32">
        <v>72.5</v>
      </c>
      <c r="PA324" s="36">
        <f t="shared" si="862"/>
        <v>1094.75</v>
      </c>
      <c r="PC324" s="32"/>
      <c r="PD324" s="32"/>
      <c r="PE324" s="32"/>
      <c r="PF324" s="32">
        <v>6.75</v>
      </c>
      <c r="PG324" s="36">
        <f t="shared" si="863"/>
        <v>177.52500000000001</v>
      </c>
      <c r="PI324" s="32"/>
      <c r="PJ324" s="32"/>
      <c r="PK324" s="32"/>
      <c r="PL324" s="32"/>
      <c r="PO324" s="32"/>
      <c r="PP324" s="32"/>
      <c r="PQ324" s="32"/>
      <c r="PR324" s="32"/>
      <c r="PU324" s="32"/>
      <c r="PV324" s="32"/>
      <c r="PW324" s="32"/>
      <c r="PX324" s="31">
        <v>77</v>
      </c>
      <c r="PY324" s="36">
        <f t="shared" si="864"/>
        <v>462</v>
      </c>
      <c r="QM324" s="5"/>
      <c r="QO324" s="5"/>
      <c r="RN324" s="31">
        <v>41</v>
      </c>
      <c r="RO324" s="36">
        <f t="shared" si="865"/>
        <v>467.40000000000003</v>
      </c>
    </row>
    <row r="325" spans="1:515" x14ac:dyDescent="0.55000000000000004">
      <c r="A325" s="31"/>
      <c r="B325" s="80">
        <v>185710</v>
      </c>
      <c r="C325" s="77"/>
      <c r="D325" s="78"/>
      <c r="E325" s="78">
        <f t="shared" ref="E325:E388" si="867">SUM(O325,U325,AA325,AG325,AM325,AS325,AY325,BE325,BK325,BQ325,BW325,CC325,CI325,CO325,CU325,DA325,DG325,DM325,DS325,DY325,EE325,EK325,EQ325,EW325,FC325,FI325,FO325,FU325,GA325,GG325,GM325,GS325,GY325,HE325,HK325,HQ325,HW325,IC325,II325,IO325,IU325,JA325,JG325,JM325,JS325,JY325,KE325,KK325,KQ325,KW325,LC325,LI325,LO325,LT325,MA325,MG325,MM325,MS325,MY325,NE325,NK325,NQ325,NW325,OC325,OI325,OO325,OU325,PA325,PG325,PM325,PS325,PY325,QE325,QK325,QQ325,QW325,RC325,RI325,RO325,RU325,SA325,SG325,SM325,SS325)</f>
        <v>110766.40233544847</v>
      </c>
      <c r="F325" s="78">
        <f t="shared" si="866"/>
        <v>32.571771323797414</v>
      </c>
      <c r="G325" s="78">
        <f t="shared" si="820"/>
        <v>50.817269502889594</v>
      </c>
      <c r="H325" s="78"/>
      <c r="I325" s="78"/>
      <c r="J325" s="88"/>
      <c r="N325" s="31">
        <v>42.875</v>
      </c>
      <c r="O325" s="62">
        <f t="shared" si="821"/>
        <v>4330.375</v>
      </c>
      <c r="Z325" s="31">
        <v>85.5</v>
      </c>
      <c r="AA325" s="37">
        <f t="shared" si="817"/>
        <v>6412.5</v>
      </c>
      <c r="AF325" s="31">
        <v>16</v>
      </c>
      <c r="AG325" s="36">
        <f t="shared" si="822"/>
        <v>528</v>
      </c>
      <c r="AL325" s="31">
        <v>33.75</v>
      </c>
      <c r="AM325" s="30">
        <f t="shared" si="823"/>
        <v>3375</v>
      </c>
      <c r="AR325" s="31">
        <v>20.982777261053645</v>
      </c>
      <c r="AS325" s="38">
        <f t="shared" si="824"/>
        <v>639.97470646213617</v>
      </c>
      <c r="BD325" s="31">
        <v>76.5</v>
      </c>
      <c r="BE325" s="36">
        <f t="shared" si="825"/>
        <v>3174.75</v>
      </c>
      <c r="BJ325" s="31">
        <v>33</v>
      </c>
      <c r="BK325" s="36">
        <f t="shared" si="826"/>
        <v>1013.1</v>
      </c>
      <c r="BP325" s="31">
        <v>36.25</v>
      </c>
      <c r="BQ325" s="30">
        <f t="shared" si="827"/>
        <v>1033.125</v>
      </c>
      <c r="BV325" s="31">
        <v>64.25</v>
      </c>
      <c r="BW325" s="30">
        <f t="shared" si="828"/>
        <v>3598</v>
      </c>
      <c r="CB325" s="31">
        <v>88</v>
      </c>
      <c r="CC325" s="30">
        <f t="shared" si="829"/>
        <v>5720</v>
      </c>
      <c r="CN325" s="31">
        <v>66.25</v>
      </c>
      <c r="CO325" s="36">
        <f t="shared" si="830"/>
        <v>3577.5</v>
      </c>
      <c r="CZ325" s="31">
        <v>63.25</v>
      </c>
      <c r="DA325" s="62">
        <f t="shared" si="831"/>
        <v>15180</v>
      </c>
      <c r="DF325" s="31">
        <v>14.5</v>
      </c>
      <c r="DG325" s="30">
        <f t="shared" si="832"/>
        <v>551</v>
      </c>
      <c r="DL325" s="31">
        <v>7</v>
      </c>
      <c r="DM325" s="30">
        <f t="shared" si="833"/>
        <v>294</v>
      </c>
      <c r="DR325" s="31">
        <v>39</v>
      </c>
      <c r="DS325" s="30">
        <f t="shared" si="834"/>
        <v>2340</v>
      </c>
      <c r="DX325" s="31">
        <v>12</v>
      </c>
      <c r="DY325" s="30">
        <f t="shared" si="835"/>
        <v>774</v>
      </c>
      <c r="ED325" s="31">
        <v>27.25</v>
      </c>
      <c r="EE325" s="30">
        <f t="shared" si="836"/>
        <v>899.25</v>
      </c>
      <c r="EV325" s="31">
        <v>75.5</v>
      </c>
      <c r="EW325" s="30">
        <f t="shared" si="837"/>
        <v>3397.5</v>
      </c>
      <c r="FB325" s="31">
        <v>88.25</v>
      </c>
      <c r="FC325" s="29">
        <f t="shared" si="818"/>
        <v>4544.875</v>
      </c>
      <c r="FN325" s="31">
        <v>55</v>
      </c>
      <c r="FO325" s="36">
        <f t="shared" si="838"/>
        <v>2585</v>
      </c>
      <c r="FT325" s="31">
        <v>70</v>
      </c>
      <c r="FU325" s="36">
        <f t="shared" si="839"/>
        <v>9240</v>
      </c>
      <c r="GF325" s="31">
        <v>10</v>
      </c>
      <c r="GG325" s="36">
        <f t="shared" si="840"/>
        <v>380</v>
      </c>
      <c r="GL325" s="31">
        <v>25.25</v>
      </c>
      <c r="GM325" s="36">
        <f t="shared" si="819"/>
        <v>745.80000000000007</v>
      </c>
      <c r="GR325" s="31">
        <v>56.475448763900829</v>
      </c>
      <c r="GS325" s="36">
        <f t="shared" si="841"/>
        <v>960.08262898631415</v>
      </c>
      <c r="GX325" s="31">
        <v>19</v>
      </c>
      <c r="GY325" s="36">
        <f t="shared" si="842"/>
        <v>703</v>
      </c>
      <c r="HP325" s="31">
        <v>55</v>
      </c>
      <c r="HQ325" s="30">
        <f t="shared" si="843"/>
        <v>1595</v>
      </c>
      <c r="IB325" s="31">
        <v>105</v>
      </c>
      <c r="IC325" s="36">
        <f t="shared" si="844"/>
        <v>2415</v>
      </c>
      <c r="IH325" s="31">
        <v>48</v>
      </c>
      <c r="II325" s="30">
        <f t="shared" si="845"/>
        <v>1440</v>
      </c>
      <c r="IN325" s="31">
        <v>74.5</v>
      </c>
      <c r="IO325" s="36">
        <f t="shared" si="846"/>
        <v>2235</v>
      </c>
      <c r="JC325" s="69"/>
      <c r="JD325" s="20"/>
      <c r="JE325" s="20"/>
      <c r="JF325" s="20"/>
      <c r="JI325" s="69"/>
      <c r="JJ325" s="20"/>
      <c r="JK325" s="20"/>
      <c r="JL325" s="20">
        <v>120</v>
      </c>
      <c r="JM325" s="23">
        <f t="shared" si="847"/>
        <v>3600</v>
      </c>
      <c r="JO325" s="69"/>
      <c r="JP325" s="20"/>
      <c r="JQ325" s="20"/>
      <c r="JR325" s="20">
        <v>66</v>
      </c>
      <c r="JS325" s="23">
        <f t="shared" si="848"/>
        <v>2085.6</v>
      </c>
      <c r="JU325" s="69"/>
      <c r="JV325" s="20"/>
      <c r="JW325" s="20"/>
      <c r="JX325" s="20"/>
      <c r="KA325" s="69"/>
      <c r="KB325" s="20"/>
      <c r="KC325" s="20"/>
      <c r="KD325" s="20"/>
      <c r="KG325" s="69"/>
      <c r="KH325" s="20"/>
      <c r="KI325" s="20"/>
      <c r="KJ325" s="20">
        <v>24.5</v>
      </c>
      <c r="KK325" s="23">
        <f t="shared" si="849"/>
        <v>735</v>
      </c>
      <c r="KM325" s="69"/>
      <c r="KN325" s="20"/>
      <c r="KO325" s="20"/>
      <c r="KP325" s="20">
        <v>56</v>
      </c>
      <c r="KQ325" s="23">
        <f t="shared" si="850"/>
        <v>1024.8</v>
      </c>
      <c r="KS325" s="69"/>
      <c r="KT325" s="20"/>
      <c r="KU325" s="20"/>
      <c r="KV325" s="20">
        <v>35</v>
      </c>
      <c r="KW325" s="23">
        <f t="shared" si="851"/>
        <v>1960</v>
      </c>
      <c r="KY325" s="69"/>
      <c r="KZ325" s="20"/>
      <c r="LA325" s="20"/>
      <c r="LB325" s="20">
        <v>12.5</v>
      </c>
      <c r="LC325" s="23">
        <f t="shared" si="852"/>
        <v>262.5</v>
      </c>
      <c r="LE325" s="69"/>
      <c r="LF325" s="20"/>
      <c r="LG325" s="20"/>
      <c r="LH325" s="20">
        <v>10.46</v>
      </c>
      <c r="LI325" s="23">
        <f t="shared" si="853"/>
        <v>1046</v>
      </c>
      <c r="LK325" s="27"/>
      <c r="LL325" s="27"/>
      <c r="LM325" s="27"/>
      <c r="LN325" s="27">
        <v>60.13</v>
      </c>
      <c r="LO325" s="30">
        <f t="shared" si="854"/>
        <v>2946.3700000000003</v>
      </c>
      <c r="LW325" s="32"/>
      <c r="LX325" s="32"/>
      <c r="LY325" s="32"/>
      <c r="LZ325" s="32">
        <v>107</v>
      </c>
      <c r="MA325" s="36">
        <f t="shared" si="855"/>
        <v>3723.6</v>
      </c>
      <c r="MC325" s="32"/>
      <c r="MD325" s="32"/>
      <c r="ME325" s="32"/>
      <c r="MF325" s="32"/>
      <c r="MI325" s="32"/>
      <c r="MJ325" s="32"/>
      <c r="MK325" s="32"/>
      <c r="ML325" s="32"/>
      <c r="MO325" s="32"/>
      <c r="MP325" s="32"/>
      <c r="MQ325" s="32"/>
      <c r="MR325" s="32"/>
      <c r="MU325" s="32"/>
      <c r="MV325" s="32"/>
      <c r="MW325" s="32"/>
      <c r="MX325" s="32"/>
      <c r="NA325" s="32"/>
      <c r="NB325" s="32"/>
      <c r="NC325" s="32"/>
      <c r="ND325" s="32">
        <v>74.25</v>
      </c>
      <c r="NE325" s="36">
        <f t="shared" si="856"/>
        <v>1098.9000000000001</v>
      </c>
      <c r="NG325" s="32"/>
      <c r="NH325" s="32"/>
      <c r="NI325" s="32"/>
      <c r="NJ325" s="32">
        <v>67.5</v>
      </c>
      <c r="NK325" s="36">
        <f t="shared" si="857"/>
        <v>2389.5</v>
      </c>
      <c r="NM325" s="32"/>
      <c r="NN325" s="32"/>
      <c r="NO325" s="32"/>
      <c r="NP325" s="32">
        <v>40</v>
      </c>
      <c r="NQ325" s="36">
        <f t="shared" si="858"/>
        <v>512</v>
      </c>
      <c r="NS325" s="32"/>
      <c r="NT325" s="32"/>
      <c r="NU325" s="32"/>
      <c r="NV325" s="32"/>
      <c r="NY325" s="32"/>
      <c r="NZ325" s="32"/>
      <c r="OA325" s="32"/>
      <c r="OB325" s="32">
        <v>5.5</v>
      </c>
      <c r="OC325" s="36">
        <f t="shared" si="859"/>
        <v>121</v>
      </c>
      <c r="OE325" s="32"/>
      <c r="OF325" s="32"/>
      <c r="OG325" s="32"/>
      <c r="OH325" s="32"/>
      <c r="OK325" s="32"/>
      <c r="OL325" s="32"/>
      <c r="OM325" s="32"/>
      <c r="ON325" s="32">
        <v>82.5</v>
      </c>
      <c r="OO325" s="36">
        <f t="shared" si="860"/>
        <v>2458.5</v>
      </c>
      <c r="OQ325" s="32"/>
      <c r="OR325" s="32"/>
      <c r="OS325" s="32"/>
      <c r="OT325" s="32">
        <v>63</v>
      </c>
      <c r="OU325" s="36">
        <f t="shared" si="861"/>
        <v>856.8</v>
      </c>
      <c r="OW325" s="32"/>
      <c r="OX325" s="32"/>
      <c r="OY325" s="32"/>
      <c r="OZ325" s="32">
        <v>80</v>
      </c>
      <c r="PA325" s="36">
        <f t="shared" si="862"/>
        <v>1208</v>
      </c>
      <c r="PC325" s="32"/>
      <c r="PD325" s="32"/>
      <c r="PE325" s="32"/>
      <c r="PF325" s="32">
        <v>6</v>
      </c>
      <c r="PG325" s="36">
        <f t="shared" si="863"/>
        <v>157.80000000000001</v>
      </c>
      <c r="PI325" s="32"/>
      <c r="PJ325" s="32"/>
      <c r="PK325" s="32"/>
      <c r="PL325" s="32"/>
      <c r="PO325" s="32"/>
      <c r="PP325" s="32"/>
      <c r="PQ325" s="32"/>
      <c r="PR325" s="32"/>
      <c r="PU325" s="32"/>
      <c r="PV325" s="32"/>
      <c r="PW325" s="32"/>
      <c r="PX325" s="31">
        <v>77.5</v>
      </c>
      <c r="PY325" s="36">
        <f t="shared" si="864"/>
        <v>465</v>
      </c>
      <c r="QM325" s="5"/>
      <c r="QO325" s="5"/>
      <c r="RN325" s="31">
        <v>38</v>
      </c>
      <c r="RO325" s="36">
        <f t="shared" si="865"/>
        <v>433.2</v>
      </c>
    </row>
    <row r="326" spans="1:515" s="50" customFormat="1" x14ac:dyDescent="0.55000000000000004">
      <c r="B326" s="80">
        <v>185711</v>
      </c>
      <c r="C326" s="79">
        <f>COUNT(N326:SS326)/2</f>
        <v>48</v>
      </c>
      <c r="D326" s="78"/>
      <c r="E326" s="78">
        <f t="shared" si="867"/>
        <v>129841.32086172418</v>
      </c>
      <c r="F326" s="78">
        <f t="shared" si="866"/>
        <v>38.180907949688205</v>
      </c>
      <c r="G326" s="78">
        <f t="shared" si="820"/>
        <v>59.568436418646677</v>
      </c>
      <c r="H326" s="78"/>
      <c r="I326" s="78"/>
      <c r="J326" s="88"/>
      <c r="N326" s="50">
        <v>48.875</v>
      </c>
      <c r="O326" s="62">
        <f t="shared" si="821"/>
        <v>4936.375</v>
      </c>
      <c r="U326" s="37"/>
      <c r="V326" s="67"/>
      <c r="Z326" s="50">
        <v>104.75</v>
      </c>
      <c r="AA326" s="37">
        <f t="shared" si="817"/>
        <v>7856.25</v>
      </c>
      <c r="AB326" s="67"/>
      <c r="AF326" s="50">
        <v>15</v>
      </c>
      <c r="AG326" s="37">
        <f t="shared" si="822"/>
        <v>495</v>
      </c>
      <c r="AH326" s="67"/>
      <c r="AL326" s="50">
        <v>52</v>
      </c>
      <c r="AM326" s="30">
        <f t="shared" si="823"/>
        <v>5200</v>
      </c>
      <c r="AN326" s="67"/>
      <c r="AR326" s="50">
        <v>20.045240569075364</v>
      </c>
      <c r="AS326" s="52">
        <f t="shared" si="824"/>
        <v>611.37983735679859</v>
      </c>
      <c r="AT326" s="67"/>
      <c r="AY326" s="37"/>
      <c r="AZ326" s="67"/>
      <c r="BD326" s="50">
        <v>80.5</v>
      </c>
      <c r="BE326" s="37">
        <f t="shared" si="825"/>
        <v>3340.75</v>
      </c>
      <c r="BF326" s="67"/>
      <c r="BJ326" s="50">
        <v>32</v>
      </c>
      <c r="BK326" s="37">
        <f t="shared" si="826"/>
        <v>982.4</v>
      </c>
      <c r="BL326" s="67"/>
      <c r="BP326" s="50">
        <v>38.25</v>
      </c>
      <c r="BQ326" s="30">
        <f t="shared" si="827"/>
        <v>1090.125</v>
      </c>
      <c r="BR326" s="67"/>
      <c r="BV326" s="50">
        <v>81.75</v>
      </c>
      <c r="BW326" s="30">
        <f t="shared" si="828"/>
        <v>4578</v>
      </c>
      <c r="BX326" s="67"/>
      <c r="CB326" s="50">
        <v>94</v>
      </c>
      <c r="CC326" s="30">
        <f t="shared" si="829"/>
        <v>6110</v>
      </c>
      <c r="CD326" s="67"/>
      <c r="CI326" s="37"/>
      <c r="CJ326" s="67"/>
      <c r="CN326" s="50">
        <v>79.5</v>
      </c>
      <c r="CO326" s="37">
        <f t="shared" si="830"/>
        <v>4293</v>
      </c>
      <c r="CP326" s="67"/>
      <c r="CU326" s="37"/>
      <c r="CV326" s="67"/>
      <c r="CZ326" s="50">
        <v>78.25</v>
      </c>
      <c r="DA326" s="62">
        <f t="shared" si="831"/>
        <v>18780</v>
      </c>
      <c r="DF326" s="50">
        <v>22.5</v>
      </c>
      <c r="DG326" s="30">
        <f t="shared" si="832"/>
        <v>855</v>
      </c>
      <c r="DH326" s="67"/>
      <c r="DL326" s="50">
        <v>8.5</v>
      </c>
      <c r="DM326" s="30">
        <f t="shared" si="833"/>
        <v>357</v>
      </c>
      <c r="DN326" s="67"/>
      <c r="DR326" s="50">
        <v>54</v>
      </c>
      <c r="DS326" s="30">
        <f t="shared" si="834"/>
        <v>3240</v>
      </c>
      <c r="DT326" s="67"/>
      <c r="DX326" s="50">
        <v>17.5</v>
      </c>
      <c r="DY326" s="30">
        <f t="shared" si="835"/>
        <v>1128.75</v>
      </c>
      <c r="DZ326" s="67"/>
      <c r="ED326" s="50">
        <v>40.5</v>
      </c>
      <c r="EE326" s="30">
        <f t="shared" si="836"/>
        <v>1336.5</v>
      </c>
      <c r="EF326" s="67"/>
      <c r="EK326" s="37"/>
      <c r="EL326" s="67"/>
      <c r="EQ326" s="37"/>
      <c r="ER326" s="67"/>
      <c r="EV326" s="50">
        <v>79.75</v>
      </c>
      <c r="EW326" s="30">
        <f t="shared" si="837"/>
        <v>3588.75</v>
      </c>
      <c r="EX326" s="67"/>
      <c r="FB326" s="50">
        <v>94.75</v>
      </c>
      <c r="FC326" s="29">
        <f t="shared" si="818"/>
        <v>4879.625</v>
      </c>
      <c r="FD326" s="67"/>
      <c r="FI326" s="37"/>
      <c r="FJ326" s="67"/>
      <c r="FN326" s="50">
        <v>90</v>
      </c>
      <c r="FO326" s="37">
        <f t="shared" si="838"/>
        <v>4230</v>
      </c>
      <c r="FP326" s="67"/>
      <c r="FT326" s="50">
        <v>76.75</v>
      </c>
      <c r="FU326" s="37">
        <f t="shared" si="839"/>
        <v>10131</v>
      </c>
      <c r="FV326" s="67"/>
      <c r="GA326" s="37"/>
      <c r="GB326" s="67"/>
      <c r="GF326" s="50">
        <v>14.5</v>
      </c>
      <c r="GG326" s="37">
        <f t="shared" si="840"/>
        <v>551</v>
      </c>
      <c r="GH326" s="67"/>
      <c r="GL326" s="50">
        <v>33</v>
      </c>
      <c r="GM326" s="37">
        <f t="shared" si="819"/>
        <v>694.95</v>
      </c>
      <c r="GN326" s="67"/>
      <c r="GR326" s="50">
        <v>55.48476613925763</v>
      </c>
      <c r="GS326" s="37">
        <f t="shared" si="841"/>
        <v>943.24102436737974</v>
      </c>
      <c r="GT326" s="67"/>
      <c r="GX326" s="50">
        <v>31.5</v>
      </c>
      <c r="GY326" s="37">
        <f t="shared" si="842"/>
        <v>1165.5</v>
      </c>
      <c r="GZ326" s="67"/>
      <c r="HE326" s="37"/>
      <c r="HF326" s="67"/>
      <c r="HK326" s="37"/>
      <c r="HL326" s="67"/>
      <c r="HP326" s="50">
        <v>65</v>
      </c>
      <c r="HQ326" s="30">
        <f t="shared" si="843"/>
        <v>1885</v>
      </c>
      <c r="HR326" s="67"/>
      <c r="HW326" s="37"/>
      <c r="HX326" s="67"/>
      <c r="IB326" s="50">
        <v>115</v>
      </c>
      <c r="IC326" s="37">
        <f t="shared" si="844"/>
        <v>2645</v>
      </c>
      <c r="ID326" s="67"/>
      <c r="IH326" s="50">
        <v>48</v>
      </c>
      <c r="II326" s="30">
        <f t="shared" si="845"/>
        <v>1440</v>
      </c>
      <c r="IJ326" s="67"/>
      <c r="IN326" s="50">
        <v>80.875</v>
      </c>
      <c r="IO326" s="37">
        <f t="shared" si="846"/>
        <v>2426.25</v>
      </c>
      <c r="IP326" s="67"/>
      <c r="IU326" s="37"/>
      <c r="IV326" s="67"/>
      <c r="JA326" s="37"/>
      <c r="JB326" s="67"/>
      <c r="JC326" s="69"/>
      <c r="JD326" s="20"/>
      <c r="JE326" s="20"/>
      <c r="JF326" s="20"/>
      <c r="JG326" s="23"/>
      <c r="JH326" s="72"/>
      <c r="JI326" s="69"/>
      <c r="JJ326" s="20"/>
      <c r="JK326" s="20"/>
      <c r="JL326" s="20">
        <v>130</v>
      </c>
      <c r="JM326" s="23">
        <f t="shared" si="847"/>
        <v>3900</v>
      </c>
      <c r="JN326" s="72"/>
      <c r="JO326" s="69"/>
      <c r="JP326" s="20"/>
      <c r="JQ326" s="20"/>
      <c r="JR326" s="20">
        <v>69.5</v>
      </c>
      <c r="JS326" s="23">
        <f t="shared" si="848"/>
        <v>2196.2000000000003</v>
      </c>
      <c r="JT326" s="72"/>
      <c r="JU326" s="69"/>
      <c r="JV326" s="20"/>
      <c r="JW326" s="20"/>
      <c r="JX326" s="20"/>
      <c r="JY326" s="23"/>
      <c r="JZ326" s="72"/>
      <c r="KA326" s="69"/>
      <c r="KB326" s="20"/>
      <c r="KC326" s="20"/>
      <c r="KD326" s="20"/>
      <c r="KE326" s="23"/>
      <c r="KF326" s="72"/>
      <c r="KG326" s="69"/>
      <c r="KH326" s="20"/>
      <c r="KI326" s="20"/>
      <c r="KJ326" s="20">
        <v>22</v>
      </c>
      <c r="KK326" s="23">
        <f t="shared" si="849"/>
        <v>660</v>
      </c>
      <c r="KL326" s="72"/>
      <c r="KM326" s="69"/>
      <c r="KN326" s="20"/>
      <c r="KO326" s="20"/>
      <c r="KP326" s="20">
        <v>56</v>
      </c>
      <c r="KQ326" s="23">
        <f t="shared" si="850"/>
        <v>1024.8</v>
      </c>
      <c r="KR326" s="72"/>
      <c r="KS326" s="69"/>
      <c r="KT326" s="20"/>
      <c r="KU326" s="20"/>
      <c r="KV326" s="20">
        <v>39.5</v>
      </c>
      <c r="KW326" s="23">
        <f t="shared" si="851"/>
        <v>2212</v>
      </c>
      <c r="KX326" s="72"/>
      <c r="KY326" s="69"/>
      <c r="KZ326" s="20"/>
      <c r="LA326" s="20"/>
      <c r="LB326" s="20">
        <v>13</v>
      </c>
      <c r="LC326" s="23">
        <f t="shared" si="852"/>
        <v>273</v>
      </c>
      <c r="LD326" s="72"/>
      <c r="LE326" s="69"/>
      <c r="LF326" s="20"/>
      <c r="LG326" s="20"/>
      <c r="LH326" s="20">
        <v>15.875</v>
      </c>
      <c r="LI326" s="23">
        <f t="shared" si="853"/>
        <v>1587.5</v>
      </c>
      <c r="LJ326" s="72"/>
      <c r="LK326" s="27"/>
      <c r="LL326" s="27"/>
      <c r="LM326" s="27"/>
      <c r="LN326" s="27">
        <v>87</v>
      </c>
      <c r="LO326" s="30">
        <f t="shared" si="854"/>
        <v>4263</v>
      </c>
      <c r="LP326" s="73"/>
      <c r="LQ326" s="29"/>
      <c r="LR326" s="29"/>
      <c r="LS326" s="29"/>
      <c r="LT326" s="29"/>
      <c r="LU326" s="30"/>
      <c r="LV326" s="73"/>
      <c r="LW326" s="53"/>
      <c r="LX326" s="53"/>
      <c r="LY326" s="53"/>
      <c r="LZ326" s="53">
        <v>116</v>
      </c>
      <c r="MA326" s="37">
        <f t="shared" si="855"/>
        <v>4036.7999999999997</v>
      </c>
      <c r="MB326" s="67"/>
      <c r="MC326" s="53"/>
      <c r="MD326" s="53"/>
      <c r="ME326" s="53"/>
      <c r="MF326" s="53"/>
      <c r="MG326" s="37"/>
      <c r="MH326" s="67"/>
      <c r="MI326" s="53"/>
      <c r="MJ326" s="53"/>
      <c r="MK326" s="53"/>
      <c r="ML326" s="53"/>
      <c r="MM326" s="37"/>
      <c r="MN326" s="67"/>
      <c r="MO326" s="53"/>
      <c r="MP326" s="53"/>
      <c r="MQ326" s="53"/>
      <c r="MR326" s="53"/>
      <c r="MS326" s="37"/>
      <c r="MT326" s="67"/>
      <c r="MU326" s="53"/>
      <c r="MV326" s="53"/>
      <c r="MW326" s="53"/>
      <c r="MX326" s="53"/>
      <c r="MY326" s="37"/>
      <c r="MZ326" s="67"/>
      <c r="NA326" s="53"/>
      <c r="NB326" s="53"/>
      <c r="NC326" s="53"/>
      <c r="ND326" s="53">
        <v>74.25</v>
      </c>
      <c r="NE326" s="37">
        <f t="shared" si="856"/>
        <v>1098.9000000000001</v>
      </c>
      <c r="NF326" s="67"/>
      <c r="NG326" s="53"/>
      <c r="NH326" s="53"/>
      <c r="NI326" s="53"/>
      <c r="NJ326" s="53">
        <v>67.75</v>
      </c>
      <c r="NK326" s="37">
        <f t="shared" si="857"/>
        <v>2398.35</v>
      </c>
      <c r="NL326" s="67"/>
      <c r="NM326" s="53"/>
      <c r="NN326" s="53"/>
      <c r="NO326" s="53"/>
      <c r="NP326" s="53">
        <v>40</v>
      </c>
      <c r="NQ326" s="37">
        <f t="shared" si="858"/>
        <v>512</v>
      </c>
      <c r="NR326" s="67"/>
      <c r="NS326" s="53"/>
      <c r="NT326" s="53"/>
      <c r="NU326" s="53"/>
      <c r="NV326" s="53"/>
      <c r="NW326" s="37"/>
      <c r="NX326" s="67"/>
      <c r="NY326" s="53"/>
      <c r="NZ326" s="53"/>
      <c r="OA326" s="53"/>
      <c r="OB326" s="53">
        <v>6.5</v>
      </c>
      <c r="OC326" s="37">
        <f t="shared" si="859"/>
        <v>143</v>
      </c>
      <c r="OD326" s="67"/>
      <c r="OE326" s="53"/>
      <c r="OF326" s="53"/>
      <c r="OG326" s="53"/>
      <c r="OH326" s="53"/>
      <c r="OI326" s="37"/>
      <c r="OJ326" s="67"/>
      <c r="OK326" s="53"/>
      <c r="OL326" s="53"/>
      <c r="OM326" s="53"/>
      <c r="ON326" s="53">
        <v>85</v>
      </c>
      <c r="OO326" s="37">
        <f t="shared" si="860"/>
        <v>2533</v>
      </c>
      <c r="OP326" s="67"/>
      <c r="OQ326" s="53"/>
      <c r="OR326" s="53"/>
      <c r="OS326" s="53"/>
      <c r="OT326" s="53">
        <v>63</v>
      </c>
      <c r="OU326" s="37">
        <f t="shared" si="861"/>
        <v>856.8</v>
      </c>
      <c r="OV326" s="67"/>
      <c r="OW326" s="53"/>
      <c r="OX326" s="53"/>
      <c r="OY326" s="53"/>
      <c r="OZ326" s="53">
        <v>80</v>
      </c>
      <c r="PA326" s="37">
        <f t="shared" si="862"/>
        <v>1208</v>
      </c>
      <c r="PB326" s="67"/>
      <c r="PC326" s="53"/>
      <c r="PD326" s="53"/>
      <c r="PE326" s="53"/>
      <c r="PF326" s="53">
        <v>11.5</v>
      </c>
      <c r="PG326" s="37">
        <f t="shared" si="863"/>
        <v>302.45</v>
      </c>
      <c r="PH326" s="67"/>
      <c r="PI326" s="53"/>
      <c r="PJ326" s="53"/>
      <c r="PK326" s="53"/>
      <c r="PL326" s="53"/>
      <c r="PM326" s="37"/>
      <c r="PN326" s="67"/>
      <c r="PO326" s="53"/>
      <c r="PP326" s="53"/>
      <c r="PQ326" s="53"/>
      <c r="PR326" s="53"/>
      <c r="PS326" s="37"/>
      <c r="PT326" s="67"/>
      <c r="PU326" s="53"/>
      <c r="PV326" s="53"/>
      <c r="PW326" s="53"/>
      <c r="PX326" s="50">
        <v>75</v>
      </c>
      <c r="PY326" s="37">
        <f t="shared" si="864"/>
        <v>450</v>
      </c>
      <c r="PZ326" s="67"/>
      <c r="QE326" s="37"/>
      <c r="QF326" s="67"/>
      <c r="QK326" s="37"/>
      <c r="QL326" s="67"/>
      <c r="QM326" s="9"/>
      <c r="QO326" s="9"/>
      <c r="QQ326" s="37"/>
      <c r="QR326" s="67"/>
      <c r="QW326" s="37"/>
      <c r="QX326" s="67"/>
      <c r="RC326" s="37"/>
      <c r="RD326" s="67"/>
      <c r="RI326" s="37"/>
      <c r="RJ326" s="67"/>
      <c r="RN326" s="50">
        <v>36.375</v>
      </c>
      <c r="RO326" s="37">
        <f t="shared" si="865"/>
        <v>414.67500000000001</v>
      </c>
      <c r="RP326" s="67"/>
      <c r="RU326" s="37"/>
      <c r="RV326" s="67"/>
      <c r="SA326" s="37"/>
      <c r="SB326" s="67"/>
      <c r="SG326" s="37"/>
      <c r="SH326" s="67"/>
      <c r="SM326" s="37"/>
      <c r="SN326" s="67"/>
      <c r="ST326" s="67"/>
      <c r="SU326" s="67"/>
    </row>
    <row r="327" spans="1:515" x14ac:dyDescent="0.55000000000000004">
      <c r="A327" s="31"/>
      <c r="B327" s="80">
        <v>185712</v>
      </c>
      <c r="C327" s="77"/>
      <c r="D327" s="78">
        <f>SUM(M327,S327,Y327,AE327,AK327,AQ327,AW327,BC327,BI327,BO327,BU327,CA327,CG327,CM327,CS327,CY327,DE327,DK327,DQ327,DW327,EC327,EI327,EO327,EU327,FA327,FG327,FM327,FS327,FY327,GE327,GK327,GQ327,GW327,HC327,HI327,HO327,HU327,IA327,IG327,IM327,IS327,IY327,JE327,JK327,JQ327,JW327,KC327,KI327,KO327,KU327,LA327,LG327,LM327,LS327,LY327,ME327,MK327,MQ327,MW327,NC327,NI327,NO327,NU327,OA327,OG327,OM327,OS327,OY327,PE327,PK327,PQ327,PW327,QC327,QI327,QO327,QU327,RA327,RG327,RM327,RS327,RY327,SE327,SK327,SQ327)</f>
        <v>2228.9</v>
      </c>
      <c r="E327" s="78">
        <f t="shared" si="867"/>
        <v>126349.90855466659</v>
      </c>
      <c r="F327" s="78">
        <f t="shared" si="866"/>
        <v>37.154229454541507</v>
      </c>
      <c r="G327" s="78">
        <f t="shared" si="820"/>
        <v>57.966650710954063</v>
      </c>
      <c r="H327" s="78"/>
      <c r="I327" s="78"/>
      <c r="J327" s="88">
        <f>SUM(P327,V327,AB327,AH327,AN327,AT327,AZ327,BF327,BL327,BR327,BX327,CD327,CJ327,CP327,CV327,DB327,DH327,DN327,DT327,DZ327,EF327,EL327,ER327,EX327,FD327,FJ327,FP327,FV327,GB327,GH327,GN327,GT327,GZ327,HF327,HL327,HR327,HX327,ID327,IJ327,IP327,IV327,JB327,JH327,JN327,JT327,JZ327,KF327,KL327,KR327,KX327,LD327,LJ327,LP327,LV327,MB327,MH327,MN327,MT327,MZ327,NF327,NL327,NR327,NX327,OD327,OJ327,OP327,OV327,PB327,PH327,PN327,PT327,PZ327,QF327,QL327,QR327,QX327,RD327,RJ327,RP327,RV327,SB327,SH327,SN327,ST327)</f>
        <v>2152.7000000000003</v>
      </c>
      <c r="K327" s="31">
        <v>3</v>
      </c>
      <c r="L327" s="31">
        <v>1.3712549446575</v>
      </c>
      <c r="M327" s="31">
        <v>101</v>
      </c>
      <c r="N327" s="31">
        <v>45.875</v>
      </c>
      <c r="O327" s="62">
        <f t="shared" si="821"/>
        <v>4633.375</v>
      </c>
      <c r="P327" s="31">
        <f>M315</f>
        <v>101</v>
      </c>
      <c r="W327" s="31">
        <v>10</v>
      </c>
      <c r="X327" s="31">
        <v>1</v>
      </c>
      <c r="Y327" s="31">
        <v>75</v>
      </c>
      <c r="Z327" s="31">
        <v>107.5</v>
      </c>
      <c r="AA327" s="37">
        <f t="shared" si="817"/>
        <v>8062.5</v>
      </c>
      <c r="AB327" s="64">
        <f>Y315</f>
        <v>75</v>
      </c>
      <c r="AC327" s="31">
        <v>3</v>
      </c>
      <c r="AD327" s="31">
        <v>1</v>
      </c>
      <c r="AE327" s="31">
        <v>33</v>
      </c>
      <c r="AF327" s="31">
        <v>15</v>
      </c>
      <c r="AG327" s="36">
        <f t="shared" si="822"/>
        <v>495</v>
      </c>
      <c r="AH327" s="64">
        <f>AE315</f>
        <v>33</v>
      </c>
      <c r="AI327" s="31">
        <v>8</v>
      </c>
      <c r="AJ327" s="31">
        <v>1.5449930496000006</v>
      </c>
      <c r="AK327" s="31">
        <v>100</v>
      </c>
      <c r="AL327" s="31">
        <v>53.5</v>
      </c>
      <c r="AM327" s="30">
        <f t="shared" si="823"/>
        <v>5350</v>
      </c>
      <c r="AN327" s="64">
        <f>AK315</f>
        <v>100</v>
      </c>
      <c r="AO327" s="31">
        <v>0</v>
      </c>
      <c r="AP327" s="31">
        <v>1</v>
      </c>
      <c r="AQ327" s="31">
        <v>30.8</v>
      </c>
      <c r="AR327" s="31">
        <v>19.107703877097084</v>
      </c>
      <c r="AS327" s="38">
        <f t="shared" si="824"/>
        <v>582.78496825146101</v>
      </c>
      <c r="AT327" s="64">
        <f>AQ315</f>
        <v>30.5</v>
      </c>
      <c r="BA327" s="31">
        <v>6</v>
      </c>
      <c r="BB327" s="31">
        <v>1</v>
      </c>
      <c r="BC327" s="31">
        <v>41.5</v>
      </c>
      <c r="BD327" s="31">
        <v>77.75</v>
      </c>
      <c r="BE327" s="36">
        <f t="shared" si="825"/>
        <v>3226.625</v>
      </c>
      <c r="BF327" s="64">
        <f>BC315</f>
        <v>41.5</v>
      </c>
      <c r="BG327" s="31">
        <v>4</v>
      </c>
      <c r="BH327" s="31">
        <v>1</v>
      </c>
      <c r="BI327" s="31">
        <v>30.7</v>
      </c>
      <c r="BJ327" s="31">
        <v>33.5</v>
      </c>
      <c r="BK327" s="36">
        <f t="shared" si="826"/>
        <v>1028.45</v>
      </c>
      <c r="BL327" s="64">
        <f>BI315</f>
        <v>30.7</v>
      </c>
      <c r="BM327" s="31">
        <v>0</v>
      </c>
      <c r="BN327" s="31">
        <v>1</v>
      </c>
      <c r="BO327" s="31">
        <v>28.5</v>
      </c>
      <c r="BP327" s="31">
        <v>41.25</v>
      </c>
      <c r="BQ327" s="30">
        <f t="shared" si="827"/>
        <v>1175.625</v>
      </c>
      <c r="BR327" s="64">
        <f>BO315</f>
        <v>28.5</v>
      </c>
      <c r="BS327" s="31">
        <v>5</v>
      </c>
      <c r="BT327" s="31">
        <v>1.125</v>
      </c>
      <c r="BU327" s="31">
        <v>56</v>
      </c>
      <c r="BV327" s="31">
        <v>70.375</v>
      </c>
      <c r="BW327" s="30">
        <f t="shared" si="828"/>
        <v>3941</v>
      </c>
      <c r="BX327" s="64">
        <f>BU315</f>
        <v>56</v>
      </c>
      <c r="BY327" s="31">
        <v>0</v>
      </c>
      <c r="BZ327" s="31">
        <v>1</v>
      </c>
      <c r="CA327" s="31">
        <v>65</v>
      </c>
      <c r="CB327" s="31">
        <v>85</v>
      </c>
      <c r="CC327" s="30">
        <f t="shared" si="829"/>
        <v>5525</v>
      </c>
      <c r="CD327" s="64">
        <f>CA315</f>
        <v>65</v>
      </c>
      <c r="CK327" s="31">
        <v>5</v>
      </c>
      <c r="CL327" s="31">
        <v>1.1000000000000001</v>
      </c>
      <c r="CM327" s="31">
        <v>54</v>
      </c>
      <c r="CN327" s="31">
        <v>69</v>
      </c>
      <c r="CO327" s="36">
        <f t="shared" si="830"/>
        <v>3726</v>
      </c>
      <c r="CP327" s="64">
        <f>CM315</f>
        <v>54</v>
      </c>
      <c r="CW327" s="31">
        <v>8</v>
      </c>
      <c r="CX327" s="31">
        <v>1</v>
      </c>
      <c r="CY327" s="31">
        <v>240</v>
      </c>
      <c r="CZ327" s="31">
        <v>73.375</v>
      </c>
      <c r="DA327" s="62">
        <f t="shared" si="831"/>
        <v>17610</v>
      </c>
      <c r="DB327" s="31">
        <f>CY315</f>
        <v>240</v>
      </c>
      <c r="DC327" s="31">
        <v>0</v>
      </c>
      <c r="DD327" s="31">
        <v>1</v>
      </c>
      <c r="DE327" s="31">
        <v>38</v>
      </c>
      <c r="DF327" s="31">
        <v>19</v>
      </c>
      <c r="DG327" s="30">
        <f t="shared" si="832"/>
        <v>722</v>
      </c>
      <c r="DH327" s="64">
        <f>DE315</f>
        <v>38</v>
      </c>
      <c r="DI327" s="31">
        <v>0</v>
      </c>
      <c r="DJ327" s="31">
        <v>1</v>
      </c>
      <c r="DK327" s="31">
        <v>42</v>
      </c>
      <c r="DL327" s="31">
        <v>6.5</v>
      </c>
      <c r="DM327" s="30">
        <f t="shared" si="833"/>
        <v>273</v>
      </c>
      <c r="DN327" s="64">
        <f>DK315</f>
        <v>42</v>
      </c>
      <c r="DO327" s="31">
        <v>10</v>
      </c>
      <c r="DP327" s="31">
        <v>1.3050720000000002</v>
      </c>
      <c r="DQ327" s="31">
        <v>60.5</v>
      </c>
      <c r="DR327" s="31">
        <v>53</v>
      </c>
      <c r="DS327" s="30">
        <f t="shared" si="834"/>
        <v>3180</v>
      </c>
      <c r="DT327" s="64">
        <f>DQ315</f>
        <v>60</v>
      </c>
      <c r="DU327" s="31">
        <v>5</v>
      </c>
      <c r="DV327" s="31">
        <v>1.05</v>
      </c>
      <c r="DW327" s="31">
        <v>64.5</v>
      </c>
      <c r="DX327" s="31">
        <v>19.5</v>
      </c>
      <c r="DY327" s="30">
        <f t="shared" si="835"/>
        <v>1257.75</v>
      </c>
      <c r="DZ327" s="64">
        <f>DW315</f>
        <v>64.5</v>
      </c>
      <c r="EA327" s="31">
        <v>5</v>
      </c>
      <c r="EB327" s="31">
        <v>1</v>
      </c>
      <c r="EC327" s="31">
        <v>33</v>
      </c>
      <c r="ED327" s="31">
        <v>40.75</v>
      </c>
      <c r="EE327" s="30">
        <f t="shared" si="836"/>
        <v>1344.75</v>
      </c>
      <c r="EF327" s="64">
        <f>EC315</f>
        <v>33</v>
      </c>
      <c r="ES327" s="31">
        <v>7</v>
      </c>
      <c r="ET327" s="31">
        <v>1</v>
      </c>
      <c r="EU327" s="31">
        <v>45</v>
      </c>
      <c r="EV327" s="31">
        <v>78.25</v>
      </c>
      <c r="EW327" s="30">
        <f t="shared" si="837"/>
        <v>3521.25</v>
      </c>
      <c r="EX327" s="64">
        <f>EU315</f>
        <v>45</v>
      </c>
      <c r="EY327" s="31">
        <v>8</v>
      </c>
      <c r="EZ327" s="50">
        <v>1</v>
      </c>
      <c r="FA327" s="50">
        <v>51.5</v>
      </c>
      <c r="FB327" s="50">
        <v>91.625</v>
      </c>
      <c r="FC327" s="29">
        <f t="shared" si="818"/>
        <v>4718.6875</v>
      </c>
      <c r="FD327" s="67">
        <f>FA315</f>
        <v>51.5</v>
      </c>
      <c r="FK327" s="31">
        <v>10</v>
      </c>
      <c r="FL327" s="31">
        <v>1</v>
      </c>
      <c r="FM327" s="31">
        <v>47</v>
      </c>
      <c r="FN327" s="31">
        <v>91.5</v>
      </c>
      <c r="FO327" s="36">
        <f t="shared" si="838"/>
        <v>4300.5</v>
      </c>
      <c r="FP327" s="64">
        <f>FM315</f>
        <v>47</v>
      </c>
      <c r="FQ327" s="31">
        <v>4</v>
      </c>
      <c r="FR327" s="31">
        <v>1</v>
      </c>
      <c r="FS327" s="31">
        <v>132</v>
      </c>
      <c r="FT327" s="31">
        <v>76.5</v>
      </c>
      <c r="FU327" s="36">
        <f t="shared" si="839"/>
        <v>10098</v>
      </c>
      <c r="FV327" s="64">
        <f>FS315</f>
        <v>132</v>
      </c>
      <c r="GC327" s="31">
        <v>4</v>
      </c>
      <c r="GD327" s="31">
        <v>1</v>
      </c>
      <c r="GE327" s="31">
        <v>38</v>
      </c>
      <c r="GF327" s="31">
        <v>12</v>
      </c>
      <c r="GG327" s="36">
        <f t="shared" si="840"/>
        <v>456</v>
      </c>
      <c r="GH327" s="64">
        <f>GE315</f>
        <v>38</v>
      </c>
      <c r="GI327" s="31">
        <v>0</v>
      </c>
      <c r="GJ327" s="31">
        <v>1</v>
      </c>
      <c r="GK327" s="31">
        <v>22.6</v>
      </c>
      <c r="GL327" s="31">
        <v>30.75</v>
      </c>
      <c r="GM327" s="36">
        <f t="shared" si="819"/>
        <v>706.25</v>
      </c>
      <c r="GN327" s="64">
        <f>GK315</f>
        <v>22.6</v>
      </c>
      <c r="GO327" s="31">
        <v>6</v>
      </c>
      <c r="GP327" s="31">
        <v>1</v>
      </c>
      <c r="GQ327" s="31">
        <v>18</v>
      </c>
      <c r="GR327" s="31">
        <v>54.494083514614431</v>
      </c>
      <c r="GS327" s="36">
        <f t="shared" si="841"/>
        <v>926.39941974844533</v>
      </c>
      <c r="GT327" s="64">
        <f>GQ315</f>
        <v>17</v>
      </c>
      <c r="GU327" s="31">
        <v>5</v>
      </c>
      <c r="GV327" s="31">
        <v>1.07</v>
      </c>
      <c r="GW327" s="31">
        <v>37</v>
      </c>
      <c r="GX327" s="31">
        <v>27</v>
      </c>
      <c r="GY327" s="36">
        <f t="shared" si="842"/>
        <v>999</v>
      </c>
      <c r="GZ327" s="64">
        <f>GW315</f>
        <v>37</v>
      </c>
      <c r="HM327" s="31">
        <v>15</v>
      </c>
      <c r="HN327" s="31">
        <v>1</v>
      </c>
      <c r="HO327" s="31">
        <v>46</v>
      </c>
      <c r="HP327" s="31">
        <v>59.13</v>
      </c>
      <c r="HQ327" s="30">
        <f t="shared" si="843"/>
        <v>1714.77</v>
      </c>
      <c r="HR327" s="64">
        <f>HO315</f>
        <v>29</v>
      </c>
      <c r="HY327" s="31">
        <v>15</v>
      </c>
      <c r="HZ327" s="31">
        <v>1</v>
      </c>
      <c r="IA327" s="31">
        <v>23</v>
      </c>
      <c r="IB327" s="31">
        <v>112</v>
      </c>
      <c r="IC327" s="36">
        <f t="shared" si="844"/>
        <v>2576</v>
      </c>
      <c r="ID327" s="64">
        <f>IA315</f>
        <v>23</v>
      </c>
      <c r="IE327" s="31">
        <v>3</v>
      </c>
      <c r="IF327" s="31">
        <v>1</v>
      </c>
      <c r="IG327" s="31">
        <v>30</v>
      </c>
      <c r="IH327" s="31">
        <v>45</v>
      </c>
      <c r="II327" s="30">
        <f t="shared" si="845"/>
        <v>1350</v>
      </c>
      <c r="IJ327" s="64">
        <f>IG315</f>
        <v>30</v>
      </c>
      <c r="IK327" s="31">
        <v>6</v>
      </c>
      <c r="IL327" s="31">
        <v>1.22919</v>
      </c>
      <c r="IM327" s="31">
        <v>30</v>
      </c>
      <c r="IN327" s="31">
        <v>80.5</v>
      </c>
      <c r="IO327" s="36">
        <f t="shared" si="846"/>
        <v>2415</v>
      </c>
      <c r="IP327" s="64">
        <f>IM315</f>
        <v>30</v>
      </c>
      <c r="JI327" s="70">
        <v>7</v>
      </c>
      <c r="JJ327" s="22">
        <v>1.2</v>
      </c>
      <c r="JK327" s="22">
        <v>38</v>
      </c>
      <c r="JL327" s="22">
        <v>130</v>
      </c>
      <c r="JM327" s="23">
        <f t="shared" si="847"/>
        <v>3900</v>
      </c>
      <c r="JN327" s="72">
        <f>JK315</f>
        <v>30</v>
      </c>
      <c r="JO327" s="70">
        <v>6</v>
      </c>
      <c r="JP327" s="22">
        <v>1</v>
      </c>
      <c r="JQ327" s="22">
        <v>31.6</v>
      </c>
      <c r="JR327" s="22">
        <v>70.25</v>
      </c>
      <c r="JS327" s="23">
        <f t="shared" si="848"/>
        <v>2219.9</v>
      </c>
      <c r="JT327" s="72">
        <f>JQ315</f>
        <v>31.6</v>
      </c>
      <c r="KG327" s="70">
        <v>0</v>
      </c>
      <c r="KH327" s="22">
        <v>1</v>
      </c>
      <c r="KI327" s="22">
        <v>30</v>
      </c>
      <c r="KJ327" s="22">
        <v>22</v>
      </c>
      <c r="KK327" s="23">
        <f t="shared" si="849"/>
        <v>660</v>
      </c>
      <c r="KL327" s="72">
        <f>KI315</f>
        <v>30</v>
      </c>
      <c r="KM327" s="70">
        <v>4</v>
      </c>
      <c r="KN327" s="22">
        <v>1</v>
      </c>
      <c r="KO327" s="22">
        <v>18.3</v>
      </c>
      <c r="KP327" s="22">
        <v>60</v>
      </c>
      <c r="KQ327" s="23">
        <f t="shared" si="850"/>
        <v>1098</v>
      </c>
      <c r="KR327" s="72">
        <f>KO315</f>
        <v>18.3</v>
      </c>
      <c r="KS327" s="70">
        <v>4</v>
      </c>
      <c r="KT327" s="22">
        <v>1.1200000000000001</v>
      </c>
      <c r="KU327" s="22">
        <v>56</v>
      </c>
      <c r="KV327" s="22">
        <v>39</v>
      </c>
      <c r="KW327" s="23">
        <f t="shared" si="851"/>
        <v>2184</v>
      </c>
      <c r="KX327" s="72">
        <f>KU315</f>
        <v>56</v>
      </c>
      <c r="KY327" s="70">
        <v>0</v>
      </c>
      <c r="KZ327" s="22">
        <v>1</v>
      </c>
      <c r="LA327" s="22">
        <v>21</v>
      </c>
      <c r="LB327" s="22">
        <v>13</v>
      </c>
      <c r="LC327" s="23">
        <f t="shared" si="852"/>
        <v>273</v>
      </c>
      <c r="LD327" s="72">
        <f>LA315</f>
        <v>21</v>
      </c>
      <c r="LE327" s="70">
        <v>0</v>
      </c>
      <c r="LF327" s="22">
        <v>1.1000000000000001</v>
      </c>
      <c r="LG327" s="22">
        <v>110</v>
      </c>
      <c r="LH327" s="22">
        <v>17.126666666666665</v>
      </c>
      <c r="LI327" s="23">
        <f t="shared" si="853"/>
        <v>1712.6666666666665</v>
      </c>
      <c r="LJ327" s="72">
        <f>LG315</f>
        <v>100</v>
      </c>
      <c r="LK327" s="29">
        <v>12</v>
      </c>
      <c r="LL327" s="29">
        <v>1.1000000000000001</v>
      </c>
      <c r="LM327" s="29">
        <v>49</v>
      </c>
      <c r="LN327" s="29">
        <v>94.5</v>
      </c>
      <c r="LO327" s="30">
        <f t="shared" si="854"/>
        <v>4630.5</v>
      </c>
      <c r="LP327" s="73">
        <f>LM315</f>
        <v>49</v>
      </c>
      <c r="LW327" s="31">
        <v>10</v>
      </c>
      <c r="LX327" s="31">
        <v>1</v>
      </c>
      <c r="LY327" s="31">
        <v>34.799999999999997</v>
      </c>
      <c r="LZ327" s="31">
        <v>120</v>
      </c>
      <c r="MA327" s="36">
        <f t="shared" si="855"/>
        <v>4176</v>
      </c>
      <c r="MB327" s="64">
        <f>LY315</f>
        <v>34.799999999999997</v>
      </c>
      <c r="NA327" s="31">
        <v>6</v>
      </c>
      <c r="NB327" s="31">
        <v>1</v>
      </c>
      <c r="NC327" s="31">
        <v>15</v>
      </c>
      <c r="ND327" s="31">
        <v>73.25</v>
      </c>
      <c r="NE327" s="36">
        <f t="shared" si="856"/>
        <v>1084.1000000000001</v>
      </c>
      <c r="NF327" s="64">
        <f>NC315</f>
        <v>14.8</v>
      </c>
      <c r="NG327" s="31">
        <v>6</v>
      </c>
      <c r="NH327" s="31">
        <v>1</v>
      </c>
      <c r="NI327" s="31">
        <v>35.4</v>
      </c>
      <c r="NJ327" s="31">
        <v>68.875</v>
      </c>
      <c r="NK327" s="36">
        <f t="shared" si="857"/>
        <v>2438.1749999999997</v>
      </c>
      <c r="NL327" s="64">
        <f>NI315</f>
        <v>35.4</v>
      </c>
      <c r="NM327" s="31">
        <v>2</v>
      </c>
      <c r="NN327" s="31">
        <v>1</v>
      </c>
      <c r="NO327" s="31">
        <v>12.8</v>
      </c>
      <c r="NP327" s="31">
        <v>41</v>
      </c>
      <c r="NQ327" s="36">
        <f t="shared" si="858"/>
        <v>524.80000000000007</v>
      </c>
      <c r="NR327" s="64">
        <f>NO315</f>
        <v>12.8</v>
      </c>
      <c r="NY327" s="31">
        <v>0</v>
      </c>
      <c r="NZ327" s="31">
        <v>1</v>
      </c>
      <c r="OA327" s="31">
        <v>22</v>
      </c>
      <c r="OB327" s="31">
        <v>6.75</v>
      </c>
      <c r="OC327" s="36">
        <f t="shared" si="859"/>
        <v>148.5</v>
      </c>
      <c r="OD327" s="64">
        <f>OA315</f>
        <v>22</v>
      </c>
      <c r="OK327" s="31">
        <v>10</v>
      </c>
      <c r="OL327" s="31">
        <v>1</v>
      </c>
      <c r="OM327" s="31">
        <v>29.8</v>
      </c>
      <c r="ON327" s="31">
        <v>75</v>
      </c>
      <c r="OO327" s="36">
        <f t="shared" si="860"/>
        <v>2235</v>
      </c>
      <c r="OP327" s="64">
        <f>OM315</f>
        <v>29.8</v>
      </c>
      <c r="OQ327" s="31">
        <v>8</v>
      </c>
      <c r="OR327" s="31">
        <v>1</v>
      </c>
      <c r="OS327" s="31">
        <v>13.6</v>
      </c>
      <c r="OT327" s="31">
        <v>63</v>
      </c>
      <c r="OU327" s="36">
        <f t="shared" si="861"/>
        <v>856.8</v>
      </c>
      <c r="OV327" s="64">
        <f>OS315</f>
        <v>13.6</v>
      </c>
      <c r="OW327" s="31">
        <v>8</v>
      </c>
      <c r="OX327" s="31">
        <v>1</v>
      </c>
      <c r="OY327" s="31">
        <v>15.1</v>
      </c>
      <c r="OZ327" s="31">
        <v>75</v>
      </c>
      <c r="PA327" s="36">
        <f t="shared" si="862"/>
        <v>1132.5</v>
      </c>
      <c r="PB327" s="64">
        <f>OY315</f>
        <v>15.1</v>
      </c>
      <c r="PC327" s="31">
        <v>11</v>
      </c>
      <c r="PD327" s="31">
        <v>1</v>
      </c>
      <c r="PE327" s="31">
        <v>65.5</v>
      </c>
      <c r="PF327" s="31">
        <v>10.5</v>
      </c>
      <c r="PG327" s="36">
        <f t="shared" si="863"/>
        <v>276.15000000000003</v>
      </c>
      <c r="PH327" s="64">
        <f>PE315</f>
        <v>26.3</v>
      </c>
      <c r="PU327" s="31">
        <v>7.5</v>
      </c>
      <c r="PV327" s="31">
        <v>1</v>
      </c>
      <c r="PW327" s="31">
        <v>6</v>
      </c>
      <c r="PX327" s="31">
        <v>78</v>
      </c>
      <c r="PY327" s="36">
        <f t="shared" si="864"/>
        <v>468</v>
      </c>
      <c r="PZ327" s="64">
        <f>PW315</f>
        <v>6</v>
      </c>
      <c r="QM327" s="5"/>
      <c r="QO327" s="5"/>
      <c r="RK327" s="31">
        <v>4</v>
      </c>
      <c r="RL327" s="31">
        <v>1</v>
      </c>
      <c r="RM327" s="31">
        <v>11.4</v>
      </c>
      <c r="RN327" s="31">
        <v>36.5</v>
      </c>
      <c r="RO327" s="36">
        <f t="shared" si="865"/>
        <v>416.1</v>
      </c>
      <c r="RP327" s="64">
        <f>RM315</f>
        <v>11.4</v>
      </c>
    </row>
    <row r="328" spans="1:515" x14ac:dyDescent="0.55000000000000004">
      <c r="A328" s="31"/>
      <c r="B328" s="80">
        <v>185801</v>
      </c>
      <c r="C328" s="77"/>
      <c r="D328" s="78"/>
      <c r="E328" s="78">
        <f t="shared" si="867"/>
        <v>138227.88403198781</v>
      </c>
      <c r="F328" s="78">
        <f>I328</f>
        <v>40.228652564463331</v>
      </c>
      <c r="G328" s="78">
        <f>E328/D$327</f>
        <v>62.016189165950827</v>
      </c>
      <c r="H328" s="78"/>
      <c r="I328" s="78">
        <f>F327*J328</f>
        <v>40.228652564463331</v>
      </c>
      <c r="J328" s="88">
        <f>SUM(P328,V328,AB328,AH328,AN328,AT328,AZ328,BF328,BL328,BR328,BX328,CD328,CJ328,CP328,CV328,DB328,DH328,DN328,DT328,DZ328,EF328,EL328,ER328,EX328,FD328,FJ328,FP328,FV328,GB328,GH328,GN328,GT328,GZ328,HF328,HL328,HR328,HX328,ID328,IJ328,IP328,IV328,JB328,JH328,JN328,JT328,JZ328,KF328,KL328,KR328,KX328,LD328,LJ328,LP328,LV328,MB328,MH328,MN328,MT328,MZ328,NF328,NL328,NR328,NX328,OD328,OJ328,OP328,OV328,PB328,PH328,PN328,PT328,PZ328,QF328,QL328,QR328,QX328,RD328,RJ328,RP328,RV328,SB328,SH328,SN328,ST328)/J327</f>
        <v>1.0827475944208023</v>
      </c>
      <c r="N328" s="31">
        <v>46.625</v>
      </c>
      <c r="O328" s="62">
        <f>M$327*N328</f>
        <v>4709.125</v>
      </c>
      <c r="P328" s="31">
        <f>N328/N327*P327</f>
        <v>102.65122615803816</v>
      </c>
      <c r="Z328" s="31">
        <v>112</v>
      </c>
      <c r="AA328" s="37">
        <f t="shared" ref="AA328:AA339" si="868">Y$327*Z328</f>
        <v>8400</v>
      </c>
      <c r="AB328" s="64">
        <f>Z328/Z327*AB327</f>
        <v>78.139534883720927</v>
      </c>
      <c r="AF328" s="31">
        <v>20</v>
      </c>
      <c r="AG328" s="36">
        <f>AE$327*AF328</f>
        <v>660</v>
      </c>
      <c r="AH328" s="64">
        <f>AF328/AF327*AH327</f>
        <v>44</v>
      </c>
      <c r="AL328" s="31">
        <v>58.25</v>
      </c>
      <c r="AM328" s="30">
        <f>AK$327*AL328</f>
        <v>5825</v>
      </c>
      <c r="AN328" s="64">
        <f>AL328/AL327*AN327</f>
        <v>108.87850467289719</v>
      </c>
      <c r="AR328" s="31">
        <v>18.170167185118807</v>
      </c>
      <c r="AS328" s="38">
        <f>AQ$327*AR328</f>
        <v>559.64114930165931</v>
      </c>
      <c r="AT328" s="64">
        <f>AR328/AR327*AT327</f>
        <v>29.003490043112304</v>
      </c>
      <c r="BD328" s="31">
        <v>87</v>
      </c>
      <c r="BE328" s="36">
        <f>BC$327*BD328</f>
        <v>3610.5</v>
      </c>
      <c r="BF328" s="64">
        <f>BD328/BD327*BF327</f>
        <v>46.437299035369769</v>
      </c>
      <c r="BJ328" s="31">
        <v>37.25</v>
      </c>
      <c r="BK328" s="36">
        <f>BI$327*BJ328</f>
        <v>1143.575</v>
      </c>
      <c r="BL328" s="64">
        <f>BJ328/BJ327*BL327</f>
        <v>34.136567164179105</v>
      </c>
      <c r="BP328" s="31">
        <v>45.25</v>
      </c>
      <c r="BQ328" s="30">
        <f>BO$327*BP328</f>
        <v>1289.625</v>
      </c>
      <c r="BR328" s="64">
        <f>BP328/BP327*BR327</f>
        <v>31.263636363636362</v>
      </c>
      <c r="BV328" s="31">
        <v>68.125</v>
      </c>
      <c r="BW328" s="30">
        <f>BU$327*BV328</f>
        <v>3815</v>
      </c>
      <c r="BX328" s="64">
        <f>BV328/BV327*BX327</f>
        <v>54.209591474245116</v>
      </c>
      <c r="CB328" s="31">
        <v>97.13</v>
      </c>
      <c r="CC328" s="30">
        <f>CA$327*CB328</f>
        <v>6313.45</v>
      </c>
      <c r="CD328" s="64">
        <f>CB328/CB327*CD327</f>
        <v>74.275882352941167</v>
      </c>
      <c r="CN328" s="31">
        <v>77</v>
      </c>
      <c r="CO328" s="36">
        <f>CM$327*CN328</f>
        <v>4158</v>
      </c>
      <c r="CP328" s="64">
        <f>CN328/CN327*CP327</f>
        <v>60.260869565217398</v>
      </c>
      <c r="CZ328" s="31">
        <v>80.875</v>
      </c>
      <c r="DA328" s="62">
        <f>CY$327*CZ328</f>
        <v>19410</v>
      </c>
      <c r="DB328" s="31">
        <f>CZ328/CZ327*DB327</f>
        <v>264.53151618398641</v>
      </c>
      <c r="DF328" s="31">
        <v>19</v>
      </c>
      <c r="DG328" s="30">
        <f>DE$327*DF328</f>
        <v>722</v>
      </c>
      <c r="DH328" s="64">
        <f>DF328/DF327*DH327</f>
        <v>38</v>
      </c>
      <c r="DL328" s="31">
        <v>8.6300000000000008</v>
      </c>
      <c r="DM328" s="30">
        <f>DK$327*DL328</f>
        <v>362.46000000000004</v>
      </c>
      <c r="DN328" s="64">
        <f>DL328/DL327*DN327</f>
        <v>55.763076923076923</v>
      </c>
      <c r="DR328" s="31">
        <v>61.13</v>
      </c>
      <c r="DS328" s="30">
        <f>DQ$327*DR328</f>
        <v>3698.3650000000002</v>
      </c>
      <c r="DT328" s="64">
        <f>DR328/DR327*DT327</f>
        <v>69.203773584905662</v>
      </c>
      <c r="DX328" s="31">
        <v>18.75</v>
      </c>
      <c r="DY328" s="30">
        <f>DW$327*DX328</f>
        <v>1209.375</v>
      </c>
      <c r="DZ328" s="64">
        <f>DX328/DX327*DZ327</f>
        <v>62.019230769230774</v>
      </c>
      <c r="ED328" s="31">
        <v>43.13</v>
      </c>
      <c r="EE328" s="30">
        <f>EC$327*ED328</f>
        <v>1423.2900000000002</v>
      </c>
      <c r="EF328" s="64">
        <f>ED328/ED327*EF327</f>
        <v>34.927361963190187</v>
      </c>
      <c r="EV328" s="31">
        <v>90</v>
      </c>
      <c r="EW328" s="30">
        <f>EU$327*EV328</f>
        <v>4050</v>
      </c>
      <c r="EX328" s="64">
        <f>EV328/EV327*EX327</f>
        <v>51.757188498402556</v>
      </c>
      <c r="FB328" s="31">
        <v>98.25</v>
      </c>
      <c r="FC328" s="29">
        <f t="shared" ref="FC328:FC339" si="869">FA$327*FB328</f>
        <v>5059.875</v>
      </c>
      <c r="FD328" s="64">
        <f>FB328/FB327*FD327</f>
        <v>55.223738062755793</v>
      </c>
      <c r="FN328" s="31">
        <v>89</v>
      </c>
      <c r="FO328" s="36">
        <f>FM$327*FN328</f>
        <v>4183</v>
      </c>
      <c r="FP328" s="64">
        <f>FN328/FN327*FP327</f>
        <v>45.715846994535518</v>
      </c>
      <c r="FT328" s="31">
        <v>83.5</v>
      </c>
      <c r="FU328" s="36">
        <f>FS$327*FT328</f>
        <v>11022</v>
      </c>
      <c r="FV328" s="64">
        <f>FT328/FT327*FV327</f>
        <v>144.07843137254901</v>
      </c>
      <c r="GF328" s="31">
        <v>12</v>
      </c>
      <c r="GG328" s="36">
        <f>GE$327*GF328</f>
        <v>456</v>
      </c>
      <c r="GH328" s="64">
        <f>GF328/GF327*GH327</f>
        <v>38</v>
      </c>
      <c r="GL328" s="31">
        <v>31.25</v>
      </c>
      <c r="GM328" s="36">
        <f t="shared" ref="GM328:GM339" si="870">GK$327*GL329</f>
        <v>799.47500000000002</v>
      </c>
      <c r="GN328" s="64">
        <f>GL329/GL328*GN327</f>
        <v>25.583199999999998</v>
      </c>
      <c r="GR328" s="31">
        <v>53.503400889971253</v>
      </c>
      <c r="GS328" s="36">
        <f>GQ$327*GR328</f>
        <v>963.06121601948257</v>
      </c>
      <c r="GT328" s="64">
        <f>GR328/GR327*GT327</f>
        <v>16.690946181076384</v>
      </c>
      <c r="GX328" s="31">
        <v>28.75</v>
      </c>
      <c r="GY328" s="36">
        <f>GW$327*GX328</f>
        <v>1063.75</v>
      </c>
      <c r="GZ328" s="64">
        <f>GX328/GX327*GZ327</f>
        <v>39.398148148148152</v>
      </c>
      <c r="HP328" s="31">
        <v>60</v>
      </c>
      <c r="HQ328" s="30">
        <f>HO$327*HP328</f>
        <v>2760</v>
      </c>
      <c r="HR328" s="64">
        <f>HP328/HP327*HR327</f>
        <v>29.426686960933534</v>
      </c>
      <c r="IB328" s="31">
        <v>114</v>
      </c>
      <c r="IC328" s="36">
        <f>IA$327*IB328</f>
        <v>2622</v>
      </c>
      <c r="ID328" s="64">
        <f>IB328/IB327*ID327</f>
        <v>23.410714285714285</v>
      </c>
      <c r="IH328" s="31">
        <v>45</v>
      </c>
      <c r="II328" s="30">
        <f>IG$327*IH328</f>
        <v>1350</v>
      </c>
      <c r="IJ328" s="64">
        <f>IH328/IH327*IJ327</f>
        <v>30</v>
      </c>
      <c r="IN328" s="31">
        <v>88.125</v>
      </c>
      <c r="IO328" s="36">
        <f>IM$327*IN328</f>
        <v>2643.75</v>
      </c>
      <c r="IP328" s="64">
        <f>IN328/IN327*IP327</f>
        <v>32.841614906832298</v>
      </c>
      <c r="JC328" s="69"/>
      <c r="JD328" s="20"/>
      <c r="JE328" s="20"/>
      <c r="JF328" s="20"/>
      <c r="JI328" s="69"/>
      <c r="JJ328" s="20"/>
      <c r="JK328" s="20"/>
      <c r="JL328" s="20">
        <v>130</v>
      </c>
      <c r="JM328" s="23">
        <f>JK$327*JL328</f>
        <v>4940</v>
      </c>
      <c r="JN328" s="72">
        <f>JL328/JL327*JN327</f>
        <v>30</v>
      </c>
      <c r="JO328" s="69"/>
      <c r="JP328" s="20"/>
      <c r="JQ328" s="20"/>
      <c r="JR328" s="20">
        <v>76.75</v>
      </c>
      <c r="JS328" s="23">
        <f>JQ$327*JR328</f>
        <v>2425.3000000000002</v>
      </c>
      <c r="JT328" s="72">
        <f>JR328/JR327*JT327</f>
        <v>34.523843416370106</v>
      </c>
      <c r="JU328" s="69"/>
      <c r="JV328" s="20"/>
      <c r="JW328" s="20"/>
      <c r="JX328" s="20"/>
      <c r="KA328" s="69"/>
      <c r="KB328" s="20"/>
      <c r="KC328" s="20"/>
      <c r="KD328" s="20"/>
      <c r="KG328" s="69"/>
      <c r="KH328" s="20"/>
      <c r="KI328" s="20"/>
      <c r="KJ328" s="20">
        <v>22</v>
      </c>
      <c r="KK328" s="23">
        <f>KI$327*KJ328</f>
        <v>660</v>
      </c>
      <c r="KL328" s="72">
        <f>KJ328/KJ327*KL327</f>
        <v>30</v>
      </c>
      <c r="KM328" s="69"/>
      <c r="KN328" s="20"/>
      <c r="KO328" s="20"/>
      <c r="KP328" s="20">
        <v>76</v>
      </c>
      <c r="KQ328" s="23">
        <f>KO$327*KP328</f>
        <v>1390.8</v>
      </c>
      <c r="KR328" s="72">
        <f>KP328/KP327*KR327</f>
        <v>23.18</v>
      </c>
      <c r="KS328" s="69"/>
      <c r="KT328" s="20"/>
      <c r="KU328" s="20"/>
      <c r="KV328" s="20">
        <v>47</v>
      </c>
      <c r="KW328" s="23">
        <f>KU$327*KV328</f>
        <v>2632</v>
      </c>
      <c r="KX328" s="72">
        <f>KV328/KV327*KX327</f>
        <v>67.487179487179489</v>
      </c>
      <c r="KY328" s="69"/>
      <c r="KZ328" s="20"/>
      <c r="LA328" s="20"/>
      <c r="LB328" s="20">
        <v>13</v>
      </c>
      <c r="LC328" s="23">
        <f>LA$327*LB328</f>
        <v>273</v>
      </c>
      <c r="LD328" s="72">
        <f>LB328/LB327*LD327</f>
        <v>21</v>
      </c>
      <c r="LE328" s="69"/>
      <c r="LF328" s="20"/>
      <c r="LG328" s="20"/>
      <c r="LH328" s="20">
        <v>22.043333333333333</v>
      </c>
      <c r="LI328" s="23">
        <f>LG$327*LH328</f>
        <v>2424.7666666666664</v>
      </c>
      <c r="LJ328" s="72">
        <f>LH328/LH327*LJ327</f>
        <v>128.70766835344494</v>
      </c>
      <c r="LK328" s="27"/>
      <c r="LL328" s="27"/>
      <c r="LM328" s="27"/>
      <c r="LN328" s="27">
        <v>90.75</v>
      </c>
      <c r="LO328" s="30">
        <f>LM$327*LN328</f>
        <v>4446.75</v>
      </c>
      <c r="LP328" s="73">
        <f>LN328/LN327*LP327</f>
        <v>47.055555555555557</v>
      </c>
      <c r="LW328" s="32"/>
      <c r="LX328" s="32"/>
      <c r="LY328" s="32"/>
      <c r="LZ328" s="32">
        <v>125</v>
      </c>
      <c r="MA328" s="36">
        <f>LY$327*LZ328</f>
        <v>4350</v>
      </c>
      <c r="MB328" s="64">
        <f>LZ328/LZ327*MB327</f>
        <v>36.25</v>
      </c>
      <c r="MC328" s="32"/>
      <c r="MD328" s="32"/>
      <c r="ME328" s="32"/>
      <c r="MF328" s="32"/>
      <c r="MI328" s="32"/>
      <c r="MJ328" s="32"/>
      <c r="MK328" s="32"/>
      <c r="ML328" s="32"/>
      <c r="MO328" s="32"/>
      <c r="MP328" s="32"/>
      <c r="MQ328" s="32"/>
      <c r="MR328" s="32"/>
      <c r="MU328" s="32"/>
      <c r="MV328" s="32"/>
      <c r="MW328" s="32"/>
      <c r="MX328" s="32"/>
      <c r="NA328" s="32"/>
      <c r="NB328" s="32"/>
      <c r="NC328" s="32"/>
      <c r="ND328" s="32">
        <v>76.5</v>
      </c>
      <c r="NE328" s="36">
        <f>NC$327*ND328</f>
        <v>1147.5</v>
      </c>
      <c r="NF328" s="64">
        <f>ND328/ND327*NF327</f>
        <v>15.45665529010239</v>
      </c>
      <c r="NG328" s="32"/>
      <c r="NH328" s="32"/>
      <c r="NI328" s="32"/>
      <c r="NJ328" s="32">
        <v>76.75</v>
      </c>
      <c r="NK328" s="36">
        <f>NI$327*NJ328</f>
        <v>2716.95</v>
      </c>
      <c r="NL328" s="64">
        <f>NJ328/NJ327*NL327</f>
        <v>39.447549909255898</v>
      </c>
      <c r="NM328" s="32"/>
      <c r="NN328" s="32"/>
      <c r="NO328" s="32"/>
      <c r="NP328" s="32">
        <v>37.5</v>
      </c>
      <c r="NQ328" s="36">
        <f>NO$327*NP328</f>
        <v>480</v>
      </c>
      <c r="NR328" s="64">
        <f>NP328/NP327*NR327</f>
        <v>11.707317073170733</v>
      </c>
      <c r="NS328" s="32"/>
      <c r="NT328" s="32"/>
      <c r="NU328" s="32"/>
      <c r="NV328" s="32"/>
      <c r="NY328" s="32"/>
      <c r="NZ328" s="32"/>
      <c r="OA328" s="32"/>
      <c r="OB328" s="32">
        <v>6.5</v>
      </c>
      <c r="OC328" s="36">
        <f>OA$327*OB328</f>
        <v>143</v>
      </c>
      <c r="OD328" s="64">
        <f>OB328/OB327*OD327</f>
        <v>21.185185185185183</v>
      </c>
      <c r="OE328" s="32"/>
      <c r="OF328" s="32"/>
      <c r="OG328" s="32"/>
      <c r="OH328" s="32"/>
      <c r="OK328" s="32"/>
      <c r="OL328" s="32"/>
      <c r="OM328" s="32"/>
      <c r="ON328" s="32">
        <v>73</v>
      </c>
      <c r="OO328" s="36">
        <f>OM$327*ON328</f>
        <v>2175.4</v>
      </c>
      <c r="OP328" s="64">
        <f>ON328/ON327*OP327</f>
        <v>29.005333333333336</v>
      </c>
      <c r="OQ328" s="32"/>
      <c r="OR328" s="32"/>
      <c r="OS328" s="32"/>
      <c r="OT328" s="32">
        <v>63</v>
      </c>
      <c r="OU328" s="36">
        <f>OS$327*OT328</f>
        <v>856.8</v>
      </c>
      <c r="OV328" s="64">
        <f>OT328/OT327*OV327</f>
        <v>13.6</v>
      </c>
      <c r="OW328" s="32"/>
      <c r="OX328" s="32"/>
      <c r="OY328" s="32"/>
      <c r="OZ328" s="32">
        <v>82</v>
      </c>
      <c r="PA328" s="36">
        <f>OY$327*OZ328</f>
        <v>1238.2</v>
      </c>
      <c r="PB328" s="64">
        <f>OZ328/OZ327*PB327</f>
        <v>16.509333333333331</v>
      </c>
      <c r="PC328" s="32"/>
      <c r="PD328" s="32"/>
      <c r="PE328" s="32"/>
      <c r="PF328" s="32">
        <v>11</v>
      </c>
      <c r="PG328" s="36">
        <f>PE$327*PF328</f>
        <v>720.5</v>
      </c>
      <c r="PH328" s="64">
        <f>PF328/PF327*PH327</f>
        <v>27.552380952380954</v>
      </c>
      <c r="PI328" s="32"/>
      <c r="PJ328" s="32"/>
      <c r="PK328" s="32"/>
      <c r="PL328" s="32"/>
      <c r="PO328" s="32"/>
      <c r="PP328" s="32"/>
      <c r="PQ328" s="32"/>
      <c r="PR328" s="32"/>
      <c r="PU328" s="32"/>
      <c r="PV328" s="32"/>
      <c r="PW328" s="32"/>
      <c r="PX328" s="31">
        <v>80</v>
      </c>
      <c r="PY328" s="36">
        <f>PW$327*PX328</f>
        <v>480</v>
      </c>
      <c r="PZ328" s="64">
        <f>PX328/PX327*PZ327</f>
        <v>6.1538461538461533</v>
      </c>
      <c r="QM328" s="5"/>
      <c r="QO328" s="5"/>
      <c r="RN328" s="31">
        <v>39</v>
      </c>
      <c r="RO328" s="36">
        <f>RM$327*RN328</f>
        <v>444.6</v>
      </c>
      <c r="RP328" s="64">
        <f>RN328/RN327*RP327</f>
        <v>12.18082191780822</v>
      </c>
    </row>
    <row r="329" spans="1:515" x14ac:dyDescent="0.55000000000000004">
      <c r="A329" s="31"/>
      <c r="B329" s="80">
        <v>185802</v>
      </c>
      <c r="C329" s="77"/>
      <c r="D329" s="78"/>
      <c r="E329" s="78">
        <f t="shared" si="867"/>
        <v>151121.92431920063</v>
      </c>
      <c r="F329" s="78">
        <f>F328*G329/G328</f>
        <v>43.981222970203177</v>
      </c>
      <c r="G329" s="78">
        <f t="shared" ref="G329:G339" si="871">E329/D$327</f>
        <v>67.801123567320474</v>
      </c>
      <c r="H329" s="78"/>
      <c r="I329" s="78"/>
      <c r="J329" s="88"/>
      <c r="N329" s="31">
        <v>51.125</v>
      </c>
      <c r="O329" s="62">
        <f t="shared" ref="O329:O339" si="872">M$327*N329</f>
        <v>5163.625</v>
      </c>
      <c r="Z329" s="31">
        <v>113.5</v>
      </c>
      <c r="AA329" s="37">
        <f t="shared" si="868"/>
        <v>8512.5</v>
      </c>
      <c r="AF329" s="31">
        <v>20</v>
      </c>
      <c r="AG329" s="36">
        <f t="shared" ref="AG329:AG339" si="873">AE$327*AF329</f>
        <v>660</v>
      </c>
      <c r="AL329" s="31">
        <v>62.5</v>
      </c>
      <c r="AM329" s="30">
        <f t="shared" ref="AM329:AM339" si="874">AK$327*AL329</f>
        <v>6250</v>
      </c>
      <c r="AR329" s="31">
        <v>18.377625388839107</v>
      </c>
      <c r="AS329" s="38">
        <f t="shared" ref="AS329:AS339" si="875">AQ$327*AR329</f>
        <v>566.03086197624452</v>
      </c>
      <c r="BD329" s="31">
        <v>90.25</v>
      </c>
      <c r="BE329" s="36">
        <f t="shared" ref="BE329:BE339" si="876">BC$327*BD329</f>
        <v>3745.375</v>
      </c>
      <c r="BJ329" s="31">
        <v>40.5</v>
      </c>
      <c r="BK329" s="36">
        <f t="shared" ref="BK329:BK339" si="877">BI$327*BJ329</f>
        <v>1243.3499999999999</v>
      </c>
      <c r="BP329" s="31">
        <v>46.75</v>
      </c>
      <c r="BQ329" s="30">
        <f t="shared" ref="BQ329:BQ339" si="878">BO$327*BP329</f>
        <v>1332.375</v>
      </c>
      <c r="BV329" s="31">
        <v>80.125</v>
      </c>
      <c r="BW329" s="30">
        <f t="shared" ref="BW329:BW339" si="879">BU$327*BV329</f>
        <v>4487</v>
      </c>
      <c r="CB329" s="31">
        <v>98.5</v>
      </c>
      <c r="CC329" s="30">
        <f t="shared" ref="CC329:CC339" si="880">CA$327*CB329</f>
        <v>6402.5</v>
      </c>
      <c r="CN329" s="31">
        <v>91.75</v>
      </c>
      <c r="CO329" s="36">
        <f t="shared" ref="CO329:CO339" si="881">CM$327*CN329</f>
        <v>4954.5</v>
      </c>
      <c r="CZ329" s="31">
        <v>86.625</v>
      </c>
      <c r="DA329" s="62">
        <f t="shared" ref="DA329:DA339" si="882">CY$327*CZ329</f>
        <v>20790</v>
      </c>
      <c r="DF329" s="31">
        <v>31</v>
      </c>
      <c r="DG329" s="30">
        <f t="shared" ref="DG329:DG339" si="883">DE$327*DF329</f>
        <v>1178</v>
      </c>
      <c r="DL329" s="31">
        <v>15.5</v>
      </c>
      <c r="DM329" s="30">
        <f t="shared" ref="DM329:DM339" si="884">DK$327*DL329</f>
        <v>651</v>
      </c>
      <c r="DR329" s="31">
        <v>69.5</v>
      </c>
      <c r="DS329" s="30">
        <f t="shared" ref="DS329:DS339" si="885">DQ$327*DR329</f>
        <v>4204.75</v>
      </c>
      <c r="DX329" s="31">
        <v>28.88</v>
      </c>
      <c r="DY329" s="30">
        <f t="shared" ref="DY329:DY339" si="886">DW$327*DX329</f>
        <v>1862.76</v>
      </c>
      <c r="ED329" s="31">
        <v>50.25</v>
      </c>
      <c r="EE329" s="30">
        <f t="shared" ref="EE329:EE339" si="887">EC$327*ED329</f>
        <v>1658.25</v>
      </c>
      <c r="EV329" s="31">
        <v>87.875</v>
      </c>
      <c r="EW329" s="30">
        <f t="shared" ref="EW329:EW339" si="888">EU$327*EV329</f>
        <v>3954.375</v>
      </c>
      <c r="FB329" s="31">
        <v>98.125</v>
      </c>
      <c r="FC329" s="29">
        <f t="shared" si="869"/>
        <v>5053.4375</v>
      </c>
      <c r="FN329" s="31">
        <v>98</v>
      </c>
      <c r="FO329" s="36">
        <f t="shared" ref="FO329:FO339" si="889">FM$327*FN329</f>
        <v>4606</v>
      </c>
      <c r="FT329" s="31">
        <v>99</v>
      </c>
      <c r="FU329" s="36">
        <f t="shared" ref="FU329:FU339" si="890">FS$327*FT329</f>
        <v>13068</v>
      </c>
      <c r="GF329" s="31">
        <v>17</v>
      </c>
      <c r="GG329" s="36">
        <f t="shared" ref="GG329:GG339" si="891">GE$327*GF329</f>
        <v>646</v>
      </c>
      <c r="GL329" s="31">
        <v>35.375</v>
      </c>
      <c r="GM329" s="36">
        <f t="shared" si="870"/>
        <v>779.7</v>
      </c>
      <c r="GR329" s="31">
        <v>55.345701327282598</v>
      </c>
      <c r="GS329" s="36">
        <f t="shared" ref="GS329:GS339" si="892">GQ$327*GR329</f>
        <v>996.22262389108676</v>
      </c>
      <c r="GX329" s="31">
        <v>39.25</v>
      </c>
      <c r="GY329" s="36">
        <f t="shared" ref="GY329:GY339" si="893">GW$327*GX329</f>
        <v>1452.25</v>
      </c>
      <c r="HP329" s="31">
        <v>80</v>
      </c>
      <c r="HQ329" s="30">
        <f t="shared" ref="HQ329:HQ339" si="894">HO$327*HP329</f>
        <v>3680</v>
      </c>
      <c r="IB329" s="31">
        <v>115</v>
      </c>
      <c r="IC329" s="36">
        <f t="shared" ref="IC329:IC339" si="895">IA$327*IB329</f>
        <v>2645</v>
      </c>
      <c r="IH329" s="31">
        <v>45</v>
      </c>
      <c r="II329" s="30">
        <f t="shared" ref="II329:II339" si="896">IG$327*IH329</f>
        <v>1350</v>
      </c>
      <c r="IN329" s="31">
        <v>88.5</v>
      </c>
      <c r="IO329" s="36">
        <f t="shared" ref="IO329:IO339" si="897">IM$327*IN329</f>
        <v>2655</v>
      </c>
      <c r="JC329" s="69"/>
      <c r="JD329" s="20"/>
      <c r="JE329" s="20"/>
      <c r="JF329" s="20"/>
      <c r="JI329" s="69"/>
      <c r="JJ329" s="20"/>
      <c r="JK329" s="20"/>
      <c r="JL329" s="20">
        <v>130</v>
      </c>
      <c r="JM329" s="23">
        <f t="shared" ref="JM329:JM339" si="898">JK$327*JL329</f>
        <v>4940</v>
      </c>
      <c r="JO329" s="69"/>
      <c r="JP329" s="20"/>
      <c r="JQ329" s="20"/>
      <c r="JR329" s="20">
        <v>77.75</v>
      </c>
      <c r="JS329" s="23">
        <f t="shared" ref="JS329:JS339" si="899">JQ$327*JR329</f>
        <v>2456.9</v>
      </c>
      <c r="JU329" s="69"/>
      <c r="JV329" s="20"/>
      <c r="JW329" s="20"/>
      <c r="JX329" s="20"/>
      <c r="KA329" s="69"/>
      <c r="KB329" s="20"/>
      <c r="KC329" s="20"/>
      <c r="KD329" s="20"/>
      <c r="KG329" s="69"/>
      <c r="KH329" s="20"/>
      <c r="KI329" s="20"/>
      <c r="KJ329" s="20">
        <v>29.5</v>
      </c>
      <c r="KK329" s="23">
        <f t="shared" ref="KK329:KK339" si="900">KI$327*KJ329</f>
        <v>885</v>
      </c>
      <c r="KM329" s="69"/>
      <c r="KN329" s="20"/>
      <c r="KO329" s="20"/>
      <c r="KP329" s="20">
        <v>76</v>
      </c>
      <c r="KQ329" s="23">
        <f t="shared" ref="KQ329:KQ339" si="901">KO$327*KP329</f>
        <v>1390.8</v>
      </c>
      <c r="KS329" s="69"/>
      <c r="KT329" s="20"/>
      <c r="KU329" s="20"/>
      <c r="KV329" s="20">
        <v>51.5</v>
      </c>
      <c r="KW329" s="23">
        <f t="shared" ref="KW329:KW339" si="902">KU$327*KV329</f>
        <v>2884</v>
      </c>
      <c r="KY329" s="69"/>
      <c r="KZ329" s="20"/>
      <c r="LA329" s="20"/>
      <c r="LB329" s="20">
        <v>13</v>
      </c>
      <c r="LC329" s="23">
        <f t="shared" ref="LC329:LC339" si="903">LA$327*LB329</f>
        <v>273</v>
      </c>
      <c r="LE329" s="69"/>
      <c r="LF329" s="20"/>
      <c r="LG329" s="20"/>
      <c r="LH329" s="20">
        <v>30.666666666666668</v>
      </c>
      <c r="LI329" s="23">
        <f t="shared" ref="LI329:LI339" si="904">LG$327*LH329</f>
        <v>3373.3333333333335</v>
      </c>
      <c r="LK329" s="27"/>
      <c r="LL329" s="27"/>
      <c r="LM329" s="27"/>
      <c r="LN329" s="27">
        <v>105.25</v>
      </c>
      <c r="LO329" s="30">
        <f t="shared" ref="LO329:LO339" si="905">LM$327*LN329</f>
        <v>5157.25</v>
      </c>
      <c r="LW329" s="32"/>
      <c r="LX329" s="32"/>
      <c r="LY329" s="32"/>
      <c r="LZ329" s="32">
        <v>125</v>
      </c>
      <c r="MA329" s="36">
        <f t="shared" ref="MA329:MA339" si="906">LY$327*LZ329</f>
        <v>4350</v>
      </c>
      <c r="MC329" s="32"/>
      <c r="MD329" s="32"/>
      <c r="ME329" s="32"/>
      <c r="MF329" s="32"/>
      <c r="MI329" s="32"/>
      <c r="MJ329" s="32"/>
      <c r="MK329" s="32"/>
      <c r="ML329" s="32"/>
      <c r="MO329" s="32"/>
      <c r="MP329" s="32"/>
      <c r="MQ329" s="32"/>
      <c r="MR329" s="32"/>
      <c r="MU329" s="32"/>
      <c r="MV329" s="32"/>
      <c r="MW329" s="32"/>
      <c r="MX329" s="32"/>
      <c r="NA329" s="32"/>
      <c r="NB329" s="32"/>
      <c r="NC329" s="32"/>
      <c r="ND329" s="32">
        <v>83.75</v>
      </c>
      <c r="NE329" s="36">
        <f t="shared" ref="NE329:NE339" si="907">NC$327*ND329</f>
        <v>1256.25</v>
      </c>
      <c r="NG329" s="32"/>
      <c r="NH329" s="32"/>
      <c r="NI329" s="32"/>
      <c r="NJ329" s="32">
        <v>80.75</v>
      </c>
      <c r="NK329" s="36">
        <f t="shared" ref="NK329:NK339" si="908">NI$327*NJ329</f>
        <v>2858.5499999999997</v>
      </c>
      <c r="NM329" s="32"/>
      <c r="NN329" s="32"/>
      <c r="NO329" s="32"/>
      <c r="NP329" s="32">
        <v>38.5</v>
      </c>
      <c r="NQ329" s="36">
        <f t="shared" ref="NQ329:NQ339" si="909">NO$327*NP329</f>
        <v>492.8</v>
      </c>
      <c r="NS329" s="32"/>
      <c r="NT329" s="32"/>
      <c r="NU329" s="32"/>
      <c r="NV329" s="32"/>
      <c r="NY329" s="32"/>
      <c r="NZ329" s="32"/>
      <c r="OA329" s="32"/>
      <c r="OB329" s="32">
        <v>8.5</v>
      </c>
      <c r="OC329" s="36">
        <f t="shared" ref="OC329:OC339" si="910">OA$327*OB329</f>
        <v>187</v>
      </c>
      <c r="OE329" s="32"/>
      <c r="OF329" s="32"/>
      <c r="OG329" s="32"/>
      <c r="OH329" s="32"/>
      <c r="OK329" s="32"/>
      <c r="OL329" s="32"/>
      <c r="OM329" s="32"/>
      <c r="ON329" s="32">
        <v>75</v>
      </c>
      <c r="OO329" s="36">
        <f t="shared" ref="OO329:OO339" si="911">OM$327*ON329</f>
        <v>2235</v>
      </c>
      <c r="OQ329" s="32"/>
      <c r="OR329" s="32"/>
      <c r="OS329" s="32"/>
      <c r="OT329" s="32">
        <v>63</v>
      </c>
      <c r="OU329" s="36">
        <f t="shared" ref="OU329:OU339" si="912">OS$327*OT329</f>
        <v>856.8</v>
      </c>
      <c r="OW329" s="32"/>
      <c r="OX329" s="32"/>
      <c r="OY329" s="32"/>
      <c r="OZ329" s="32">
        <v>84.5</v>
      </c>
      <c r="PA329" s="36">
        <f t="shared" ref="PA329:PA339" si="913">OY$327*OZ329</f>
        <v>1275.95</v>
      </c>
      <c r="PC329" s="32"/>
      <c r="PD329" s="32"/>
      <c r="PE329" s="32"/>
      <c r="PF329" s="32">
        <v>10.88</v>
      </c>
      <c r="PG329" s="36">
        <f t="shared" ref="PG329:PG339" si="914">PE$327*PF329</f>
        <v>712.6400000000001</v>
      </c>
      <c r="PI329" s="32"/>
      <c r="PJ329" s="32"/>
      <c r="PK329" s="32"/>
      <c r="PL329" s="32"/>
      <c r="PO329" s="32"/>
      <c r="PP329" s="32"/>
      <c r="PQ329" s="32"/>
      <c r="PR329" s="32"/>
      <c r="PU329" s="32"/>
      <c r="PV329" s="32"/>
      <c r="PW329" s="32"/>
      <c r="PX329" s="31">
        <v>84.5</v>
      </c>
      <c r="PY329" s="36">
        <f t="shared" ref="PY329:PY339" si="915">PW$327*PX329</f>
        <v>507</v>
      </c>
      <c r="QM329" s="5"/>
      <c r="QO329" s="5"/>
      <c r="RN329" s="31">
        <v>42.25</v>
      </c>
      <c r="RO329" s="36">
        <f t="shared" ref="RO329:RO339" si="916">RM$327*RN329</f>
        <v>481.65000000000003</v>
      </c>
    </row>
    <row r="330" spans="1:515" x14ac:dyDescent="0.55000000000000004">
      <c r="A330" s="31"/>
      <c r="B330" s="80">
        <v>185803</v>
      </c>
      <c r="C330" s="77"/>
      <c r="D330" s="78"/>
      <c r="E330" s="78">
        <f t="shared" si="867"/>
        <v>145068.44377308016</v>
      </c>
      <c r="F330" s="78">
        <f t="shared" ref="F330:F339" si="917">F329*G330/G329</f>
        <v>42.219470141524539</v>
      </c>
      <c r="G330" s="78">
        <f t="shared" si="871"/>
        <v>65.085218615945152</v>
      </c>
      <c r="H330" s="78"/>
      <c r="I330" s="78"/>
      <c r="J330" s="88"/>
      <c r="N330" s="31">
        <v>46.625</v>
      </c>
      <c r="O330" s="62">
        <f t="shared" si="872"/>
        <v>4709.125</v>
      </c>
      <c r="Z330" s="31">
        <v>109.5</v>
      </c>
      <c r="AA330" s="37">
        <f t="shared" si="868"/>
        <v>8212.5</v>
      </c>
      <c r="AF330" s="31">
        <v>20</v>
      </c>
      <c r="AG330" s="36">
        <f t="shared" si="873"/>
        <v>660</v>
      </c>
      <c r="AL330" s="31">
        <v>47.13</v>
      </c>
      <c r="AM330" s="30">
        <f t="shared" si="874"/>
        <v>4713</v>
      </c>
      <c r="AR330" s="31">
        <v>18.585083592559407</v>
      </c>
      <c r="AS330" s="38">
        <f t="shared" si="875"/>
        <v>572.42057465082974</v>
      </c>
      <c r="BD330" s="31">
        <v>90.125</v>
      </c>
      <c r="BE330" s="36">
        <f t="shared" si="876"/>
        <v>3740.1875</v>
      </c>
      <c r="BJ330" s="31">
        <v>43.25</v>
      </c>
      <c r="BK330" s="36">
        <f t="shared" si="877"/>
        <v>1327.7749999999999</v>
      </c>
      <c r="BP330" s="31">
        <v>49.25</v>
      </c>
      <c r="BQ330" s="30">
        <f t="shared" si="878"/>
        <v>1403.625</v>
      </c>
      <c r="BV330" s="31">
        <v>74.25</v>
      </c>
      <c r="BW330" s="30">
        <f t="shared" si="879"/>
        <v>4158</v>
      </c>
      <c r="CB330" s="31">
        <v>92.5</v>
      </c>
      <c r="CC330" s="30">
        <f t="shared" si="880"/>
        <v>6012.5</v>
      </c>
      <c r="CN330" s="31">
        <v>91.25</v>
      </c>
      <c r="CO330" s="36">
        <f t="shared" si="881"/>
        <v>4927.5</v>
      </c>
      <c r="CZ330" s="31">
        <v>87.375</v>
      </c>
      <c r="DA330" s="62">
        <f t="shared" si="882"/>
        <v>20970</v>
      </c>
      <c r="DF330" s="31">
        <v>23.75</v>
      </c>
      <c r="DG330" s="30">
        <f t="shared" si="883"/>
        <v>902.5</v>
      </c>
      <c r="DL330" s="31">
        <v>12.13</v>
      </c>
      <c r="DM330" s="30">
        <f t="shared" si="884"/>
        <v>509.46000000000004</v>
      </c>
      <c r="DR330" s="31">
        <v>71</v>
      </c>
      <c r="DS330" s="30">
        <f t="shared" si="885"/>
        <v>4295.5</v>
      </c>
      <c r="DX330" s="31">
        <v>23.75</v>
      </c>
      <c r="DY330" s="30">
        <f t="shared" si="886"/>
        <v>1531.875</v>
      </c>
      <c r="ED330" s="31">
        <v>45.25</v>
      </c>
      <c r="EE330" s="30">
        <f t="shared" si="887"/>
        <v>1493.25</v>
      </c>
      <c r="EV330" s="31">
        <v>87.125</v>
      </c>
      <c r="EW330" s="30">
        <f t="shared" si="888"/>
        <v>3920.625</v>
      </c>
      <c r="FB330" s="31">
        <v>98.75</v>
      </c>
      <c r="FC330" s="29">
        <f t="shared" si="869"/>
        <v>5085.625</v>
      </c>
      <c r="FN330" s="31">
        <v>92.5</v>
      </c>
      <c r="FO330" s="36">
        <f t="shared" si="889"/>
        <v>4347.5</v>
      </c>
      <c r="FT330" s="31">
        <v>87.25</v>
      </c>
      <c r="FU330" s="36">
        <f t="shared" si="890"/>
        <v>11517</v>
      </c>
      <c r="GF330" s="31">
        <v>14</v>
      </c>
      <c r="GG330" s="36">
        <f t="shared" si="891"/>
        <v>532</v>
      </c>
      <c r="GL330" s="31">
        <v>34.5</v>
      </c>
      <c r="GM330" s="36">
        <f t="shared" si="870"/>
        <v>802.30000000000007</v>
      </c>
      <c r="GR330" s="31">
        <v>57.188001764593942</v>
      </c>
      <c r="GS330" s="36">
        <f t="shared" si="892"/>
        <v>1029.3840317626909</v>
      </c>
      <c r="GX330" s="31">
        <v>32</v>
      </c>
      <c r="GY330" s="36">
        <f t="shared" si="893"/>
        <v>1184</v>
      </c>
      <c r="HP330" s="31">
        <v>80</v>
      </c>
      <c r="HQ330" s="30">
        <f t="shared" si="894"/>
        <v>3680</v>
      </c>
      <c r="IB330" s="31">
        <v>118</v>
      </c>
      <c r="IC330" s="36">
        <f t="shared" si="895"/>
        <v>2714</v>
      </c>
      <c r="IH330" s="31">
        <v>45</v>
      </c>
      <c r="II330" s="30">
        <f t="shared" si="896"/>
        <v>1350</v>
      </c>
      <c r="IN330" s="31">
        <v>87.375</v>
      </c>
      <c r="IO330" s="36">
        <f t="shared" si="897"/>
        <v>2621.25</v>
      </c>
      <c r="JC330" s="69"/>
      <c r="JD330" s="20"/>
      <c r="JE330" s="20"/>
      <c r="JF330" s="20"/>
      <c r="JI330" s="69"/>
      <c r="JJ330" s="20"/>
      <c r="JK330" s="20"/>
      <c r="JL330" s="20">
        <v>130</v>
      </c>
      <c r="JM330" s="23">
        <f t="shared" si="898"/>
        <v>4940</v>
      </c>
      <c r="JO330" s="69"/>
      <c r="JP330" s="20"/>
      <c r="JQ330" s="20"/>
      <c r="JR330" s="20">
        <v>78.25</v>
      </c>
      <c r="JS330" s="23">
        <f t="shared" si="899"/>
        <v>2472.7000000000003</v>
      </c>
      <c r="JU330" s="69"/>
      <c r="JV330" s="20"/>
      <c r="JW330" s="20"/>
      <c r="JX330" s="20"/>
      <c r="KA330" s="69"/>
      <c r="KB330" s="20"/>
      <c r="KC330" s="20"/>
      <c r="KD330" s="20"/>
      <c r="KG330" s="69"/>
      <c r="KH330" s="20"/>
      <c r="KI330" s="20"/>
      <c r="KJ330" s="20">
        <v>28.75</v>
      </c>
      <c r="KK330" s="23">
        <f t="shared" si="900"/>
        <v>862.5</v>
      </c>
      <c r="KM330" s="69"/>
      <c r="KN330" s="20"/>
      <c r="KO330" s="20"/>
      <c r="KP330" s="20">
        <v>74.75</v>
      </c>
      <c r="KQ330" s="23">
        <f t="shared" si="901"/>
        <v>1367.925</v>
      </c>
      <c r="KS330" s="69"/>
      <c r="KT330" s="20"/>
      <c r="KU330" s="20"/>
      <c r="KV330" s="20">
        <v>59.5</v>
      </c>
      <c r="KW330" s="23">
        <f t="shared" si="902"/>
        <v>3332</v>
      </c>
      <c r="KY330" s="69"/>
      <c r="KZ330" s="20"/>
      <c r="LA330" s="20"/>
      <c r="LB330" s="20">
        <v>13</v>
      </c>
      <c r="LC330" s="23">
        <f t="shared" si="903"/>
        <v>273</v>
      </c>
      <c r="LE330" s="69"/>
      <c r="LF330" s="20"/>
      <c r="LG330" s="20"/>
      <c r="LH330" s="20">
        <v>24.043333333333333</v>
      </c>
      <c r="LI330" s="23">
        <f t="shared" si="904"/>
        <v>2644.7666666666664</v>
      </c>
      <c r="LK330" s="27"/>
      <c r="LL330" s="27"/>
      <c r="LM330" s="27"/>
      <c r="LN330" s="27">
        <v>105.25</v>
      </c>
      <c r="LO330" s="30">
        <f t="shared" si="905"/>
        <v>5157.25</v>
      </c>
      <c r="LW330" s="32"/>
      <c r="LX330" s="32"/>
      <c r="LY330" s="32"/>
      <c r="LZ330" s="32">
        <v>126</v>
      </c>
      <c r="MA330" s="36">
        <f t="shared" si="906"/>
        <v>4384.7999999999993</v>
      </c>
      <c r="MC330" s="32"/>
      <c r="MD330" s="32"/>
      <c r="ME330" s="32"/>
      <c r="MF330" s="32"/>
      <c r="MI330" s="32"/>
      <c r="MJ330" s="32"/>
      <c r="MK330" s="32"/>
      <c r="ML330" s="32"/>
      <c r="MO330" s="32"/>
      <c r="MP330" s="32"/>
      <c r="MQ330" s="32"/>
      <c r="MR330" s="32"/>
      <c r="MU330" s="32"/>
      <c r="MV330" s="32"/>
      <c r="MW330" s="32"/>
      <c r="MX330" s="32"/>
      <c r="NA330" s="32"/>
      <c r="NB330" s="32"/>
      <c r="NC330" s="32"/>
      <c r="ND330" s="32">
        <v>92.5</v>
      </c>
      <c r="NE330" s="36">
        <f t="shared" si="907"/>
        <v>1387.5</v>
      </c>
      <c r="NG330" s="32"/>
      <c r="NH330" s="32"/>
      <c r="NI330" s="32"/>
      <c r="NJ330" s="32">
        <v>78.25</v>
      </c>
      <c r="NK330" s="36">
        <f t="shared" si="908"/>
        <v>2770.0499999999997</v>
      </c>
      <c r="NM330" s="32"/>
      <c r="NN330" s="32"/>
      <c r="NO330" s="32"/>
      <c r="NP330" s="32">
        <v>39.5</v>
      </c>
      <c r="NQ330" s="36">
        <f t="shared" si="909"/>
        <v>505.6</v>
      </c>
      <c r="NS330" s="32"/>
      <c r="NT330" s="32"/>
      <c r="NU330" s="32"/>
      <c r="NV330" s="32"/>
      <c r="NY330" s="32"/>
      <c r="NZ330" s="32"/>
      <c r="OA330" s="32"/>
      <c r="OB330" s="32">
        <v>6.875</v>
      </c>
      <c r="OC330" s="36">
        <f t="shared" si="910"/>
        <v>151.25</v>
      </c>
      <c r="OE330" s="32"/>
      <c r="OF330" s="32"/>
      <c r="OG330" s="32"/>
      <c r="OH330" s="32"/>
      <c r="OK330" s="32"/>
      <c r="OL330" s="32"/>
      <c r="OM330" s="32"/>
      <c r="ON330" s="32">
        <v>75</v>
      </c>
      <c r="OO330" s="36">
        <f t="shared" si="911"/>
        <v>2235</v>
      </c>
      <c r="OQ330" s="32"/>
      <c r="OR330" s="32"/>
      <c r="OS330" s="32"/>
      <c r="OT330" s="32">
        <v>63</v>
      </c>
      <c r="OU330" s="36">
        <f t="shared" si="912"/>
        <v>856.8</v>
      </c>
      <c r="OW330" s="32"/>
      <c r="OX330" s="32"/>
      <c r="OY330" s="32"/>
      <c r="OZ330" s="32">
        <v>81</v>
      </c>
      <c r="PA330" s="36">
        <f t="shared" si="913"/>
        <v>1223.0999999999999</v>
      </c>
      <c r="PC330" s="32"/>
      <c r="PD330" s="32"/>
      <c r="PE330" s="32"/>
      <c r="PF330" s="32">
        <v>9</v>
      </c>
      <c r="PG330" s="36">
        <f t="shared" si="914"/>
        <v>589.5</v>
      </c>
      <c r="PI330" s="32"/>
      <c r="PJ330" s="32"/>
      <c r="PK330" s="32"/>
      <c r="PL330" s="32"/>
      <c r="PO330" s="32"/>
      <c r="PP330" s="32"/>
      <c r="PQ330" s="32"/>
      <c r="PR330" s="32"/>
      <c r="PU330" s="32"/>
      <c r="PV330" s="32"/>
      <c r="PW330" s="32"/>
      <c r="PX330" s="31">
        <v>85.5</v>
      </c>
      <c r="PY330" s="36">
        <f t="shared" si="915"/>
        <v>513</v>
      </c>
      <c r="QM330" s="5"/>
      <c r="QO330" s="5"/>
      <c r="RN330" s="31">
        <v>42</v>
      </c>
      <c r="RO330" s="36">
        <f t="shared" si="916"/>
        <v>478.8</v>
      </c>
    </row>
    <row r="331" spans="1:515" x14ac:dyDescent="0.55000000000000004">
      <c r="A331" s="31"/>
      <c r="B331" s="80">
        <v>185804</v>
      </c>
      <c r="C331" s="77"/>
      <c r="D331" s="78"/>
      <c r="E331" s="78">
        <f t="shared" si="867"/>
        <v>145504.58389362635</v>
      </c>
      <c r="F331" s="78">
        <f t="shared" si="917"/>
        <v>42.346400604952713</v>
      </c>
      <c r="G331" s="78">
        <f t="shared" si="871"/>
        <v>65.28089366666353</v>
      </c>
      <c r="H331" s="78"/>
      <c r="I331" s="78"/>
      <c r="J331" s="88"/>
      <c r="N331" s="31">
        <v>51.625</v>
      </c>
      <c r="O331" s="62">
        <f t="shared" si="872"/>
        <v>5214.125</v>
      </c>
      <c r="Z331" s="31">
        <v>105</v>
      </c>
      <c r="AA331" s="37">
        <f t="shared" si="868"/>
        <v>7875</v>
      </c>
      <c r="AF331" s="31">
        <v>20</v>
      </c>
      <c r="AG331" s="36">
        <f t="shared" si="873"/>
        <v>660</v>
      </c>
      <c r="AL331" s="31">
        <v>47.75</v>
      </c>
      <c r="AM331" s="30">
        <f t="shared" si="874"/>
        <v>4775</v>
      </c>
      <c r="AR331" s="31">
        <v>18.792541796279707</v>
      </c>
      <c r="AS331" s="38">
        <f t="shared" si="875"/>
        <v>578.81028732541495</v>
      </c>
      <c r="BD331" s="31">
        <v>90.5</v>
      </c>
      <c r="BE331" s="36">
        <f t="shared" si="876"/>
        <v>3755.75</v>
      </c>
      <c r="BJ331" s="31">
        <v>42.875</v>
      </c>
      <c r="BK331" s="36">
        <f t="shared" si="877"/>
        <v>1316.2625</v>
      </c>
      <c r="BP331" s="31">
        <v>47.125</v>
      </c>
      <c r="BQ331" s="30">
        <f t="shared" si="878"/>
        <v>1343.0625</v>
      </c>
      <c r="BV331" s="31">
        <v>76.375</v>
      </c>
      <c r="BW331" s="30">
        <f t="shared" si="879"/>
        <v>4277</v>
      </c>
      <c r="CB331" s="31">
        <v>93.25</v>
      </c>
      <c r="CC331" s="30">
        <f t="shared" si="880"/>
        <v>6061.25</v>
      </c>
      <c r="CN331" s="31">
        <v>88.75</v>
      </c>
      <c r="CO331" s="36">
        <f t="shared" si="881"/>
        <v>4792.5</v>
      </c>
      <c r="CZ331" s="31">
        <v>89.125</v>
      </c>
      <c r="DA331" s="62">
        <f t="shared" si="882"/>
        <v>21390</v>
      </c>
      <c r="DF331" s="31">
        <v>30.5</v>
      </c>
      <c r="DG331" s="30">
        <f t="shared" si="883"/>
        <v>1159</v>
      </c>
      <c r="DL331" s="31">
        <v>12</v>
      </c>
      <c r="DM331" s="30">
        <f t="shared" si="884"/>
        <v>504</v>
      </c>
      <c r="DR331" s="31">
        <v>61</v>
      </c>
      <c r="DS331" s="30">
        <f t="shared" si="885"/>
        <v>3690.5</v>
      </c>
      <c r="DX331" s="31">
        <v>24.38</v>
      </c>
      <c r="DY331" s="30">
        <f t="shared" si="886"/>
        <v>1572.51</v>
      </c>
      <c r="ED331" s="31">
        <v>43.88</v>
      </c>
      <c r="EE331" s="30">
        <f t="shared" si="887"/>
        <v>1448.0400000000002</v>
      </c>
      <c r="EV331" s="31">
        <v>90.75</v>
      </c>
      <c r="EW331" s="30">
        <f t="shared" si="888"/>
        <v>4083.75</v>
      </c>
      <c r="FB331" s="31">
        <v>99.625</v>
      </c>
      <c r="FC331" s="29">
        <f t="shared" si="869"/>
        <v>5130.6875</v>
      </c>
      <c r="FN331" s="31">
        <v>91</v>
      </c>
      <c r="FO331" s="36">
        <f t="shared" si="889"/>
        <v>4277</v>
      </c>
      <c r="FT331" s="31">
        <v>85.25</v>
      </c>
      <c r="FU331" s="36">
        <f t="shared" si="890"/>
        <v>11253</v>
      </c>
      <c r="GF331" s="31">
        <v>18.5</v>
      </c>
      <c r="GG331" s="36">
        <f t="shared" si="891"/>
        <v>703</v>
      </c>
      <c r="GL331" s="31">
        <v>35.5</v>
      </c>
      <c r="GM331" s="36">
        <f t="shared" si="870"/>
        <v>824.90000000000009</v>
      </c>
      <c r="GR331" s="31">
        <v>59.030302201905286</v>
      </c>
      <c r="GS331" s="36">
        <f t="shared" si="892"/>
        <v>1062.5454396342952</v>
      </c>
      <c r="GX331" s="31">
        <v>31</v>
      </c>
      <c r="GY331" s="36">
        <f t="shared" si="893"/>
        <v>1147</v>
      </c>
      <c r="HP331" s="31">
        <v>75</v>
      </c>
      <c r="HQ331" s="30">
        <f t="shared" si="894"/>
        <v>3450</v>
      </c>
      <c r="IB331" s="31">
        <v>115</v>
      </c>
      <c r="IC331" s="36">
        <f t="shared" si="895"/>
        <v>2645</v>
      </c>
      <c r="IH331" s="31">
        <v>45</v>
      </c>
      <c r="II331" s="30">
        <f t="shared" si="896"/>
        <v>1350</v>
      </c>
      <c r="IN331" s="31">
        <v>88.125</v>
      </c>
      <c r="IO331" s="36">
        <f t="shared" si="897"/>
        <v>2643.75</v>
      </c>
      <c r="JC331" s="69"/>
      <c r="JD331" s="20"/>
      <c r="JE331" s="20"/>
      <c r="JF331" s="20"/>
      <c r="JI331" s="69"/>
      <c r="JJ331" s="20"/>
      <c r="JK331" s="20"/>
      <c r="JL331" s="20">
        <v>130</v>
      </c>
      <c r="JM331" s="23">
        <f t="shared" si="898"/>
        <v>4940</v>
      </c>
      <c r="JO331" s="69"/>
      <c r="JP331" s="20"/>
      <c r="JQ331" s="20"/>
      <c r="JR331" s="20">
        <v>80.25</v>
      </c>
      <c r="JS331" s="23">
        <f t="shared" si="899"/>
        <v>2535.9</v>
      </c>
      <c r="JU331" s="69"/>
      <c r="JV331" s="20"/>
      <c r="JW331" s="20"/>
      <c r="JX331" s="20"/>
      <c r="KA331" s="69"/>
      <c r="KB331" s="20"/>
      <c r="KC331" s="20"/>
      <c r="KD331" s="20"/>
      <c r="KG331" s="69"/>
      <c r="KH331" s="20"/>
      <c r="KI331" s="20"/>
      <c r="KJ331" s="20">
        <v>28.75</v>
      </c>
      <c r="KK331" s="23">
        <f t="shared" si="900"/>
        <v>862.5</v>
      </c>
      <c r="KM331" s="69"/>
      <c r="KN331" s="20"/>
      <c r="KO331" s="20"/>
      <c r="KP331" s="20">
        <v>74.5</v>
      </c>
      <c r="KQ331" s="23">
        <f t="shared" si="901"/>
        <v>1363.3500000000001</v>
      </c>
      <c r="KS331" s="69"/>
      <c r="KT331" s="20"/>
      <c r="KU331" s="20"/>
      <c r="KV331" s="20">
        <v>59.75</v>
      </c>
      <c r="KW331" s="23">
        <f t="shared" si="902"/>
        <v>3346</v>
      </c>
      <c r="KY331" s="69"/>
      <c r="KZ331" s="20"/>
      <c r="LA331" s="20"/>
      <c r="LB331" s="20">
        <v>13</v>
      </c>
      <c r="LC331" s="23">
        <f t="shared" si="903"/>
        <v>273</v>
      </c>
      <c r="LE331" s="69"/>
      <c r="LF331" s="20"/>
      <c r="LG331" s="20"/>
      <c r="LH331" s="20">
        <v>24.543333333333333</v>
      </c>
      <c r="LI331" s="23">
        <f t="shared" si="904"/>
        <v>2699.7666666666664</v>
      </c>
      <c r="LK331" s="27"/>
      <c r="LL331" s="27"/>
      <c r="LM331" s="27"/>
      <c r="LN331" s="27">
        <v>107.75</v>
      </c>
      <c r="LO331" s="30">
        <f t="shared" si="905"/>
        <v>5279.75</v>
      </c>
      <c r="LW331" s="32"/>
      <c r="LX331" s="32"/>
      <c r="LY331" s="32"/>
      <c r="LZ331" s="32">
        <v>131.13</v>
      </c>
      <c r="MA331" s="36">
        <f t="shared" si="906"/>
        <v>4563.3239999999996</v>
      </c>
      <c r="MC331" s="32"/>
      <c r="MD331" s="32"/>
      <c r="ME331" s="32"/>
      <c r="MF331" s="32"/>
      <c r="MI331" s="32"/>
      <c r="MJ331" s="32"/>
      <c r="MK331" s="32"/>
      <c r="ML331" s="32"/>
      <c r="MO331" s="32"/>
      <c r="MP331" s="32"/>
      <c r="MQ331" s="32"/>
      <c r="MR331" s="32"/>
      <c r="MU331" s="32"/>
      <c r="MV331" s="32"/>
      <c r="MW331" s="32"/>
      <c r="MX331" s="32"/>
      <c r="NA331" s="32"/>
      <c r="NB331" s="32"/>
      <c r="NC331" s="32"/>
      <c r="ND331" s="32">
        <v>89.75</v>
      </c>
      <c r="NE331" s="36">
        <f t="shared" si="907"/>
        <v>1346.25</v>
      </c>
      <c r="NG331" s="32"/>
      <c r="NH331" s="32"/>
      <c r="NI331" s="32"/>
      <c r="NJ331" s="32">
        <v>79.875</v>
      </c>
      <c r="NK331" s="36">
        <f t="shared" si="908"/>
        <v>2827.5749999999998</v>
      </c>
      <c r="NM331" s="32"/>
      <c r="NN331" s="32"/>
      <c r="NO331" s="32"/>
      <c r="NP331" s="32">
        <v>40.25</v>
      </c>
      <c r="NQ331" s="36">
        <f t="shared" si="909"/>
        <v>515.20000000000005</v>
      </c>
      <c r="NS331" s="32"/>
      <c r="NT331" s="32"/>
      <c r="NU331" s="32"/>
      <c r="NV331" s="32"/>
      <c r="NY331" s="32"/>
      <c r="NZ331" s="32"/>
      <c r="OA331" s="32"/>
      <c r="OB331" s="32">
        <v>6.5</v>
      </c>
      <c r="OC331" s="36">
        <f t="shared" si="910"/>
        <v>143</v>
      </c>
      <c r="OE331" s="32"/>
      <c r="OF331" s="32"/>
      <c r="OG331" s="32"/>
      <c r="OH331" s="32"/>
      <c r="OK331" s="32"/>
      <c r="OL331" s="32"/>
      <c r="OM331" s="32"/>
      <c r="ON331" s="32">
        <v>75</v>
      </c>
      <c r="OO331" s="36">
        <f t="shared" si="911"/>
        <v>2235</v>
      </c>
      <c r="OQ331" s="32"/>
      <c r="OR331" s="32"/>
      <c r="OS331" s="32"/>
      <c r="OT331" s="32">
        <v>63</v>
      </c>
      <c r="OU331" s="36">
        <f t="shared" si="912"/>
        <v>856.8</v>
      </c>
      <c r="OW331" s="32"/>
      <c r="OX331" s="32"/>
      <c r="OY331" s="32"/>
      <c r="OZ331" s="32">
        <v>83</v>
      </c>
      <c r="PA331" s="36">
        <f t="shared" si="913"/>
        <v>1253.3</v>
      </c>
      <c r="PC331" s="32"/>
      <c r="PD331" s="32"/>
      <c r="PE331" s="32"/>
      <c r="PF331" s="32">
        <v>6.75</v>
      </c>
      <c r="PG331" s="36">
        <f t="shared" si="914"/>
        <v>442.125</v>
      </c>
      <c r="PI331" s="32"/>
      <c r="PJ331" s="32"/>
      <c r="PK331" s="32"/>
      <c r="PL331" s="32"/>
      <c r="PO331" s="32"/>
      <c r="PP331" s="32"/>
      <c r="PQ331" s="32"/>
      <c r="PR331" s="32"/>
      <c r="PU331" s="32"/>
      <c r="PV331" s="32"/>
      <c r="PW331" s="32"/>
      <c r="PX331" s="31">
        <v>88.5</v>
      </c>
      <c r="PY331" s="36">
        <f t="shared" si="915"/>
        <v>531</v>
      </c>
      <c r="QM331" s="5"/>
      <c r="QO331" s="5"/>
      <c r="RN331" s="31">
        <v>44.5</v>
      </c>
      <c r="RO331" s="36">
        <f t="shared" si="916"/>
        <v>507.3</v>
      </c>
    </row>
    <row r="332" spans="1:515" x14ac:dyDescent="0.55000000000000004">
      <c r="A332" s="31"/>
      <c r="B332" s="80">
        <v>185805</v>
      </c>
      <c r="C332" s="77"/>
      <c r="D332" s="78"/>
      <c r="E332" s="78">
        <f t="shared" si="867"/>
        <v>145743.55643083918</v>
      </c>
      <c r="F332" s="78">
        <f t="shared" si="917"/>
        <v>42.415949113484885</v>
      </c>
      <c r="G332" s="78">
        <f t="shared" si="871"/>
        <v>65.388109125954131</v>
      </c>
      <c r="H332" s="78"/>
      <c r="I332" s="78"/>
      <c r="J332" s="88"/>
      <c r="N332" s="31">
        <v>58.25</v>
      </c>
      <c r="O332" s="62">
        <f t="shared" si="872"/>
        <v>5883.25</v>
      </c>
      <c r="Z332" s="31">
        <v>104</v>
      </c>
      <c r="AA332" s="37">
        <f t="shared" si="868"/>
        <v>7800</v>
      </c>
      <c r="AF332" s="31">
        <v>22.5</v>
      </c>
      <c r="AG332" s="36">
        <f t="shared" si="873"/>
        <v>742.5</v>
      </c>
      <c r="AL332" s="31">
        <v>41.5</v>
      </c>
      <c r="AM332" s="30">
        <f t="shared" si="874"/>
        <v>4150</v>
      </c>
      <c r="AR332" s="31">
        <v>19</v>
      </c>
      <c r="AS332" s="38">
        <f t="shared" si="875"/>
        <v>585.20000000000005</v>
      </c>
      <c r="BD332" s="31">
        <v>96.5</v>
      </c>
      <c r="BE332" s="36">
        <f t="shared" si="876"/>
        <v>4004.75</v>
      </c>
      <c r="BJ332" s="31">
        <v>43.6875</v>
      </c>
      <c r="BK332" s="36">
        <f t="shared" si="877"/>
        <v>1341.20625</v>
      </c>
      <c r="BP332" s="31">
        <v>50.25</v>
      </c>
      <c r="BQ332" s="30">
        <f t="shared" si="878"/>
        <v>1432.125</v>
      </c>
      <c r="BV332" s="31">
        <v>74.625</v>
      </c>
      <c r="BW332" s="30">
        <f t="shared" si="879"/>
        <v>4179</v>
      </c>
      <c r="CB332" s="31">
        <v>87.5</v>
      </c>
      <c r="CC332" s="30">
        <f t="shared" si="880"/>
        <v>5687.5</v>
      </c>
      <c r="CN332" s="31">
        <v>86</v>
      </c>
      <c r="CO332" s="36">
        <f t="shared" si="881"/>
        <v>4644</v>
      </c>
      <c r="CZ332" s="31">
        <v>87.375</v>
      </c>
      <c r="DA332" s="62">
        <f t="shared" si="882"/>
        <v>20970</v>
      </c>
      <c r="DF332" s="31">
        <v>28</v>
      </c>
      <c r="DG332" s="30">
        <f t="shared" si="883"/>
        <v>1064</v>
      </c>
      <c r="DL332" s="31">
        <v>11.5</v>
      </c>
      <c r="DM332" s="30">
        <f t="shared" si="884"/>
        <v>483</v>
      </c>
      <c r="DR332" s="31">
        <v>61</v>
      </c>
      <c r="DS332" s="30">
        <f t="shared" si="885"/>
        <v>3690.5</v>
      </c>
      <c r="DX332" s="31">
        <v>21.38</v>
      </c>
      <c r="DY332" s="30">
        <f t="shared" si="886"/>
        <v>1379.01</v>
      </c>
      <c r="ED332" s="31">
        <v>35</v>
      </c>
      <c r="EE332" s="30">
        <f t="shared" si="887"/>
        <v>1155</v>
      </c>
      <c r="EV332" s="31">
        <v>94.75</v>
      </c>
      <c r="EW332" s="30">
        <f t="shared" si="888"/>
        <v>4263.75</v>
      </c>
      <c r="FB332" s="31">
        <v>103.5</v>
      </c>
      <c r="FC332" s="29">
        <f t="shared" si="869"/>
        <v>5330.25</v>
      </c>
      <c r="FN332" s="31">
        <v>92.5</v>
      </c>
      <c r="FO332" s="36">
        <f t="shared" si="889"/>
        <v>4347.5</v>
      </c>
      <c r="FT332" s="31">
        <v>88.75</v>
      </c>
      <c r="FU332" s="36">
        <f t="shared" si="890"/>
        <v>11715</v>
      </c>
      <c r="GF332" s="31">
        <v>15.5</v>
      </c>
      <c r="GG332" s="36">
        <f t="shared" si="891"/>
        <v>589</v>
      </c>
      <c r="GL332" s="31">
        <v>36.5</v>
      </c>
      <c r="GM332" s="36">
        <f t="shared" si="870"/>
        <v>824.90000000000009</v>
      </c>
      <c r="GR332" s="31">
        <v>60.87260263921663</v>
      </c>
      <c r="GS332" s="36">
        <f t="shared" si="892"/>
        <v>1095.7068475058993</v>
      </c>
      <c r="GX332" s="31">
        <v>26.75</v>
      </c>
      <c r="GY332" s="36">
        <f t="shared" si="893"/>
        <v>989.75</v>
      </c>
      <c r="HP332" s="31">
        <v>75</v>
      </c>
      <c r="HQ332" s="30">
        <f t="shared" si="894"/>
        <v>3450</v>
      </c>
      <c r="IB332" s="31">
        <v>118</v>
      </c>
      <c r="IC332" s="36">
        <f t="shared" si="895"/>
        <v>2714</v>
      </c>
      <c r="IH332" s="31">
        <v>44.166666666666664</v>
      </c>
      <c r="II332" s="30">
        <f t="shared" si="896"/>
        <v>1325</v>
      </c>
      <c r="IN332" s="31">
        <v>94.875</v>
      </c>
      <c r="IO332" s="36">
        <f t="shared" si="897"/>
        <v>2846.25</v>
      </c>
      <c r="JC332" s="69"/>
      <c r="JD332" s="20"/>
      <c r="JE332" s="20"/>
      <c r="JF332" s="20"/>
      <c r="JI332" s="69"/>
      <c r="JJ332" s="20"/>
      <c r="JK332" s="20"/>
      <c r="JL332" s="20">
        <v>130</v>
      </c>
      <c r="JM332" s="23">
        <f t="shared" si="898"/>
        <v>4940</v>
      </c>
      <c r="JO332" s="69"/>
      <c r="JP332" s="20"/>
      <c r="JQ332" s="20"/>
      <c r="JR332" s="20">
        <v>88.125</v>
      </c>
      <c r="JS332" s="23">
        <f t="shared" si="899"/>
        <v>2784.75</v>
      </c>
      <c r="JU332" s="69"/>
      <c r="JV332" s="20"/>
      <c r="JW332" s="20"/>
      <c r="JX332" s="20"/>
      <c r="KA332" s="69"/>
      <c r="KB332" s="20"/>
      <c r="KC332" s="20"/>
      <c r="KD332" s="20"/>
      <c r="KG332" s="69"/>
      <c r="KH332" s="20"/>
      <c r="KI332" s="20"/>
      <c r="KJ332" s="20">
        <v>11.5</v>
      </c>
      <c r="KK332" s="23">
        <f t="shared" si="900"/>
        <v>345</v>
      </c>
      <c r="KM332" s="69"/>
      <c r="KN332" s="20"/>
      <c r="KO332" s="20"/>
      <c r="KP332" s="20">
        <v>82</v>
      </c>
      <c r="KQ332" s="23">
        <f t="shared" si="901"/>
        <v>1500.6000000000001</v>
      </c>
      <c r="KS332" s="69"/>
      <c r="KT332" s="20"/>
      <c r="KU332" s="20"/>
      <c r="KV332" s="20">
        <v>63.25</v>
      </c>
      <c r="KW332" s="23">
        <f t="shared" si="902"/>
        <v>3542</v>
      </c>
      <c r="KY332" s="69"/>
      <c r="KZ332" s="20"/>
      <c r="LA332" s="20"/>
      <c r="LB332" s="20">
        <v>11.25</v>
      </c>
      <c r="LC332" s="23">
        <f t="shared" si="903"/>
        <v>236.25</v>
      </c>
      <c r="LE332" s="69"/>
      <c r="LF332" s="20"/>
      <c r="LG332" s="20"/>
      <c r="LH332" s="20">
        <v>23.046666666666667</v>
      </c>
      <c r="LI332" s="23">
        <f t="shared" si="904"/>
        <v>2535.1333333333332</v>
      </c>
      <c r="LK332" s="27"/>
      <c r="LL332" s="27"/>
      <c r="LM332" s="27"/>
      <c r="LN332" s="27">
        <v>106.75</v>
      </c>
      <c r="LO332" s="30">
        <f t="shared" si="905"/>
        <v>5230.75</v>
      </c>
      <c r="LW332" s="32"/>
      <c r="LX332" s="32"/>
      <c r="LY332" s="32"/>
      <c r="LZ332" s="32">
        <v>132</v>
      </c>
      <c r="MA332" s="36">
        <f t="shared" si="906"/>
        <v>4593.5999999999995</v>
      </c>
      <c r="MC332" s="32"/>
      <c r="MD332" s="32"/>
      <c r="ME332" s="32"/>
      <c r="MF332" s="32"/>
      <c r="MI332" s="32"/>
      <c r="MJ332" s="32"/>
      <c r="MK332" s="32"/>
      <c r="ML332" s="32"/>
      <c r="MO332" s="32"/>
      <c r="MP332" s="32"/>
      <c r="MQ332" s="32"/>
      <c r="MR332" s="32"/>
      <c r="MU332" s="32"/>
      <c r="MV332" s="32"/>
      <c r="MW332" s="32"/>
      <c r="MX332" s="32"/>
      <c r="NA332" s="32"/>
      <c r="NB332" s="32"/>
      <c r="NC332" s="32"/>
      <c r="ND332" s="32">
        <v>90.5</v>
      </c>
      <c r="NE332" s="36">
        <f t="shared" si="907"/>
        <v>1357.5</v>
      </c>
      <c r="NG332" s="32"/>
      <c r="NH332" s="32"/>
      <c r="NI332" s="32"/>
      <c r="NJ332" s="32">
        <v>89.5</v>
      </c>
      <c r="NK332" s="36">
        <f t="shared" si="908"/>
        <v>3168.2999999999997</v>
      </c>
      <c r="NM332" s="32"/>
      <c r="NN332" s="32"/>
      <c r="NO332" s="32"/>
      <c r="NP332" s="32">
        <v>44</v>
      </c>
      <c r="NQ332" s="36">
        <f t="shared" si="909"/>
        <v>563.20000000000005</v>
      </c>
      <c r="NS332" s="32"/>
      <c r="NT332" s="32"/>
      <c r="NU332" s="32"/>
      <c r="NV332" s="32"/>
      <c r="NY332" s="32"/>
      <c r="NZ332" s="32"/>
      <c r="OA332" s="32"/>
      <c r="OB332" s="32">
        <v>7.125</v>
      </c>
      <c r="OC332" s="36">
        <f t="shared" si="910"/>
        <v>156.75</v>
      </c>
      <c r="OE332" s="32"/>
      <c r="OF332" s="32"/>
      <c r="OG332" s="32"/>
      <c r="OH332" s="32"/>
      <c r="OK332" s="32"/>
      <c r="OL332" s="32"/>
      <c r="OM332" s="32"/>
      <c r="ON332" s="32">
        <v>78.5</v>
      </c>
      <c r="OO332" s="36">
        <f t="shared" si="911"/>
        <v>2339.3000000000002</v>
      </c>
      <c r="OQ332" s="32"/>
      <c r="OR332" s="32"/>
      <c r="OS332" s="32"/>
      <c r="OT332" s="32">
        <v>63</v>
      </c>
      <c r="OU332" s="36">
        <f t="shared" si="912"/>
        <v>856.8</v>
      </c>
      <c r="OW332" s="32"/>
      <c r="OX332" s="32"/>
      <c r="OY332" s="32"/>
      <c r="OZ332" s="32">
        <v>85.5</v>
      </c>
      <c r="PA332" s="36">
        <f t="shared" si="913"/>
        <v>1291.05</v>
      </c>
      <c r="PC332" s="32"/>
      <c r="PD332" s="32"/>
      <c r="PE332" s="32"/>
      <c r="PF332" s="32">
        <v>8.75</v>
      </c>
      <c r="PG332" s="36">
        <f t="shared" si="914"/>
        <v>573.125</v>
      </c>
      <c r="PI332" s="32"/>
      <c r="PJ332" s="32"/>
      <c r="PK332" s="32"/>
      <c r="PL332" s="32"/>
      <c r="PO332" s="32"/>
      <c r="PP332" s="32"/>
      <c r="PQ332" s="32"/>
      <c r="PR332" s="32"/>
      <c r="PU332" s="32"/>
      <c r="PV332" s="32"/>
      <c r="PW332" s="32"/>
      <c r="PX332" s="31">
        <v>90</v>
      </c>
      <c r="PY332" s="36">
        <f t="shared" si="915"/>
        <v>540</v>
      </c>
      <c r="QM332" s="5"/>
      <c r="QO332" s="5"/>
      <c r="RN332" s="31">
        <v>44.5</v>
      </c>
      <c r="RO332" s="36">
        <f t="shared" si="916"/>
        <v>507.3</v>
      </c>
    </row>
    <row r="333" spans="1:515" x14ac:dyDescent="0.55000000000000004">
      <c r="A333" s="31"/>
      <c r="B333" s="80">
        <v>185806</v>
      </c>
      <c r="C333" s="77"/>
      <c r="D333" s="78"/>
      <c r="E333" s="78">
        <f t="shared" si="867"/>
        <v>139022.9840887108</v>
      </c>
      <c r="F333" s="78">
        <f t="shared" si="917"/>
        <v>40.460051635351896</v>
      </c>
      <c r="G333" s="78">
        <f t="shared" si="871"/>
        <v>62.372912238642733</v>
      </c>
      <c r="H333" s="78"/>
      <c r="I333" s="78"/>
      <c r="J333" s="88"/>
      <c r="N333" s="31">
        <v>57.3125</v>
      </c>
      <c r="O333" s="62">
        <f t="shared" si="872"/>
        <v>5788.5625</v>
      </c>
      <c r="Z333" s="31">
        <v>97.25</v>
      </c>
      <c r="AA333" s="37">
        <f t="shared" si="868"/>
        <v>7293.75</v>
      </c>
      <c r="AF333" s="31">
        <v>24</v>
      </c>
      <c r="AG333" s="36">
        <f t="shared" si="873"/>
        <v>792</v>
      </c>
      <c r="AL333" s="31">
        <v>44</v>
      </c>
      <c r="AM333" s="30">
        <f t="shared" si="874"/>
        <v>4400</v>
      </c>
      <c r="AR333" s="31">
        <v>19</v>
      </c>
      <c r="AS333" s="38">
        <f t="shared" si="875"/>
        <v>585.20000000000005</v>
      </c>
      <c r="BD333" s="31">
        <v>91.75</v>
      </c>
      <c r="BE333" s="36">
        <f t="shared" si="876"/>
        <v>3807.625</v>
      </c>
      <c r="BJ333" s="31">
        <v>45</v>
      </c>
      <c r="BK333" s="36">
        <f t="shared" si="877"/>
        <v>1381.5</v>
      </c>
      <c r="BP333" s="31">
        <v>49.625</v>
      </c>
      <c r="BQ333" s="30">
        <f t="shared" si="878"/>
        <v>1414.3125</v>
      </c>
      <c r="BV333" s="31">
        <v>72.875</v>
      </c>
      <c r="BW333" s="30">
        <f t="shared" si="879"/>
        <v>4081</v>
      </c>
      <c r="CB333" s="31">
        <v>74</v>
      </c>
      <c r="CC333" s="30">
        <f t="shared" si="880"/>
        <v>4810</v>
      </c>
      <c r="CN333" s="31">
        <v>83.88</v>
      </c>
      <c r="CO333" s="36">
        <f t="shared" si="881"/>
        <v>4529.5199999999995</v>
      </c>
      <c r="CZ333" s="31">
        <v>82.125</v>
      </c>
      <c r="DA333" s="62">
        <f t="shared" si="882"/>
        <v>19710</v>
      </c>
      <c r="DF333" s="31">
        <v>26.75</v>
      </c>
      <c r="DG333" s="30">
        <f t="shared" si="883"/>
        <v>1016.5</v>
      </c>
      <c r="DL333" s="31">
        <v>10</v>
      </c>
      <c r="DM333" s="30">
        <f t="shared" si="884"/>
        <v>420</v>
      </c>
      <c r="DR333" s="31">
        <v>53</v>
      </c>
      <c r="DS333" s="30">
        <f t="shared" si="885"/>
        <v>3206.5</v>
      </c>
      <c r="DX333" s="31">
        <v>21.13</v>
      </c>
      <c r="DY333" s="30">
        <f t="shared" si="886"/>
        <v>1362.885</v>
      </c>
      <c r="ED333" s="31">
        <v>31.75</v>
      </c>
      <c r="EE333" s="30">
        <f t="shared" si="887"/>
        <v>1047.75</v>
      </c>
      <c r="EV333" s="31">
        <v>90.5</v>
      </c>
      <c r="EW333" s="30">
        <f t="shared" si="888"/>
        <v>4072.5</v>
      </c>
      <c r="FB333" s="31">
        <v>100.375</v>
      </c>
      <c r="FC333" s="29">
        <f t="shared" si="869"/>
        <v>5169.3125</v>
      </c>
      <c r="FN333" s="31">
        <v>91.25</v>
      </c>
      <c r="FO333" s="36">
        <f t="shared" si="889"/>
        <v>4288.75</v>
      </c>
      <c r="FT333" s="31">
        <v>83</v>
      </c>
      <c r="FU333" s="36">
        <f t="shared" si="890"/>
        <v>10956</v>
      </c>
      <c r="GF333" s="31">
        <v>10</v>
      </c>
      <c r="GG333" s="36">
        <f t="shared" si="891"/>
        <v>380</v>
      </c>
      <c r="GL333" s="31">
        <v>36.5</v>
      </c>
      <c r="GM333" s="36">
        <f t="shared" si="870"/>
        <v>844.67500000000007</v>
      </c>
      <c r="GR333" s="31">
        <v>62.714903076527975</v>
      </c>
      <c r="GS333" s="36">
        <f t="shared" si="892"/>
        <v>1128.8682553775036</v>
      </c>
      <c r="GX333" s="31">
        <v>20.25</v>
      </c>
      <c r="GY333" s="36">
        <f t="shared" si="893"/>
        <v>749.25</v>
      </c>
      <c r="HP333" s="31">
        <v>70</v>
      </c>
      <c r="HQ333" s="30">
        <f t="shared" si="894"/>
        <v>3220</v>
      </c>
      <c r="IB333" s="31">
        <v>119</v>
      </c>
      <c r="IC333" s="36">
        <f t="shared" si="895"/>
        <v>2737</v>
      </c>
      <c r="IH333" s="31">
        <v>43.333333333333329</v>
      </c>
      <c r="II333" s="30">
        <f t="shared" si="896"/>
        <v>1299.9999999999998</v>
      </c>
      <c r="IN333" s="31">
        <v>90.75</v>
      </c>
      <c r="IO333" s="36">
        <f t="shared" si="897"/>
        <v>2722.5</v>
      </c>
      <c r="JC333" s="69"/>
      <c r="JD333" s="20"/>
      <c r="JE333" s="20"/>
      <c r="JF333" s="20"/>
      <c r="JI333" s="69"/>
      <c r="JJ333" s="20"/>
      <c r="JK333" s="20"/>
      <c r="JL333" s="20">
        <v>130</v>
      </c>
      <c r="JM333" s="23">
        <f t="shared" si="898"/>
        <v>4940</v>
      </c>
      <c r="JO333" s="69"/>
      <c r="JP333" s="20"/>
      <c r="JQ333" s="20"/>
      <c r="JR333" s="20">
        <v>82.5</v>
      </c>
      <c r="JS333" s="23">
        <f t="shared" si="899"/>
        <v>2607</v>
      </c>
      <c r="JU333" s="69"/>
      <c r="JV333" s="20"/>
      <c r="JW333" s="20"/>
      <c r="JX333" s="20"/>
      <c r="KA333" s="69"/>
      <c r="KB333" s="20"/>
      <c r="KC333" s="20"/>
      <c r="KD333" s="20"/>
      <c r="KG333" s="69"/>
      <c r="KH333" s="20"/>
      <c r="KI333" s="20"/>
      <c r="KJ333" s="20">
        <v>11.25</v>
      </c>
      <c r="KK333" s="23">
        <f t="shared" si="900"/>
        <v>337.5</v>
      </c>
      <c r="KM333" s="69"/>
      <c r="KN333" s="20"/>
      <c r="KO333" s="20"/>
      <c r="KP333" s="20">
        <v>82</v>
      </c>
      <c r="KQ333" s="23">
        <f t="shared" si="901"/>
        <v>1500.6000000000001</v>
      </c>
      <c r="KS333" s="69"/>
      <c r="KT333" s="20"/>
      <c r="KU333" s="20"/>
      <c r="KV333" s="20">
        <v>63.125</v>
      </c>
      <c r="KW333" s="23">
        <f t="shared" si="902"/>
        <v>3535</v>
      </c>
      <c r="KY333" s="69"/>
      <c r="KZ333" s="20"/>
      <c r="LA333" s="20"/>
      <c r="LB333" s="20">
        <v>9.5</v>
      </c>
      <c r="LC333" s="23">
        <f t="shared" si="903"/>
        <v>199.5</v>
      </c>
      <c r="LE333" s="69"/>
      <c r="LF333" s="20"/>
      <c r="LG333" s="20"/>
      <c r="LH333" s="20">
        <v>17.166666666666668</v>
      </c>
      <c r="LI333" s="23">
        <f t="shared" si="904"/>
        <v>1888.3333333333335</v>
      </c>
      <c r="LK333" s="27"/>
      <c r="LL333" s="27"/>
      <c r="LM333" s="27"/>
      <c r="LN333" s="27">
        <v>108</v>
      </c>
      <c r="LO333" s="30">
        <f t="shared" si="905"/>
        <v>5292</v>
      </c>
      <c r="LW333" s="32"/>
      <c r="LX333" s="32"/>
      <c r="LY333" s="32"/>
      <c r="LZ333" s="32">
        <v>130</v>
      </c>
      <c r="MA333" s="36">
        <f t="shared" si="906"/>
        <v>4524</v>
      </c>
      <c r="MC333" s="32"/>
      <c r="MD333" s="32"/>
      <c r="ME333" s="32"/>
      <c r="MF333" s="32"/>
      <c r="MI333" s="32"/>
      <c r="MJ333" s="32"/>
      <c r="MK333" s="32"/>
      <c r="ML333" s="32"/>
      <c r="MO333" s="32"/>
      <c r="MP333" s="32"/>
      <c r="MQ333" s="32"/>
      <c r="MR333" s="32"/>
      <c r="MU333" s="32"/>
      <c r="MV333" s="32"/>
      <c r="MW333" s="32"/>
      <c r="MX333" s="32"/>
      <c r="NA333" s="32"/>
      <c r="NB333" s="32"/>
      <c r="NC333" s="32"/>
      <c r="ND333" s="32">
        <v>88.75</v>
      </c>
      <c r="NE333" s="36">
        <f t="shared" si="907"/>
        <v>1331.25</v>
      </c>
      <c r="NG333" s="32"/>
      <c r="NH333" s="32"/>
      <c r="NI333" s="32"/>
      <c r="NJ333" s="32">
        <v>84.5</v>
      </c>
      <c r="NK333" s="36">
        <f t="shared" si="908"/>
        <v>2991.2999999999997</v>
      </c>
      <c r="NM333" s="32"/>
      <c r="NN333" s="32"/>
      <c r="NO333" s="32"/>
      <c r="NP333" s="32">
        <v>45</v>
      </c>
      <c r="NQ333" s="36">
        <f t="shared" si="909"/>
        <v>576</v>
      </c>
      <c r="NS333" s="32"/>
      <c r="NT333" s="32"/>
      <c r="NU333" s="32"/>
      <c r="NV333" s="32"/>
      <c r="NY333" s="32"/>
      <c r="NZ333" s="32"/>
      <c r="OA333" s="32"/>
      <c r="OB333" s="32">
        <v>6.5</v>
      </c>
      <c r="OC333" s="36">
        <f t="shared" si="910"/>
        <v>143</v>
      </c>
      <c r="OE333" s="32"/>
      <c r="OF333" s="32"/>
      <c r="OG333" s="32"/>
      <c r="OH333" s="32"/>
      <c r="OK333" s="32"/>
      <c r="OL333" s="32"/>
      <c r="OM333" s="32"/>
      <c r="ON333" s="32">
        <v>76</v>
      </c>
      <c r="OO333" s="36">
        <f t="shared" si="911"/>
        <v>2264.8000000000002</v>
      </c>
      <c r="OQ333" s="32"/>
      <c r="OR333" s="32"/>
      <c r="OS333" s="32"/>
      <c r="OT333" s="32">
        <v>63</v>
      </c>
      <c r="OU333" s="36">
        <f t="shared" si="912"/>
        <v>856.8</v>
      </c>
      <c r="OW333" s="32"/>
      <c r="OX333" s="32"/>
      <c r="OY333" s="32"/>
      <c r="OZ333" s="32">
        <v>83</v>
      </c>
      <c r="PA333" s="36">
        <f t="shared" si="913"/>
        <v>1253.3</v>
      </c>
      <c r="PC333" s="32"/>
      <c r="PD333" s="32"/>
      <c r="PE333" s="32"/>
      <c r="PF333" s="32">
        <v>6.88</v>
      </c>
      <c r="PG333" s="36">
        <f t="shared" si="914"/>
        <v>450.64</v>
      </c>
      <c r="PI333" s="32"/>
      <c r="PJ333" s="32"/>
      <c r="PK333" s="32"/>
      <c r="PL333" s="32"/>
      <c r="PO333" s="32"/>
      <c r="PP333" s="32"/>
      <c r="PQ333" s="32"/>
      <c r="PR333" s="32"/>
      <c r="PU333" s="32"/>
      <c r="PV333" s="32"/>
      <c r="PW333" s="32"/>
      <c r="PX333" s="31">
        <v>100.5</v>
      </c>
      <c r="PY333" s="36">
        <f t="shared" si="915"/>
        <v>603</v>
      </c>
      <c r="QM333" s="5"/>
      <c r="QO333" s="5"/>
      <c r="RN333" s="31">
        <v>45</v>
      </c>
      <c r="RO333" s="36">
        <f t="shared" si="916"/>
        <v>513</v>
      </c>
    </row>
    <row r="334" spans="1:515" x14ac:dyDescent="0.55000000000000004">
      <c r="A334" s="31"/>
      <c r="B334" s="80">
        <v>185807</v>
      </c>
      <c r="C334" s="77"/>
      <c r="D334" s="78"/>
      <c r="E334" s="78">
        <f t="shared" si="867"/>
        <v>141079.22299658245</v>
      </c>
      <c r="F334" s="78">
        <f t="shared" si="917"/>
        <v>41.058481693032284</v>
      </c>
      <c r="G334" s="78">
        <f t="shared" si="871"/>
        <v>63.29544752863854</v>
      </c>
      <c r="H334" s="78"/>
      <c r="I334" s="78"/>
      <c r="J334" s="88"/>
      <c r="N334" s="31">
        <v>61.75</v>
      </c>
      <c r="O334" s="62">
        <f t="shared" si="872"/>
        <v>6236.75</v>
      </c>
      <c r="Z334" s="31">
        <v>99.5</v>
      </c>
      <c r="AA334" s="37">
        <f t="shared" si="868"/>
        <v>7462.5</v>
      </c>
      <c r="AF334" s="31">
        <v>22.5</v>
      </c>
      <c r="AG334" s="36">
        <f t="shared" si="873"/>
        <v>742.5</v>
      </c>
      <c r="AL334" s="31">
        <v>50.38</v>
      </c>
      <c r="AM334" s="30">
        <f t="shared" si="874"/>
        <v>5038</v>
      </c>
      <c r="AR334" s="31">
        <v>19</v>
      </c>
      <c r="AS334" s="38">
        <f t="shared" si="875"/>
        <v>585.20000000000005</v>
      </c>
      <c r="BD334" s="31">
        <v>94.125</v>
      </c>
      <c r="BE334" s="36">
        <f t="shared" si="876"/>
        <v>3906.1875</v>
      </c>
      <c r="BJ334" s="31">
        <v>44.75</v>
      </c>
      <c r="BK334" s="36">
        <f t="shared" si="877"/>
        <v>1373.825</v>
      </c>
      <c r="BP334" s="31">
        <v>48.25</v>
      </c>
      <c r="BQ334" s="30">
        <f t="shared" si="878"/>
        <v>1375.125</v>
      </c>
      <c r="BV334" s="31">
        <v>79.125</v>
      </c>
      <c r="BW334" s="30">
        <f t="shared" si="879"/>
        <v>4431</v>
      </c>
      <c r="CB334" s="31">
        <v>74.5</v>
      </c>
      <c r="CC334" s="30">
        <f t="shared" si="880"/>
        <v>4842.5</v>
      </c>
      <c r="CN334" s="31">
        <v>87.25</v>
      </c>
      <c r="CO334" s="36">
        <f t="shared" si="881"/>
        <v>4711.5</v>
      </c>
      <c r="CZ334" s="31">
        <v>85.625</v>
      </c>
      <c r="DA334" s="62">
        <f t="shared" si="882"/>
        <v>20550</v>
      </c>
      <c r="DF334" s="31">
        <v>29.75</v>
      </c>
      <c r="DG334" s="30">
        <f t="shared" si="883"/>
        <v>1130.5</v>
      </c>
      <c r="DL334" s="31">
        <v>11.38</v>
      </c>
      <c r="DM334" s="30">
        <f t="shared" si="884"/>
        <v>477.96000000000004</v>
      </c>
      <c r="DR334" s="31">
        <v>62</v>
      </c>
      <c r="DS334" s="30">
        <f t="shared" si="885"/>
        <v>3751</v>
      </c>
      <c r="DX334" s="31">
        <v>24.25</v>
      </c>
      <c r="DY334" s="30">
        <f t="shared" si="886"/>
        <v>1564.125</v>
      </c>
      <c r="ED334" s="31">
        <v>38.5</v>
      </c>
      <c r="EE334" s="30">
        <f t="shared" si="887"/>
        <v>1270.5</v>
      </c>
      <c r="EV334" s="31">
        <v>91.625</v>
      </c>
      <c r="EW334" s="30">
        <f t="shared" si="888"/>
        <v>4123.125</v>
      </c>
      <c r="FB334" s="31">
        <v>101.875</v>
      </c>
      <c r="FC334" s="29">
        <f t="shared" si="869"/>
        <v>5246.5625</v>
      </c>
      <c r="FN334" s="31">
        <v>90</v>
      </c>
      <c r="FO334" s="36">
        <f t="shared" si="889"/>
        <v>4230</v>
      </c>
      <c r="FT334" s="31">
        <v>82</v>
      </c>
      <c r="FU334" s="36">
        <f t="shared" si="890"/>
        <v>10824</v>
      </c>
      <c r="GF334" s="31">
        <v>9</v>
      </c>
      <c r="GG334" s="36">
        <f t="shared" si="891"/>
        <v>342</v>
      </c>
      <c r="GL334" s="31">
        <v>37.375</v>
      </c>
      <c r="GM334" s="36">
        <f t="shared" si="870"/>
        <v>937.90000000000009</v>
      </c>
      <c r="GR334" s="31">
        <v>64.557203513839312</v>
      </c>
      <c r="GS334" s="36">
        <f t="shared" si="892"/>
        <v>1162.0296632491077</v>
      </c>
      <c r="GX334" s="31">
        <v>17</v>
      </c>
      <c r="GY334" s="36">
        <f t="shared" si="893"/>
        <v>629</v>
      </c>
      <c r="HP334" s="31">
        <v>65</v>
      </c>
      <c r="HQ334" s="30">
        <f t="shared" si="894"/>
        <v>2990</v>
      </c>
      <c r="IB334" s="31">
        <v>119</v>
      </c>
      <c r="IC334" s="36">
        <f t="shared" si="895"/>
        <v>2737</v>
      </c>
      <c r="IH334" s="31">
        <v>42.499999999999993</v>
      </c>
      <c r="II334" s="30">
        <f t="shared" si="896"/>
        <v>1274.9999999999998</v>
      </c>
      <c r="IN334" s="31">
        <v>91.875</v>
      </c>
      <c r="IO334" s="36">
        <f t="shared" si="897"/>
        <v>2756.25</v>
      </c>
      <c r="JC334" s="69"/>
      <c r="JD334" s="20"/>
      <c r="JE334" s="20"/>
      <c r="JF334" s="20"/>
      <c r="JI334" s="69"/>
      <c r="JJ334" s="20"/>
      <c r="JK334" s="20"/>
      <c r="JL334" s="20">
        <v>80.5</v>
      </c>
      <c r="JM334" s="23">
        <f t="shared" si="898"/>
        <v>3059</v>
      </c>
      <c r="JO334" s="69"/>
      <c r="JP334" s="20"/>
      <c r="JQ334" s="20"/>
      <c r="JR334" s="20">
        <v>84.5</v>
      </c>
      <c r="JS334" s="23">
        <f t="shared" si="899"/>
        <v>2670.2000000000003</v>
      </c>
      <c r="JU334" s="69"/>
      <c r="JV334" s="20"/>
      <c r="JW334" s="20"/>
      <c r="JX334" s="20"/>
      <c r="KA334" s="69"/>
      <c r="KB334" s="20"/>
      <c r="KC334" s="20"/>
      <c r="KD334" s="20"/>
      <c r="KG334" s="69"/>
      <c r="KH334" s="20"/>
      <c r="KI334" s="20"/>
      <c r="KJ334" s="20">
        <v>12.5</v>
      </c>
      <c r="KK334" s="23">
        <f t="shared" si="900"/>
        <v>375</v>
      </c>
      <c r="KM334" s="69"/>
      <c r="KN334" s="20"/>
      <c r="KO334" s="20"/>
      <c r="KP334" s="20">
        <v>81.25</v>
      </c>
      <c r="KQ334" s="23">
        <f t="shared" si="901"/>
        <v>1486.875</v>
      </c>
      <c r="KS334" s="69"/>
      <c r="KT334" s="20"/>
      <c r="KU334" s="20"/>
      <c r="KV334" s="20">
        <v>63.75</v>
      </c>
      <c r="KW334" s="23">
        <f t="shared" si="902"/>
        <v>3570</v>
      </c>
      <c r="KY334" s="69"/>
      <c r="KZ334" s="20"/>
      <c r="LA334" s="20"/>
      <c r="LB334" s="20">
        <v>12.4</v>
      </c>
      <c r="LC334" s="23">
        <f t="shared" si="903"/>
        <v>260.40000000000003</v>
      </c>
      <c r="LE334" s="69"/>
      <c r="LF334" s="20"/>
      <c r="LG334" s="20"/>
      <c r="LH334" s="20">
        <v>18.166666666666668</v>
      </c>
      <c r="LI334" s="23">
        <f t="shared" si="904"/>
        <v>1998.3333333333335</v>
      </c>
      <c r="LK334" s="27"/>
      <c r="LL334" s="27"/>
      <c r="LM334" s="27"/>
      <c r="LN334" s="27">
        <v>112.5</v>
      </c>
      <c r="LO334" s="30">
        <f t="shared" si="905"/>
        <v>5512.5</v>
      </c>
      <c r="LW334" s="32"/>
      <c r="LX334" s="32"/>
      <c r="LY334" s="32"/>
      <c r="LZ334" s="32">
        <v>131</v>
      </c>
      <c r="MA334" s="36">
        <f t="shared" si="906"/>
        <v>4558.7999999999993</v>
      </c>
      <c r="MC334" s="32"/>
      <c r="MD334" s="32"/>
      <c r="ME334" s="32"/>
      <c r="MF334" s="32"/>
      <c r="MI334" s="32"/>
      <c r="MJ334" s="32"/>
      <c r="MK334" s="32"/>
      <c r="ML334" s="32"/>
      <c r="MO334" s="32"/>
      <c r="MP334" s="32"/>
      <c r="MQ334" s="32"/>
      <c r="MR334" s="32"/>
      <c r="MU334" s="32"/>
      <c r="MV334" s="32"/>
      <c r="MW334" s="32"/>
      <c r="MX334" s="32"/>
      <c r="NA334" s="32"/>
      <c r="NB334" s="32"/>
      <c r="NC334" s="32"/>
      <c r="ND334" s="32">
        <v>89.25</v>
      </c>
      <c r="NE334" s="36">
        <f t="shared" si="907"/>
        <v>1338.75</v>
      </c>
      <c r="NG334" s="32"/>
      <c r="NH334" s="32"/>
      <c r="NI334" s="32"/>
      <c r="NJ334" s="32">
        <v>85.5</v>
      </c>
      <c r="NK334" s="36">
        <f t="shared" si="908"/>
        <v>3026.7</v>
      </c>
      <c r="NM334" s="32"/>
      <c r="NN334" s="32"/>
      <c r="NO334" s="32"/>
      <c r="NP334" s="32">
        <v>45.5</v>
      </c>
      <c r="NQ334" s="36">
        <f t="shared" si="909"/>
        <v>582.4</v>
      </c>
      <c r="NS334" s="32"/>
      <c r="NT334" s="32"/>
      <c r="NU334" s="32"/>
      <c r="NV334" s="32"/>
      <c r="NY334" s="32"/>
      <c r="NZ334" s="32"/>
      <c r="OA334" s="32"/>
      <c r="OB334" s="32">
        <v>6.5</v>
      </c>
      <c r="OC334" s="36">
        <f t="shared" si="910"/>
        <v>143</v>
      </c>
      <c r="OE334" s="32"/>
      <c r="OF334" s="32"/>
      <c r="OG334" s="32"/>
      <c r="OH334" s="32"/>
      <c r="OK334" s="32"/>
      <c r="OL334" s="32"/>
      <c r="OM334" s="32"/>
      <c r="ON334" s="32">
        <v>77</v>
      </c>
      <c r="OO334" s="36">
        <f t="shared" si="911"/>
        <v>2294.6</v>
      </c>
      <c r="OQ334" s="32"/>
      <c r="OR334" s="32"/>
      <c r="OS334" s="32"/>
      <c r="OT334" s="32">
        <v>63</v>
      </c>
      <c r="OU334" s="36">
        <f t="shared" si="912"/>
        <v>856.8</v>
      </c>
      <c r="OW334" s="32"/>
      <c r="OX334" s="32"/>
      <c r="OY334" s="32"/>
      <c r="OZ334" s="32">
        <v>83.5</v>
      </c>
      <c r="PA334" s="36">
        <f t="shared" si="913"/>
        <v>1260.8499999999999</v>
      </c>
      <c r="PC334" s="32"/>
      <c r="PD334" s="32"/>
      <c r="PE334" s="32"/>
      <c r="PF334" s="32">
        <v>4.25</v>
      </c>
      <c r="PG334" s="36">
        <f t="shared" si="914"/>
        <v>278.375</v>
      </c>
      <c r="PI334" s="32"/>
      <c r="PJ334" s="32"/>
      <c r="PK334" s="32"/>
      <c r="PL334" s="32"/>
      <c r="PO334" s="32"/>
      <c r="PP334" s="32"/>
      <c r="PQ334" s="32"/>
      <c r="PR334" s="32"/>
      <c r="PU334" s="32"/>
      <c r="PV334" s="32"/>
      <c r="PW334" s="32"/>
      <c r="PX334" s="31">
        <v>100.5</v>
      </c>
      <c r="PY334" s="36">
        <f t="shared" si="915"/>
        <v>603</v>
      </c>
      <c r="QM334" s="5"/>
      <c r="QO334" s="5"/>
      <c r="RN334" s="31">
        <v>44</v>
      </c>
      <c r="RO334" s="36">
        <f t="shared" si="916"/>
        <v>501.6</v>
      </c>
    </row>
    <row r="335" spans="1:515" x14ac:dyDescent="0.55000000000000004">
      <c r="A335" s="31"/>
      <c r="B335" s="80">
        <v>185808</v>
      </c>
      <c r="C335" s="77"/>
      <c r="D335" s="78"/>
      <c r="E335" s="78">
        <f t="shared" si="867"/>
        <v>138091.14190445404</v>
      </c>
      <c r="F335" s="78">
        <f t="shared" si="917"/>
        <v>40.188856313670634</v>
      </c>
      <c r="G335" s="78">
        <f t="shared" si="871"/>
        <v>61.954839564114152</v>
      </c>
      <c r="H335" s="78"/>
      <c r="I335" s="78"/>
      <c r="J335" s="88"/>
      <c r="N335" s="31">
        <v>57.875</v>
      </c>
      <c r="O335" s="62">
        <f t="shared" si="872"/>
        <v>5845.375</v>
      </c>
      <c r="Z335" s="31">
        <v>98.5</v>
      </c>
      <c r="AA335" s="37">
        <f t="shared" si="868"/>
        <v>7387.5</v>
      </c>
      <c r="AF335" s="31">
        <v>21</v>
      </c>
      <c r="AG335" s="36">
        <f t="shared" si="873"/>
        <v>693</v>
      </c>
      <c r="AL335" s="31">
        <v>49.13</v>
      </c>
      <c r="AM335" s="30">
        <f t="shared" si="874"/>
        <v>4913</v>
      </c>
      <c r="AR335" s="31">
        <v>19</v>
      </c>
      <c r="AS335" s="38">
        <f t="shared" si="875"/>
        <v>585.20000000000005</v>
      </c>
      <c r="BD335" s="31">
        <v>92.125</v>
      </c>
      <c r="BE335" s="36">
        <f t="shared" si="876"/>
        <v>3823.1875</v>
      </c>
      <c r="BJ335" s="31">
        <v>44.875</v>
      </c>
      <c r="BK335" s="36">
        <f t="shared" si="877"/>
        <v>1377.6624999999999</v>
      </c>
      <c r="BP335" s="31">
        <v>47.875</v>
      </c>
      <c r="BQ335" s="30">
        <f t="shared" si="878"/>
        <v>1364.4375</v>
      </c>
      <c r="BV335" s="31">
        <v>71.875</v>
      </c>
      <c r="BW335" s="30">
        <f t="shared" si="879"/>
        <v>4025</v>
      </c>
      <c r="CB335" s="31">
        <v>76.25</v>
      </c>
      <c r="CC335" s="30">
        <f t="shared" si="880"/>
        <v>4956.25</v>
      </c>
      <c r="CN335" s="31">
        <v>84.88</v>
      </c>
      <c r="CO335" s="36">
        <f t="shared" si="881"/>
        <v>4583.5199999999995</v>
      </c>
      <c r="CZ335" s="31">
        <v>77.875</v>
      </c>
      <c r="DA335" s="62">
        <f t="shared" si="882"/>
        <v>18690</v>
      </c>
      <c r="DF335" s="31">
        <v>28.25</v>
      </c>
      <c r="DG335" s="30">
        <f t="shared" si="883"/>
        <v>1073.5</v>
      </c>
      <c r="DL335" s="31">
        <v>10.130000000000001</v>
      </c>
      <c r="DM335" s="30">
        <f t="shared" si="884"/>
        <v>425.46000000000004</v>
      </c>
      <c r="DR335" s="31">
        <v>59.25</v>
      </c>
      <c r="DS335" s="30">
        <f t="shared" si="885"/>
        <v>3584.625</v>
      </c>
      <c r="DX335" s="31">
        <v>24.13</v>
      </c>
      <c r="DY335" s="30">
        <f t="shared" si="886"/>
        <v>1556.385</v>
      </c>
      <c r="ED335" s="31">
        <v>34.880000000000003</v>
      </c>
      <c r="EE335" s="30">
        <f t="shared" si="887"/>
        <v>1151.0400000000002</v>
      </c>
      <c r="EV335" s="31">
        <v>90.75</v>
      </c>
      <c r="EW335" s="30">
        <f t="shared" si="888"/>
        <v>4083.75</v>
      </c>
      <c r="FB335" s="31">
        <v>104</v>
      </c>
      <c r="FC335" s="29">
        <f t="shared" si="869"/>
        <v>5356</v>
      </c>
      <c r="FN335" s="31">
        <v>91</v>
      </c>
      <c r="FO335" s="36">
        <f t="shared" si="889"/>
        <v>4277</v>
      </c>
      <c r="FT335" s="31">
        <v>85</v>
      </c>
      <c r="FU335" s="36">
        <f t="shared" si="890"/>
        <v>11220</v>
      </c>
      <c r="GF335" s="31">
        <v>9.5</v>
      </c>
      <c r="GG335" s="36">
        <f t="shared" si="891"/>
        <v>361</v>
      </c>
      <c r="GL335" s="31">
        <v>41.5</v>
      </c>
      <c r="GM335" s="36">
        <f t="shared" si="870"/>
        <v>963.32500000000005</v>
      </c>
      <c r="GR335" s="31">
        <v>66.399503951150649</v>
      </c>
      <c r="GS335" s="36">
        <f t="shared" si="892"/>
        <v>1195.1910711207117</v>
      </c>
      <c r="GX335" s="31">
        <v>17</v>
      </c>
      <c r="GY335" s="36">
        <f t="shared" si="893"/>
        <v>629</v>
      </c>
      <c r="HP335" s="31">
        <v>50</v>
      </c>
      <c r="HQ335" s="30">
        <f t="shared" si="894"/>
        <v>2300</v>
      </c>
      <c r="IB335" s="31">
        <v>119.5</v>
      </c>
      <c r="IC335" s="36">
        <f t="shared" si="895"/>
        <v>2748.5</v>
      </c>
      <c r="IH335" s="31">
        <v>41.666666666666657</v>
      </c>
      <c r="II335" s="30">
        <f t="shared" si="896"/>
        <v>1249.9999999999998</v>
      </c>
      <c r="IN335" s="31">
        <v>91.875</v>
      </c>
      <c r="IO335" s="36">
        <f t="shared" si="897"/>
        <v>2756.25</v>
      </c>
      <c r="JC335" s="69"/>
      <c r="JD335" s="20"/>
      <c r="JE335" s="20"/>
      <c r="JF335" s="20"/>
      <c r="JI335" s="69"/>
      <c r="JJ335" s="20"/>
      <c r="JK335" s="20"/>
      <c r="JL335" s="20">
        <v>93.5</v>
      </c>
      <c r="JM335" s="23">
        <f t="shared" si="898"/>
        <v>3553</v>
      </c>
      <c r="JO335" s="69"/>
      <c r="JP335" s="20"/>
      <c r="JQ335" s="20"/>
      <c r="JR335" s="20">
        <v>86.625</v>
      </c>
      <c r="JS335" s="23">
        <f t="shared" si="899"/>
        <v>2737.35</v>
      </c>
      <c r="JU335" s="69"/>
      <c r="JV335" s="20"/>
      <c r="JW335" s="20"/>
      <c r="JX335" s="20"/>
      <c r="KA335" s="69"/>
      <c r="KB335" s="20"/>
      <c r="KC335" s="20"/>
      <c r="KD335" s="20"/>
      <c r="KG335" s="69"/>
      <c r="KH335" s="20"/>
      <c r="KI335" s="20"/>
      <c r="KJ335" s="20">
        <v>12</v>
      </c>
      <c r="KK335" s="23">
        <f t="shared" si="900"/>
        <v>360</v>
      </c>
      <c r="KM335" s="69"/>
      <c r="KN335" s="20"/>
      <c r="KO335" s="20"/>
      <c r="KP335" s="20">
        <v>81.5</v>
      </c>
      <c r="KQ335" s="23">
        <f t="shared" si="901"/>
        <v>1491.45</v>
      </c>
      <c r="KS335" s="69"/>
      <c r="KT335" s="20"/>
      <c r="KU335" s="20"/>
      <c r="KV335" s="20">
        <v>65.75</v>
      </c>
      <c r="KW335" s="23">
        <f t="shared" si="902"/>
        <v>3682</v>
      </c>
      <c r="KY335" s="69"/>
      <c r="KZ335" s="20"/>
      <c r="LA335" s="20"/>
      <c r="LB335" s="20">
        <v>15.3</v>
      </c>
      <c r="LC335" s="23">
        <f t="shared" si="903"/>
        <v>321.3</v>
      </c>
      <c r="LE335" s="69"/>
      <c r="LF335" s="20"/>
      <c r="LG335" s="20"/>
      <c r="LH335" s="20">
        <v>17.416666666666668</v>
      </c>
      <c r="LI335" s="23">
        <f t="shared" si="904"/>
        <v>1915.8333333333335</v>
      </c>
      <c r="LK335" s="27"/>
      <c r="LL335" s="27"/>
      <c r="LM335" s="27"/>
      <c r="LN335" s="27">
        <v>115</v>
      </c>
      <c r="LO335" s="30">
        <f t="shared" si="905"/>
        <v>5635</v>
      </c>
      <c r="LW335" s="32"/>
      <c r="LX335" s="32"/>
      <c r="LY335" s="32"/>
      <c r="LZ335" s="32">
        <v>127.5</v>
      </c>
      <c r="MA335" s="36">
        <f t="shared" si="906"/>
        <v>4437</v>
      </c>
      <c r="MC335" s="32"/>
      <c r="MD335" s="32"/>
      <c r="ME335" s="32"/>
      <c r="MF335" s="32"/>
      <c r="MI335" s="32"/>
      <c r="MJ335" s="32"/>
      <c r="MK335" s="32"/>
      <c r="ML335" s="32"/>
      <c r="MO335" s="32"/>
      <c r="MP335" s="32"/>
      <c r="MQ335" s="32"/>
      <c r="MR335" s="32"/>
      <c r="MU335" s="32"/>
      <c r="MV335" s="32"/>
      <c r="MW335" s="32"/>
      <c r="MX335" s="32"/>
      <c r="NA335" s="32"/>
      <c r="NB335" s="32"/>
      <c r="NC335" s="32"/>
      <c r="ND335" s="32">
        <v>88.5</v>
      </c>
      <c r="NE335" s="36">
        <f t="shared" si="907"/>
        <v>1327.5</v>
      </c>
      <c r="NG335" s="32"/>
      <c r="NH335" s="32"/>
      <c r="NI335" s="32"/>
      <c r="NJ335" s="32">
        <v>83.875</v>
      </c>
      <c r="NK335" s="36">
        <f t="shared" si="908"/>
        <v>2969.1749999999997</v>
      </c>
      <c r="NM335" s="32"/>
      <c r="NN335" s="32"/>
      <c r="NO335" s="32"/>
      <c r="NP335" s="32">
        <v>43</v>
      </c>
      <c r="NQ335" s="36">
        <f t="shared" si="909"/>
        <v>550.4</v>
      </c>
      <c r="NS335" s="32"/>
      <c r="NT335" s="32"/>
      <c r="NU335" s="32"/>
      <c r="NV335" s="32"/>
      <c r="NY335" s="32"/>
      <c r="NZ335" s="32"/>
      <c r="OA335" s="32"/>
      <c r="OB335" s="32">
        <v>8.25</v>
      </c>
      <c r="OC335" s="36">
        <f t="shared" si="910"/>
        <v>181.5</v>
      </c>
      <c r="OE335" s="32"/>
      <c r="OF335" s="32"/>
      <c r="OG335" s="32"/>
      <c r="OH335" s="32"/>
      <c r="OK335" s="32"/>
      <c r="OL335" s="32"/>
      <c r="OM335" s="32"/>
      <c r="ON335" s="32">
        <v>75</v>
      </c>
      <c r="OO335" s="36">
        <f t="shared" si="911"/>
        <v>2235</v>
      </c>
      <c r="OQ335" s="32"/>
      <c r="OR335" s="32"/>
      <c r="OS335" s="32"/>
      <c r="OT335" s="32">
        <v>63</v>
      </c>
      <c r="OU335" s="36">
        <f t="shared" si="912"/>
        <v>856.8</v>
      </c>
      <c r="OW335" s="32"/>
      <c r="OX335" s="32"/>
      <c r="OY335" s="32"/>
      <c r="OZ335" s="32">
        <v>83.5</v>
      </c>
      <c r="PA335" s="36">
        <f t="shared" si="913"/>
        <v>1260.8499999999999</v>
      </c>
      <c r="PC335" s="32"/>
      <c r="PD335" s="32"/>
      <c r="PE335" s="32"/>
      <c r="PF335" s="32">
        <v>3.75</v>
      </c>
      <c r="PG335" s="36">
        <f t="shared" si="914"/>
        <v>245.625</v>
      </c>
      <c r="PI335" s="32"/>
      <c r="PJ335" s="32"/>
      <c r="PK335" s="32"/>
      <c r="PL335" s="32"/>
      <c r="PO335" s="32"/>
      <c r="PP335" s="32"/>
      <c r="PQ335" s="32"/>
      <c r="PR335" s="32"/>
      <c r="PU335" s="32"/>
      <c r="PV335" s="32"/>
      <c r="PW335" s="32"/>
      <c r="PX335" s="31">
        <v>101.5</v>
      </c>
      <c r="PY335" s="36">
        <f t="shared" si="915"/>
        <v>609</v>
      </c>
      <c r="QM335" s="5"/>
      <c r="QO335" s="5"/>
      <c r="RN335" s="31">
        <v>48</v>
      </c>
      <c r="RO335" s="36">
        <f t="shared" si="916"/>
        <v>547.20000000000005</v>
      </c>
    </row>
    <row r="336" spans="1:515" x14ac:dyDescent="0.55000000000000004">
      <c r="A336" s="31"/>
      <c r="B336" s="80">
        <v>185809</v>
      </c>
      <c r="C336" s="77"/>
      <c r="D336" s="78"/>
      <c r="E336" s="78">
        <f t="shared" si="867"/>
        <v>138604.91997899232</v>
      </c>
      <c r="F336" s="78">
        <f t="shared" si="917"/>
        <v>40.33838185839398</v>
      </c>
      <c r="G336" s="78">
        <f t="shared" si="871"/>
        <v>62.185347022743194</v>
      </c>
      <c r="H336" s="78"/>
      <c r="I336" s="78"/>
      <c r="J336" s="88"/>
      <c r="N336" s="31">
        <v>54.125</v>
      </c>
      <c r="O336" s="62">
        <f t="shared" si="872"/>
        <v>5466.625</v>
      </c>
      <c r="Z336" s="31">
        <v>97.75</v>
      </c>
      <c r="AA336" s="37">
        <f t="shared" si="868"/>
        <v>7331.25</v>
      </c>
      <c r="AF336" s="31">
        <v>24</v>
      </c>
      <c r="AG336" s="36">
        <f t="shared" si="873"/>
        <v>792</v>
      </c>
      <c r="AL336" s="31">
        <v>47.75</v>
      </c>
      <c r="AM336" s="30">
        <f t="shared" si="874"/>
        <v>4775</v>
      </c>
      <c r="AR336" s="31">
        <v>19</v>
      </c>
      <c r="AS336" s="38">
        <f t="shared" si="875"/>
        <v>585.20000000000005</v>
      </c>
      <c r="BD336" s="31">
        <v>94.75</v>
      </c>
      <c r="BE336" s="36">
        <f t="shared" si="876"/>
        <v>3932.125</v>
      </c>
      <c r="BJ336" s="31">
        <v>45.25</v>
      </c>
      <c r="BK336" s="36">
        <f t="shared" si="877"/>
        <v>1389.175</v>
      </c>
      <c r="BP336" s="31">
        <v>46.875</v>
      </c>
      <c r="BQ336" s="30">
        <f t="shared" si="878"/>
        <v>1335.9375</v>
      </c>
      <c r="BV336" s="31">
        <v>67.25</v>
      </c>
      <c r="BW336" s="30">
        <f t="shared" si="879"/>
        <v>3766</v>
      </c>
      <c r="CB336" s="31">
        <v>79.5</v>
      </c>
      <c r="CC336" s="30">
        <f t="shared" si="880"/>
        <v>5167.5</v>
      </c>
      <c r="CN336" s="31">
        <v>83.25</v>
      </c>
      <c r="CO336" s="36">
        <f t="shared" si="881"/>
        <v>4495.5</v>
      </c>
      <c r="CZ336" s="31">
        <v>77.75</v>
      </c>
      <c r="DA336" s="62">
        <f t="shared" si="882"/>
        <v>18660</v>
      </c>
      <c r="DF336" s="31">
        <v>27.13</v>
      </c>
      <c r="DG336" s="30">
        <f t="shared" si="883"/>
        <v>1030.94</v>
      </c>
      <c r="DL336" s="31">
        <v>10.75</v>
      </c>
      <c r="DM336" s="30">
        <f t="shared" si="884"/>
        <v>451.5</v>
      </c>
      <c r="DR336" s="31">
        <v>51</v>
      </c>
      <c r="DS336" s="30">
        <f t="shared" si="885"/>
        <v>3085.5</v>
      </c>
      <c r="DX336" s="31">
        <v>23</v>
      </c>
      <c r="DY336" s="30">
        <f t="shared" si="886"/>
        <v>1483.5</v>
      </c>
      <c r="ED336" s="31">
        <v>31.88</v>
      </c>
      <c r="EE336" s="30">
        <f t="shared" si="887"/>
        <v>1052.04</v>
      </c>
      <c r="EV336" s="31">
        <v>92.875</v>
      </c>
      <c r="EW336" s="30">
        <f t="shared" si="888"/>
        <v>4179.375</v>
      </c>
      <c r="FB336" s="31">
        <v>104.5</v>
      </c>
      <c r="FC336" s="29">
        <f t="shared" si="869"/>
        <v>5381.75</v>
      </c>
      <c r="FN336" s="31">
        <v>89.5</v>
      </c>
      <c r="FO336" s="36">
        <f t="shared" si="889"/>
        <v>4206.5</v>
      </c>
      <c r="FT336" s="31">
        <v>86.25</v>
      </c>
      <c r="FU336" s="36">
        <f t="shared" si="890"/>
        <v>11385</v>
      </c>
      <c r="GF336" s="31">
        <v>7.5</v>
      </c>
      <c r="GG336" s="36">
        <f t="shared" si="891"/>
        <v>285</v>
      </c>
      <c r="GL336" s="31">
        <v>42.625</v>
      </c>
      <c r="GM336" s="36">
        <f t="shared" si="870"/>
        <v>1019.825</v>
      </c>
      <c r="GR336" s="31">
        <v>68.241804388461986</v>
      </c>
      <c r="GS336" s="36">
        <f t="shared" si="892"/>
        <v>1228.3524789923158</v>
      </c>
      <c r="GX336" s="31">
        <v>16</v>
      </c>
      <c r="GY336" s="36">
        <f t="shared" si="893"/>
        <v>592</v>
      </c>
      <c r="HP336" s="31">
        <v>54</v>
      </c>
      <c r="HQ336" s="30">
        <f t="shared" si="894"/>
        <v>2484</v>
      </c>
      <c r="IB336" s="31">
        <v>117</v>
      </c>
      <c r="IC336" s="36">
        <f t="shared" si="895"/>
        <v>2691</v>
      </c>
      <c r="IH336" s="31">
        <v>40.833333333333321</v>
      </c>
      <c r="II336" s="30">
        <f t="shared" si="896"/>
        <v>1224.9999999999995</v>
      </c>
      <c r="IN336" s="31">
        <v>95.25</v>
      </c>
      <c r="IO336" s="36">
        <f t="shared" si="897"/>
        <v>2857.5</v>
      </c>
      <c r="JC336" s="69"/>
      <c r="JD336" s="20"/>
      <c r="JE336" s="20"/>
      <c r="JF336" s="20"/>
      <c r="JI336" s="69"/>
      <c r="JJ336" s="20"/>
      <c r="JK336" s="20"/>
      <c r="JL336" s="20">
        <v>110.5</v>
      </c>
      <c r="JM336" s="23">
        <f t="shared" si="898"/>
        <v>4199</v>
      </c>
      <c r="JO336" s="69"/>
      <c r="JP336" s="20"/>
      <c r="JQ336" s="20"/>
      <c r="JR336" s="20">
        <v>89.125</v>
      </c>
      <c r="JS336" s="23">
        <f t="shared" si="899"/>
        <v>2816.35</v>
      </c>
      <c r="JU336" s="69"/>
      <c r="JV336" s="20"/>
      <c r="JW336" s="20"/>
      <c r="JX336" s="20"/>
      <c r="KA336" s="69"/>
      <c r="KB336" s="20"/>
      <c r="KC336" s="20"/>
      <c r="KD336" s="20"/>
      <c r="KG336" s="69"/>
      <c r="KH336" s="20"/>
      <c r="KI336" s="20"/>
      <c r="KJ336" s="20">
        <v>11.5</v>
      </c>
      <c r="KK336" s="23">
        <f t="shared" si="900"/>
        <v>345</v>
      </c>
      <c r="KM336" s="69"/>
      <c r="KN336" s="20"/>
      <c r="KO336" s="20"/>
      <c r="KP336" s="20">
        <v>82.75</v>
      </c>
      <c r="KQ336" s="23">
        <f t="shared" si="901"/>
        <v>1514.325</v>
      </c>
      <c r="KS336" s="69"/>
      <c r="KT336" s="20"/>
      <c r="KU336" s="20"/>
      <c r="KV336" s="20">
        <v>68.25</v>
      </c>
      <c r="KW336" s="23">
        <f t="shared" si="902"/>
        <v>3822</v>
      </c>
      <c r="KY336" s="69"/>
      <c r="KZ336" s="20"/>
      <c r="LA336" s="20"/>
      <c r="LB336" s="20">
        <v>18.200000000000003</v>
      </c>
      <c r="LC336" s="23">
        <f t="shared" si="903"/>
        <v>382.20000000000005</v>
      </c>
      <c r="LE336" s="69"/>
      <c r="LF336" s="20"/>
      <c r="LG336" s="20"/>
      <c r="LH336" s="20">
        <v>17.125</v>
      </c>
      <c r="LI336" s="23">
        <f t="shared" si="904"/>
        <v>1883.75</v>
      </c>
      <c r="LK336" s="27"/>
      <c r="LL336" s="27"/>
      <c r="LM336" s="27"/>
      <c r="LN336" s="27">
        <v>117</v>
      </c>
      <c r="LO336" s="30">
        <f t="shared" si="905"/>
        <v>5733</v>
      </c>
      <c r="LW336" s="32"/>
      <c r="LX336" s="32"/>
      <c r="LY336" s="32"/>
      <c r="LZ336" s="32">
        <v>127</v>
      </c>
      <c r="MA336" s="36">
        <f t="shared" si="906"/>
        <v>4419.5999999999995</v>
      </c>
      <c r="MC336" s="32"/>
      <c r="MD336" s="32"/>
      <c r="ME336" s="32"/>
      <c r="MF336" s="32"/>
      <c r="MI336" s="32"/>
      <c r="MJ336" s="32"/>
      <c r="MK336" s="32"/>
      <c r="ML336" s="32"/>
      <c r="MO336" s="32"/>
      <c r="MP336" s="32"/>
      <c r="MQ336" s="32"/>
      <c r="MR336" s="32"/>
      <c r="MU336" s="32"/>
      <c r="MV336" s="32"/>
      <c r="MW336" s="32"/>
      <c r="MX336" s="32"/>
      <c r="NA336" s="32"/>
      <c r="NB336" s="32"/>
      <c r="NC336" s="32"/>
      <c r="ND336" s="32">
        <v>97</v>
      </c>
      <c r="NE336" s="36">
        <f t="shared" si="907"/>
        <v>1455</v>
      </c>
      <c r="NG336" s="32"/>
      <c r="NH336" s="32"/>
      <c r="NI336" s="32"/>
      <c r="NJ336" s="32">
        <v>87.375</v>
      </c>
      <c r="NK336" s="36">
        <f t="shared" si="908"/>
        <v>3093.0749999999998</v>
      </c>
      <c r="NM336" s="32"/>
      <c r="NN336" s="32"/>
      <c r="NO336" s="32"/>
      <c r="NP336" s="32">
        <v>46.5</v>
      </c>
      <c r="NQ336" s="36">
        <f t="shared" si="909"/>
        <v>595.20000000000005</v>
      </c>
      <c r="NS336" s="32"/>
      <c r="NT336" s="32"/>
      <c r="NU336" s="32"/>
      <c r="NV336" s="32"/>
      <c r="NY336" s="32"/>
      <c r="NZ336" s="32"/>
      <c r="OA336" s="32"/>
      <c r="OB336" s="32">
        <v>7.75</v>
      </c>
      <c r="OC336" s="36">
        <f t="shared" si="910"/>
        <v>170.5</v>
      </c>
      <c r="OE336" s="32"/>
      <c r="OF336" s="32"/>
      <c r="OG336" s="32"/>
      <c r="OH336" s="32"/>
      <c r="OK336" s="32"/>
      <c r="OL336" s="32"/>
      <c r="OM336" s="32"/>
      <c r="ON336" s="32">
        <v>78</v>
      </c>
      <c r="OO336" s="36">
        <f t="shared" si="911"/>
        <v>2324.4</v>
      </c>
      <c r="OQ336" s="32"/>
      <c r="OR336" s="32"/>
      <c r="OS336" s="32"/>
      <c r="OT336" s="32">
        <v>63</v>
      </c>
      <c r="OU336" s="36">
        <f t="shared" si="912"/>
        <v>856.8</v>
      </c>
      <c r="OW336" s="32"/>
      <c r="OX336" s="32"/>
      <c r="OY336" s="32"/>
      <c r="OZ336" s="32">
        <v>82.75</v>
      </c>
      <c r="PA336" s="36">
        <f t="shared" si="913"/>
        <v>1249.5249999999999</v>
      </c>
      <c r="PC336" s="32"/>
      <c r="PD336" s="32"/>
      <c r="PE336" s="32"/>
      <c r="PF336" s="32">
        <v>4</v>
      </c>
      <c r="PG336" s="36">
        <f t="shared" si="914"/>
        <v>262</v>
      </c>
      <c r="PI336" s="32"/>
      <c r="PJ336" s="32"/>
      <c r="PK336" s="32"/>
      <c r="PL336" s="32"/>
      <c r="PO336" s="32"/>
      <c r="PP336" s="32"/>
      <c r="PQ336" s="32"/>
      <c r="PR336" s="32"/>
      <c r="PU336" s="32"/>
      <c r="PV336" s="32"/>
      <c r="PW336" s="32"/>
      <c r="PX336" s="31">
        <v>103</v>
      </c>
      <c r="PY336" s="36">
        <f t="shared" si="915"/>
        <v>618</v>
      </c>
      <c r="QM336" s="5"/>
      <c r="QO336" s="5"/>
      <c r="RN336" s="31">
        <v>46.5</v>
      </c>
      <c r="RO336" s="36">
        <f t="shared" si="916"/>
        <v>530.1</v>
      </c>
    </row>
    <row r="337" spans="1:484" x14ac:dyDescent="0.55000000000000004">
      <c r="A337" s="31"/>
      <c r="B337" s="80">
        <v>185810</v>
      </c>
      <c r="C337" s="77"/>
      <c r="D337" s="78"/>
      <c r="E337" s="78">
        <f t="shared" si="867"/>
        <v>145526.15805353058</v>
      </c>
      <c r="F337" s="78">
        <f t="shared" si="917"/>
        <v>42.352679362594387</v>
      </c>
      <c r="G337" s="78">
        <f t="shared" si="871"/>
        <v>65.290572952366901</v>
      </c>
      <c r="H337" s="78"/>
      <c r="I337" s="78"/>
      <c r="J337" s="88"/>
      <c r="N337" s="31">
        <v>58.0625</v>
      </c>
      <c r="O337" s="62">
        <f t="shared" si="872"/>
        <v>5864.3125</v>
      </c>
      <c r="Z337" s="31">
        <v>99.25</v>
      </c>
      <c r="AA337" s="37">
        <f t="shared" si="868"/>
        <v>7443.75</v>
      </c>
      <c r="AF337" s="31">
        <v>30</v>
      </c>
      <c r="AG337" s="36">
        <f t="shared" si="873"/>
        <v>990</v>
      </c>
      <c r="AL337" s="31">
        <v>52.38</v>
      </c>
      <c r="AM337" s="30">
        <f t="shared" si="874"/>
        <v>5238</v>
      </c>
      <c r="AR337" s="31">
        <v>19</v>
      </c>
      <c r="AS337" s="38">
        <f t="shared" si="875"/>
        <v>585.20000000000005</v>
      </c>
      <c r="BD337" s="31">
        <v>99.25</v>
      </c>
      <c r="BE337" s="36">
        <f t="shared" si="876"/>
        <v>4118.875</v>
      </c>
      <c r="BJ337" s="31">
        <v>47.5</v>
      </c>
      <c r="BK337" s="36">
        <f t="shared" si="877"/>
        <v>1458.25</v>
      </c>
      <c r="BP337" s="31">
        <v>47.5</v>
      </c>
      <c r="BQ337" s="30">
        <f t="shared" si="878"/>
        <v>1353.75</v>
      </c>
      <c r="BV337" s="31">
        <v>69.875</v>
      </c>
      <c r="BW337" s="30">
        <f t="shared" si="879"/>
        <v>3913</v>
      </c>
      <c r="CB337" s="31">
        <v>86.5</v>
      </c>
      <c r="CC337" s="30">
        <f t="shared" si="880"/>
        <v>5622.5</v>
      </c>
      <c r="CN337" s="31">
        <v>80.5</v>
      </c>
      <c r="CO337" s="36">
        <f t="shared" si="881"/>
        <v>4347</v>
      </c>
      <c r="CZ337" s="31">
        <v>87.375</v>
      </c>
      <c r="DA337" s="62">
        <f t="shared" si="882"/>
        <v>20970</v>
      </c>
      <c r="DF337" s="31">
        <v>33</v>
      </c>
      <c r="DG337" s="30">
        <f t="shared" si="883"/>
        <v>1254</v>
      </c>
      <c r="DL337" s="31">
        <v>12.5</v>
      </c>
      <c r="DM337" s="30">
        <f t="shared" si="884"/>
        <v>525</v>
      </c>
      <c r="DR337" s="31">
        <v>57.88</v>
      </c>
      <c r="DS337" s="30">
        <f t="shared" si="885"/>
        <v>3501.7400000000002</v>
      </c>
      <c r="DX337" s="31">
        <v>24</v>
      </c>
      <c r="DY337" s="30">
        <f t="shared" si="886"/>
        <v>1548</v>
      </c>
      <c r="ED337" s="31">
        <v>34.5</v>
      </c>
      <c r="EE337" s="30">
        <f t="shared" si="887"/>
        <v>1138.5</v>
      </c>
      <c r="EV337" s="31">
        <v>96.125</v>
      </c>
      <c r="EW337" s="30">
        <f t="shared" si="888"/>
        <v>4325.625</v>
      </c>
      <c r="FB337" s="31">
        <v>104.875</v>
      </c>
      <c r="FC337" s="29">
        <f t="shared" si="869"/>
        <v>5401.0625</v>
      </c>
      <c r="FN337" s="31">
        <v>95</v>
      </c>
      <c r="FO337" s="36">
        <f t="shared" si="889"/>
        <v>4465</v>
      </c>
      <c r="FT337" s="31">
        <v>87.5</v>
      </c>
      <c r="FU337" s="36">
        <f t="shared" si="890"/>
        <v>11550</v>
      </c>
      <c r="GF337" s="31">
        <v>8.75</v>
      </c>
      <c r="GG337" s="36">
        <f t="shared" si="891"/>
        <v>332.5</v>
      </c>
      <c r="GL337" s="31">
        <v>45.125</v>
      </c>
      <c r="GM337" s="36">
        <f t="shared" si="870"/>
        <v>1076.325</v>
      </c>
      <c r="GR337" s="31">
        <v>70.084104825773323</v>
      </c>
      <c r="GS337" s="36">
        <f t="shared" si="892"/>
        <v>1261.5138868639199</v>
      </c>
      <c r="GX337" s="31">
        <v>16.5</v>
      </c>
      <c r="GY337" s="36">
        <f t="shared" si="893"/>
        <v>610.5</v>
      </c>
      <c r="HP337" s="31">
        <v>53</v>
      </c>
      <c r="HQ337" s="30">
        <f t="shared" si="894"/>
        <v>2438</v>
      </c>
      <c r="IB337" s="31">
        <v>116.75</v>
      </c>
      <c r="IC337" s="36">
        <f t="shared" si="895"/>
        <v>2685.25</v>
      </c>
      <c r="IH337" s="31">
        <v>40</v>
      </c>
      <c r="II337" s="30">
        <f t="shared" si="896"/>
        <v>1200</v>
      </c>
      <c r="IN337" s="31">
        <v>96.75</v>
      </c>
      <c r="IO337" s="36">
        <f t="shared" si="897"/>
        <v>2902.5</v>
      </c>
      <c r="JC337" s="69"/>
      <c r="JD337" s="20"/>
      <c r="JE337" s="20"/>
      <c r="JF337" s="20"/>
      <c r="JI337" s="69"/>
      <c r="JJ337" s="20"/>
      <c r="JK337" s="20"/>
      <c r="JL337" s="20">
        <v>117</v>
      </c>
      <c r="JM337" s="23">
        <f t="shared" si="898"/>
        <v>4446</v>
      </c>
      <c r="JO337" s="69"/>
      <c r="JP337" s="20"/>
      <c r="JQ337" s="20"/>
      <c r="JR337" s="20">
        <v>92.5</v>
      </c>
      <c r="JS337" s="23">
        <f t="shared" si="899"/>
        <v>2923</v>
      </c>
      <c r="JU337" s="69"/>
      <c r="JV337" s="20"/>
      <c r="JW337" s="20"/>
      <c r="JX337" s="20"/>
      <c r="KA337" s="69"/>
      <c r="KB337" s="20"/>
      <c r="KC337" s="20"/>
      <c r="KD337" s="20"/>
      <c r="KG337" s="69"/>
      <c r="KH337" s="20"/>
      <c r="KI337" s="20"/>
      <c r="KJ337" s="20">
        <v>11.25</v>
      </c>
      <c r="KK337" s="23">
        <f t="shared" si="900"/>
        <v>337.5</v>
      </c>
      <c r="KM337" s="69"/>
      <c r="KN337" s="20"/>
      <c r="KO337" s="20"/>
      <c r="KP337" s="20">
        <v>89.875</v>
      </c>
      <c r="KQ337" s="23">
        <f t="shared" si="901"/>
        <v>1644.7125000000001</v>
      </c>
      <c r="KS337" s="69"/>
      <c r="KT337" s="20"/>
      <c r="KU337" s="20"/>
      <c r="KV337" s="20">
        <v>65.75</v>
      </c>
      <c r="KW337" s="23">
        <f t="shared" si="902"/>
        <v>3682</v>
      </c>
      <c r="KY337" s="69"/>
      <c r="KZ337" s="20"/>
      <c r="LA337" s="20"/>
      <c r="LB337" s="20">
        <v>21.100000000000005</v>
      </c>
      <c r="LC337" s="23">
        <f t="shared" si="903"/>
        <v>443.10000000000008</v>
      </c>
      <c r="LE337" s="69"/>
      <c r="LF337" s="20"/>
      <c r="LG337" s="20"/>
      <c r="LH337" s="20">
        <v>17.293333333333333</v>
      </c>
      <c r="LI337" s="23">
        <f t="shared" si="904"/>
        <v>1902.2666666666667</v>
      </c>
      <c r="LK337" s="27"/>
      <c r="LL337" s="27"/>
      <c r="LM337" s="27"/>
      <c r="LN337" s="27">
        <v>122.75</v>
      </c>
      <c r="LO337" s="30">
        <f t="shared" si="905"/>
        <v>6014.75</v>
      </c>
      <c r="LW337" s="32"/>
      <c r="LX337" s="32"/>
      <c r="LY337" s="32"/>
      <c r="LZ337" s="32">
        <v>128</v>
      </c>
      <c r="MA337" s="36">
        <f t="shared" si="906"/>
        <v>4454.3999999999996</v>
      </c>
      <c r="MC337" s="32"/>
      <c r="MD337" s="32"/>
      <c r="ME337" s="32"/>
      <c r="MF337" s="32"/>
      <c r="MI337" s="32"/>
      <c r="MJ337" s="32"/>
      <c r="MK337" s="32"/>
      <c r="ML337" s="32"/>
      <c r="MO337" s="32"/>
      <c r="MP337" s="32"/>
      <c r="MQ337" s="32"/>
      <c r="MR337" s="32"/>
      <c r="MU337" s="32"/>
      <c r="MV337" s="32"/>
      <c r="MW337" s="32"/>
      <c r="MX337" s="32"/>
      <c r="NA337" s="32"/>
      <c r="NB337" s="32"/>
      <c r="NC337" s="32"/>
      <c r="ND337" s="32">
        <v>99</v>
      </c>
      <c r="NE337" s="36">
        <f t="shared" si="907"/>
        <v>1485</v>
      </c>
      <c r="NG337" s="32"/>
      <c r="NH337" s="32"/>
      <c r="NI337" s="32"/>
      <c r="NJ337" s="32">
        <v>92.75</v>
      </c>
      <c r="NK337" s="36">
        <f t="shared" si="908"/>
        <v>3283.35</v>
      </c>
      <c r="NM337" s="32"/>
      <c r="NN337" s="32"/>
      <c r="NO337" s="32"/>
      <c r="NP337" s="32">
        <v>50</v>
      </c>
      <c r="NQ337" s="36">
        <f t="shared" si="909"/>
        <v>640</v>
      </c>
      <c r="NS337" s="32"/>
      <c r="NT337" s="32"/>
      <c r="NU337" s="32"/>
      <c r="NV337" s="32"/>
      <c r="NY337" s="32"/>
      <c r="NZ337" s="32"/>
      <c r="OA337" s="32"/>
      <c r="OB337" s="32">
        <v>7.75</v>
      </c>
      <c r="OC337" s="36">
        <f t="shared" si="910"/>
        <v>170.5</v>
      </c>
      <c r="OE337" s="32"/>
      <c r="OF337" s="32"/>
      <c r="OG337" s="32"/>
      <c r="OH337" s="32"/>
      <c r="OK337" s="32"/>
      <c r="OL337" s="32"/>
      <c r="OM337" s="32"/>
      <c r="ON337" s="32">
        <v>80</v>
      </c>
      <c r="OO337" s="36">
        <f t="shared" si="911"/>
        <v>2384</v>
      </c>
      <c r="OQ337" s="32"/>
      <c r="OR337" s="32"/>
      <c r="OS337" s="32"/>
      <c r="OT337" s="32">
        <v>63</v>
      </c>
      <c r="OU337" s="36">
        <f t="shared" si="912"/>
        <v>856.8</v>
      </c>
      <c r="OW337" s="32"/>
      <c r="OX337" s="32"/>
      <c r="OY337" s="32"/>
      <c r="OZ337" s="32">
        <v>83</v>
      </c>
      <c r="PA337" s="36">
        <f t="shared" si="913"/>
        <v>1253.3</v>
      </c>
      <c r="PC337" s="32"/>
      <c r="PD337" s="32"/>
      <c r="PE337" s="32"/>
      <c r="PF337" s="32">
        <v>4.75</v>
      </c>
      <c r="PG337" s="36">
        <f t="shared" si="914"/>
        <v>311.125</v>
      </c>
      <c r="PI337" s="32"/>
      <c r="PJ337" s="32"/>
      <c r="PK337" s="32"/>
      <c r="PL337" s="32"/>
      <c r="PO337" s="32"/>
      <c r="PP337" s="32"/>
      <c r="PQ337" s="32"/>
      <c r="PR337" s="32"/>
      <c r="PU337" s="32"/>
      <c r="PV337" s="32"/>
      <c r="PW337" s="32"/>
      <c r="PX337" s="31">
        <v>104.5</v>
      </c>
      <c r="PY337" s="36">
        <f t="shared" si="915"/>
        <v>627</v>
      </c>
      <c r="QM337" s="5"/>
      <c r="QO337" s="5"/>
      <c r="RN337" s="31">
        <v>48</v>
      </c>
      <c r="RO337" s="36">
        <f t="shared" si="916"/>
        <v>547.20000000000005</v>
      </c>
    </row>
    <row r="338" spans="1:484" x14ac:dyDescent="0.55000000000000004">
      <c r="A338" s="31"/>
      <c r="B338" s="80">
        <v>185811</v>
      </c>
      <c r="C338" s="79">
        <f>COUNT(N338:SS338)/2</f>
        <v>48</v>
      </c>
      <c r="D338" s="78"/>
      <c r="E338" s="78">
        <f t="shared" si="867"/>
        <v>143128.43862806886</v>
      </c>
      <c r="F338" s="78">
        <f t="shared" si="917"/>
        <v>41.654867756857563</v>
      </c>
      <c r="G338" s="78">
        <f t="shared" si="871"/>
        <v>64.214831813032816</v>
      </c>
      <c r="H338" s="78"/>
      <c r="I338" s="78"/>
      <c r="J338" s="88"/>
      <c r="N338" s="31">
        <v>57.5</v>
      </c>
      <c r="O338" s="62">
        <f t="shared" si="872"/>
        <v>5807.5</v>
      </c>
      <c r="Z338" s="31">
        <v>99</v>
      </c>
      <c r="AA338" s="37">
        <f t="shared" si="868"/>
        <v>7425</v>
      </c>
      <c r="AF338" s="31">
        <v>40</v>
      </c>
      <c r="AG338" s="36">
        <f t="shared" si="873"/>
        <v>1320</v>
      </c>
      <c r="AL338" s="31">
        <v>51.5</v>
      </c>
      <c r="AM338" s="30">
        <f t="shared" si="874"/>
        <v>5150</v>
      </c>
      <c r="AR338" s="31">
        <v>19</v>
      </c>
      <c r="AS338" s="38">
        <f t="shared" si="875"/>
        <v>585.20000000000005</v>
      </c>
      <c r="BD338" s="31">
        <v>99.125</v>
      </c>
      <c r="BE338" s="36">
        <f t="shared" si="876"/>
        <v>4113.6875</v>
      </c>
      <c r="BJ338" s="31">
        <v>45.125</v>
      </c>
      <c r="BK338" s="36">
        <f t="shared" si="877"/>
        <v>1385.3374999999999</v>
      </c>
      <c r="BP338" s="31">
        <v>46.25</v>
      </c>
      <c r="BQ338" s="30">
        <f t="shared" si="878"/>
        <v>1318.125</v>
      </c>
      <c r="BV338" s="31">
        <v>61.375</v>
      </c>
      <c r="BW338" s="30">
        <f t="shared" si="879"/>
        <v>3437</v>
      </c>
      <c r="CB338" s="31">
        <v>76.5</v>
      </c>
      <c r="CC338" s="30">
        <f t="shared" si="880"/>
        <v>4972.5</v>
      </c>
      <c r="CN338" s="31">
        <v>71.75</v>
      </c>
      <c r="CO338" s="36">
        <f t="shared" si="881"/>
        <v>3874.5</v>
      </c>
      <c r="CZ338" s="31">
        <v>83.875</v>
      </c>
      <c r="DA338" s="62">
        <f t="shared" si="882"/>
        <v>20130</v>
      </c>
      <c r="DF338" s="31">
        <v>33.25</v>
      </c>
      <c r="DG338" s="30">
        <f t="shared" si="883"/>
        <v>1263.5</v>
      </c>
      <c r="DL338" s="31">
        <v>12.38</v>
      </c>
      <c r="DM338" s="30">
        <f t="shared" si="884"/>
        <v>519.96</v>
      </c>
      <c r="DR338" s="31">
        <v>52.75</v>
      </c>
      <c r="DS338" s="30">
        <f t="shared" si="885"/>
        <v>3191.375</v>
      </c>
      <c r="DX338" s="31">
        <v>21.5</v>
      </c>
      <c r="DY338" s="30">
        <f t="shared" si="886"/>
        <v>1386.75</v>
      </c>
      <c r="ED338" s="31">
        <v>31.375</v>
      </c>
      <c r="EE338" s="30">
        <f t="shared" si="887"/>
        <v>1035.375</v>
      </c>
      <c r="EV338" s="31">
        <v>96.25</v>
      </c>
      <c r="EW338" s="30">
        <f t="shared" si="888"/>
        <v>4331.25</v>
      </c>
      <c r="FB338" s="31">
        <v>107.25</v>
      </c>
      <c r="FC338" s="29">
        <f t="shared" si="869"/>
        <v>5523.375</v>
      </c>
      <c r="FN338" s="31">
        <v>95.375</v>
      </c>
      <c r="FO338" s="36">
        <f t="shared" si="889"/>
        <v>4482.625</v>
      </c>
      <c r="FT338" s="31">
        <v>86.625</v>
      </c>
      <c r="FU338" s="36">
        <f t="shared" si="890"/>
        <v>11434.5</v>
      </c>
      <c r="GF338" s="31">
        <v>9.5</v>
      </c>
      <c r="GG338" s="36">
        <f t="shared" si="891"/>
        <v>361</v>
      </c>
      <c r="GL338" s="31">
        <v>47.625</v>
      </c>
      <c r="GM338" s="36">
        <f t="shared" si="870"/>
        <v>968.97500000000002</v>
      </c>
      <c r="GR338" s="31">
        <v>71.926405263084661</v>
      </c>
      <c r="GS338" s="36">
        <f t="shared" si="892"/>
        <v>1294.6752947355239</v>
      </c>
      <c r="GX338" s="31">
        <v>12</v>
      </c>
      <c r="GY338" s="36">
        <f t="shared" si="893"/>
        <v>444</v>
      </c>
      <c r="HP338" s="31">
        <v>54.25</v>
      </c>
      <c r="HQ338" s="30">
        <f t="shared" si="894"/>
        <v>2495.5</v>
      </c>
      <c r="IB338" s="31">
        <v>123</v>
      </c>
      <c r="IC338" s="36">
        <f t="shared" si="895"/>
        <v>2829</v>
      </c>
      <c r="IH338" s="31">
        <v>40</v>
      </c>
      <c r="II338" s="30">
        <f t="shared" si="896"/>
        <v>1200</v>
      </c>
      <c r="IN338" s="31">
        <v>99.125</v>
      </c>
      <c r="IO338" s="36">
        <f t="shared" si="897"/>
        <v>2973.75</v>
      </c>
      <c r="JC338" s="69"/>
      <c r="JD338" s="20"/>
      <c r="JE338" s="20"/>
      <c r="JF338" s="20"/>
      <c r="JI338" s="69"/>
      <c r="JJ338" s="20"/>
      <c r="JK338" s="20"/>
      <c r="JL338" s="20">
        <v>117</v>
      </c>
      <c r="JM338" s="23">
        <f t="shared" si="898"/>
        <v>4446</v>
      </c>
      <c r="JO338" s="69"/>
      <c r="JP338" s="20"/>
      <c r="JQ338" s="20"/>
      <c r="JR338" s="20">
        <v>92.875</v>
      </c>
      <c r="JS338" s="23">
        <f t="shared" si="899"/>
        <v>2934.85</v>
      </c>
      <c r="JU338" s="69"/>
      <c r="JV338" s="20"/>
      <c r="JW338" s="20"/>
      <c r="JX338" s="20"/>
      <c r="KA338" s="69"/>
      <c r="KB338" s="20"/>
      <c r="KC338" s="20"/>
      <c r="KD338" s="20"/>
      <c r="KG338" s="69"/>
      <c r="KH338" s="20"/>
      <c r="KI338" s="20"/>
      <c r="KJ338" s="20">
        <v>11.375</v>
      </c>
      <c r="KK338" s="23">
        <f t="shared" si="900"/>
        <v>341.25</v>
      </c>
      <c r="KM338" s="69"/>
      <c r="KN338" s="20"/>
      <c r="KO338" s="20"/>
      <c r="KP338" s="20">
        <v>89.5</v>
      </c>
      <c r="KQ338" s="23">
        <f t="shared" si="901"/>
        <v>1637.8500000000001</v>
      </c>
      <c r="KS338" s="69"/>
      <c r="KT338" s="20"/>
      <c r="KU338" s="20"/>
      <c r="KV338" s="20">
        <v>73.75</v>
      </c>
      <c r="KW338" s="23">
        <f t="shared" si="902"/>
        <v>4130</v>
      </c>
      <c r="KY338" s="69"/>
      <c r="KZ338" s="20"/>
      <c r="LA338" s="20"/>
      <c r="LB338" s="20">
        <v>24</v>
      </c>
      <c r="LC338" s="23">
        <f t="shared" si="903"/>
        <v>504</v>
      </c>
      <c r="LE338" s="69"/>
      <c r="LF338" s="20"/>
      <c r="LG338" s="20"/>
      <c r="LH338" s="20">
        <v>18.333333333333332</v>
      </c>
      <c r="LI338" s="23">
        <f t="shared" si="904"/>
        <v>2016.6666666666665</v>
      </c>
      <c r="LK338" s="27"/>
      <c r="LL338" s="27"/>
      <c r="LM338" s="27"/>
      <c r="LN338" s="27">
        <v>120.88</v>
      </c>
      <c r="LO338" s="30">
        <f t="shared" si="905"/>
        <v>5923.12</v>
      </c>
      <c r="LW338" s="32"/>
      <c r="LX338" s="32"/>
      <c r="LY338" s="32"/>
      <c r="LZ338" s="32">
        <v>128</v>
      </c>
      <c r="MA338" s="36">
        <f t="shared" si="906"/>
        <v>4454.3999999999996</v>
      </c>
      <c r="MC338" s="32"/>
      <c r="MD338" s="32"/>
      <c r="ME338" s="32"/>
      <c r="MF338" s="32"/>
      <c r="MI338" s="32"/>
      <c r="MJ338" s="32"/>
      <c r="MK338" s="32"/>
      <c r="ML338" s="32"/>
      <c r="MO338" s="32"/>
      <c r="MP338" s="32"/>
      <c r="MQ338" s="32"/>
      <c r="MR338" s="32"/>
      <c r="MU338" s="32"/>
      <c r="MV338" s="32"/>
      <c r="MW338" s="32"/>
      <c r="MX338" s="32"/>
      <c r="NA338" s="32"/>
      <c r="NB338" s="32"/>
      <c r="NC338" s="32"/>
      <c r="ND338" s="32">
        <v>94.25</v>
      </c>
      <c r="NE338" s="36">
        <f t="shared" si="907"/>
        <v>1413.75</v>
      </c>
      <c r="NG338" s="32"/>
      <c r="NH338" s="32"/>
      <c r="NI338" s="32"/>
      <c r="NJ338" s="32">
        <v>92.625</v>
      </c>
      <c r="NK338" s="36">
        <f t="shared" si="908"/>
        <v>3278.9249999999997</v>
      </c>
      <c r="NM338" s="32"/>
      <c r="NN338" s="32"/>
      <c r="NO338" s="32"/>
      <c r="NP338" s="32">
        <v>56</v>
      </c>
      <c r="NQ338" s="36">
        <f t="shared" si="909"/>
        <v>716.80000000000007</v>
      </c>
      <c r="NS338" s="32"/>
      <c r="NT338" s="32"/>
      <c r="NU338" s="32"/>
      <c r="NV338" s="32"/>
      <c r="NY338" s="32"/>
      <c r="NZ338" s="32"/>
      <c r="OA338" s="32"/>
      <c r="OB338" s="32">
        <v>8.375</v>
      </c>
      <c r="OC338" s="36">
        <f t="shared" si="910"/>
        <v>184.25</v>
      </c>
      <c r="OE338" s="32"/>
      <c r="OF338" s="32"/>
      <c r="OG338" s="32"/>
      <c r="OH338" s="32"/>
      <c r="OK338" s="32"/>
      <c r="OL338" s="32"/>
      <c r="OM338" s="32"/>
      <c r="ON338" s="32">
        <v>80.5</v>
      </c>
      <c r="OO338" s="36">
        <f t="shared" si="911"/>
        <v>2398.9</v>
      </c>
      <c r="OQ338" s="32"/>
      <c r="OR338" s="32"/>
      <c r="OS338" s="32"/>
      <c r="OT338" s="32">
        <v>58.666666666666664</v>
      </c>
      <c r="OU338" s="36">
        <f t="shared" si="912"/>
        <v>797.86666666666656</v>
      </c>
      <c r="OW338" s="32"/>
      <c r="OX338" s="32"/>
      <c r="OY338" s="32"/>
      <c r="OZ338" s="32">
        <v>85.25</v>
      </c>
      <c r="PA338" s="36">
        <f t="shared" si="913"/>
        <v>1287.2749999999999</v>
      </c>
      <c r="PC338" s="32"/>
      <c r="PD338" s="32"/>
      <c r="PE338" s="32"/>
      <c r="PF338" s="32">
        <v>4</v>
      </c>
      <c r="PG338" s="36">
        <f t="shared" si="914"/>
        <v>262</v>
      </c>
      <c r="PI338" s="32"/>
      <c r="PJ338" s="32"/>
      <c r="PK338" s="32"/>
      <c r="PL338" s="32"/>
      <c r="PO338" s="32"/>
      <c r="PP338" s="32"/>
      <c r="PQ338" s="32"/>
      <c r="PR338" s="32"/>
      <c r="PU338" s="32"/>
      <c r="PV338" s="32"/>
      <c r="PW338" s="32"/>
      <c r="PX338" s="31">
        <v>101</v>
      </c>
      <c r="PY338" s="36">
        <f t="shared" si="915"/>
        <v>606</v>
      </c>
      <c r="QM338" s="5"/>
      <c r="QO338" s="5"/>
      <c r="RN338" s="31">
        <v>47.375</v>
      </c>
      <c r="RO338" s="36">
        <f t="shared" si="916"/>
        <v>540.07500000000005</v>
      </c>
    </row>
    <row r="339" spans="1:484" x14ac:dyDescent="0.55000000000000004">
      <c r="A339" s="31"/>
      <c r="B339" s="80">
        <v>185812</v>
      </c>
      <c r="C339" s="77"/>
      <c r="D339" s="78">
        <f>SUM(M339,S339,Y339,AE339,AK339,AQ339,AW339,BC339,BI339,BO339,BU339,CA339,CG339,CM339,CS339,CY339,DE339,DK339,DQ339,DW339,EC339,EI339,EO339,EU339,FA339,FG339,FM339,FS339,FY339,GE339,GK339,GQ339,GW339,HC339,HI339,HO339,HU339,IA339,IG339,IM339,IS339,IY339,JE339,JK339,JQ339,JW339,KC339,KI339,KO339,KU339,LA339,LG339,LM339,LS339,LY339,ME339,MK339,MQ339,MW339,NC339,NI339,NO339,NU339,OA339,OG339,OM339,OS339,OY339,PE339,PK339,PQ339,PW339,QC339,QI339,QO339,QU339,RA339,RG339,RM339,RS339,RY339,SE339,SK339,SQ339)</f>
        <v>2269.3000000000002</v>
      </c>
      <c r="E339" s="78">
        <f t="shared" si="867"/>
        <v>141629.64503594043</v>
      </c>
      <c r="F339" s="78">
        <f t="shared" si="917"/>
        <v>41.218671781596704</v>
      </c>
      <c r="G339" s="78">
        <f t="shared" si="871"/>
        <v>63.542395368092073</v>
      </c>
      <c r="H339" s="78"/>
      <c r="I339" s="78"/>
      <c r="J339" s="88">
        <f>SUM(P339,V339,AB339,AH339,AN339,AT339,AZ339,BF339,BL339,BR339,BX339,CD339,CJ339,CP339,CV339,DB339,DH339,DN339,DT339,DZ339,EF339,EL339,ER339,EX339,FD339,FJ339,FP339,FV339,GB339,GH339,GN339,GT339,GZ339,HF339,HL339,HR339,HX339,ID339,IJ339,IP339,IV339,JB339,JH339,JN339,JT339,JZ339,KF339,KL339,KR339,KX339,LD339,LJ339,LP339,LV339,MB339,MH339,MN339,MT339,MZ339,NF339,NL339,NR339,NX339,OD339,OJ339,OP339,OV339,PB339,PH339,PN339,PT339,PZ339,QF339,QL339,QR339,QX339,RD339,RJ339,RP339,RV339,SB339,SH339,SN339,ST339)</f>
        <v>2149.8000000000002</v>
      </c>
      <c r="K339" s="31">
        <v>0</v>
      </c>
      <c r="L339" s="31">
        <v>1.3712549446575</v>
      </c>
      <c r="M339" s="31">
        <v>101</v>
      </c>
      <c r="N339" s="31">
        <v>56.0625</v>
      </c>
      <c r="O339" s="62">
        <f t="shared" si="872"/>
        <v>5662.3125</v>
      </c>
      <c r="P339" s="31">
        <f>M327</f>
        <v>101</v>
      </c>
      <c r="W339" s="31">
        <v>7</v>
      </c>
      <c r="X339" s="31">
        <v>1</v>
      </c>
      <c r="Y339" s="31">
        <v>75</v>
      </c>
      <c r="Z339" s="31">
        <v>99.25</v>
      </c>
      <c r="AA339" s="37">
        <f t="shared" si="868"/>
        <v>7443.75</v>
      </c>
      <c r="AB339" s="64">
        <f>Y327</f>
        <v>75</v>
      </c>
      <c r="AC339" s="31">
        <v>0</v>
      </c>
      <c r="AD339" s="31">
        <v>1</v>
      </c>
      <c r="AE339" s="31">
        <v>33</v>
      </c>
      <c r="AF339" s="31">
        <v>50</v>
      </c>
      <c r="AG339" s="36">
        <f t="shared" si="873"/>
        <v>1650</v>
      </c>
      <c r="AH339" s="64">
        <f>AE327</f>
        <v>33</v>
      </c>
      <c r="AI339" s="31">
        <v>0</v>
      </c>
      <c r="AJ339" s="31">
        <v>1.5449930496000006</v>
      </c>
      <c r="AK339" s="31">
        <v>100</v>
      </c>
      <c r="AL339" s="31">
        <v>52.375</v>
      </c>
      <c r="AM339" s="30">
        <f t="shared" si="874"/>
        <v>5237.5</v>
      </c>
      <c r="AN339" s="64">
        <f>AK327</f>
        <v>100</v>
      </c>
      <c r="AO339" s="31">
        <v>0</v>
      </c>
      <c r="AP339" s="31">
        <v>1</v>
      </c>
      <c r="AQ339" s="31">
        <v>30.8</v>
      </c>
      <c r="AR339" s="31">
        <v>17</v>
      </c>
      <c r="AS339" s="38">
        <f t="shared" si="875"/>
        <v>523.6</v>
      </c>
      <c r="AT339" s="64">
        <f>AQ327</f>
        <v>30.8</v>
      </c>
      <c r="AV339" s="31">
        <v>1</v>
      </c>
      <c r="BA339" s="31">
        <v>6</v>
      </c>
      <c r="BB339" s="31">
        <v>1</v>
      </c>
      <c r="BC339" s="31">
        <v>41.5</v>
      </c>
      <c r="BD339" s="31">
        <v>96.75</v>
      </c>
      <c r="BE339" s="36">
        <f t="shared" si="876"/>
        <v>4015.125</v>
      </c>
      <c r="BF339" s="64">
        <f>BC327</f>
        <v>41.5</v>
      </c>
      <c r="BG339" s="31">
        <v>4</v>
      </c>
      <c r="BH339" s="31">
        <v>1</v>
      </c>
      <c r="BI339" s="31">
        <v>30.7</v>
      </c>
      <c r="BJ339" s="31">
        <v>44.875</v>
      </c>
      <c r="BK339" s="36">
        <f t="shared" si="877"/>
        <v>1377.6624999999999</v>
      </c>
      <c r="BL339" s="64">
        <f>BI327</f>
        <v>30.7</v>
      </c>
      <c r="BM339" s="31">
        <v>0</v>
      </c>
      <c r="BN339" s="31">
        <v>1</v>
      </c>
      <c r="BO339" s="31">
        <v>28.5</v>
      </c>
      <c r="BP339" s="31">
        <v>46.125</v>
      </c>
      <c r="BQ339" s="30">
        <f t="shared" si="878"/>
        <v>1314.5625</v>
      </c>
      <c r="BR339" s="64">
        <f>BO327</f>
        <v>28.5</v>
      </c>
      <c r="BS339" s="31">
        <v>0</v>
      </c>
      <c r="BT339" s="31">
        <v>1.125</v>
      </c>
      <c r="BU339" s="31">
        <v>56</v>
      </c>
      <c r="BV339" s="31">
        <v>58.875</v>
      </c>
      <c r="BW339" s="30">
        <f t="shared" si="879"/>
        <v>3297</v>
      </c>
      <c r="BX339" s="64">
        <f>BU327</f>
        <v>56</v>
      </c>
      <c r="BY339" s="31">
        <v>0</v>
      </c>
      <c r="BZ339" s="31">
        <v>1.03</v>
      </c>
      <c r="CA339" s="31">
        <v>102</v>
      </c>
      <c r="CB339" s="31">
        <v>67.5</v>
      </c>
      <c r="CC339" s="30">
        <f t="shared" si="880"/>
        <v>4387.5</v>
      </c>
      <c r="CD339" s="64">
        <f>CA327</f>
        <v>65</v>
      </c>
      <c r="CK339" s="31">
        <v>4</v>
      </c>
      <c r="CL339" s="31">
        <v>1.1000000000000001</v>
      </c>
      <c r="CM339" s="31">
        <v>60</v>
      </c>
      <c r="CN339" s="31">
        <v>71.875</v>
      </c>
      <c r="CO339" s="36">
        <f t="shared" si="881"/>
        <v>3881.25</v>
      </c>
      <c r="CP339" s="64">
        <f>CM327</f>
        <v>54</v>
      </c>
      <c r="CW339" s="31">
        <v>8</v>
      </c>
      <c r="CX339" s="31">
        <v>1</v>
      </c>
      <c r="CY339" s="31">
        <v>240</v>
      </c>
      <c r="CZ339" s="31">
        <v>84.125</v>
      </c>
      <c r="DA339" s="62">
        <f t="shared" si="882"/>
        <v>20190</v>
      </c>
      <c r="DB339" s="31">
        <f>CY327</f>
        <v>240</v>
      </c>
      <c r="DC339" s="31">
        <v>0</v>
      </c>
      <c r="DD339" s="31">
        <v>1</v>
      </c>
      <c r="DE339" s="31">
        <v>38</v>
      </c>
      <c r="DF339" s="31">
        <v>33.875</v>
      </c>
      <c r="DG339" s="30">
        <f t="shared" si="883"/>
        <v>1287.25</v>
      </c>
      <c r="DH339" s="64">
        <f>DE327</f>
        <v>38</v>
      </c>
      <c r="DI339" s="31">
        <v>0</v>
      </c>
      <c r="DJ339" s="31">
        <v>1</v>
      </c>
      <c r="DK339" s="31">
        <v>42</v>
      </c>
      <c r="DL339" s="31">
        <v>12.5</v>
      </c>
      <c r="DM339" s="30">
        <f t="shared" si="884"/>
        <v>525</v>
      </c>
      <c r="DN339" s="64">
        <f>DK327</f>
        <v>42</v>
      </c>
      <c r="DO339" s="31">
        <v>0</v>
      </c>
      <c r="DP339" s="31">
        <v>1.3050720000000002</v>
      </c>
      <c r="DQ339" s="31">
        <v>60.5</v>
      </c>
      <c r="DR339" s="31">
        <v>51.125</v>
      </c>
      <c r="DS339" s="30">
        <f t="shared" si="885"/>
        <v>3093.0625</v>
      </c>
      <c r="DT339" s="64">
        <f>DQ327</f>
        <v>60.5</v>
      </c>
      <c r="DU339" s="31">
        <v>0</v>
      </c>
      <c r="DV339" s="31">
        <v>1.05</v>
      </c>
      <c r="DW339" s="31">
        <v>59.8</v>
      </c>
      <c r="DX339" s="31">
        <v>20.375</v>
      </c>
      <c r="DY339" s="30">
        <f t="shared" si="886"/>
        <v>1314.1875</v>
      </c>
      <c r="DZ339" s="64">
        <f>DW327</f>
        <v>64.5</v>
      </c>
      <c r="EA339" s="31">
        <v>0</v>
      </c>
      <c r="EB339" s="31">
        <v>1</v>
      </c>
      <c r="EC339" s="31">
        <v>33</v>
      </c>
      <c r="ED339" s="31">
        <v>31.4375</v>
      </c>
      <c r="EE339" s="30">
        <f t="shared" si="887"/>
        <v>1037.4375</v>
      </c>
      <c r="EF339" s="64">
        <f>EC327</f>
        <v>33</v>
      </c>
      <c r="ES339" s="31">
        <v>6</v>
      </c>
      <c r="ET339" s="31">
        <v>1</v>
      </c>
      <c r="EU339" s="31">
        <v>45</v>
      </c>
      <c r="EV339" s="31">
        <v>93.75</v>
      </c>
      <c r="EW339" s="30">
        <f t="shared" si="888"/>
        <v>4218.75</v>
      </c>
      <c r="EX339" s="64">
        <f>EU327</f>
        <v>45</v>
      </c>
      <c r="EY339" s="31">
        <v>8</v>
      </c>
      <c r="EZ339" s="31">
        <v>1</v>
      </c>
      <c r="FA339" s="31">
        <v>51.5</v>
      </c>
      <c r="FB339" s="31">
        <v>103.25</v>
      </c>
      <c r="FC339" s="29">
        <f t="shared" si="869"/>
        <v>5317.375</v>
      </c>
      <c r="FD339" s="64">
        <f>FA327</f>
        <v>51.5</v>
      </c>
      <c r="FK339" s="31">
        <v>10</v>
      </c>
      <c r="FL339" s="31">
        <v>1</v>
      </c>
      <c r="FM339" s="31">
        <v>47</v>
      </c>
      <c r="FN339" s="31">
        <v>95.75</v>
      </c>
      <c r="FO339" s="36">
        <f t="shared" si="889"/>
        <v>4500.25</v>
      </c>
      <c r="FP339" s="64">
        <f>FM327</f>
        <v>47</v>
      </c>
      <c r="FQ339" s="31">
        <v>6</v>
      </c>
      <c r="FR339" s="31">
        <v>1</v>
      </c>
      <c r="FS339" s="31">
        <v>132</v>
      </c>
      <c r="FT339" s="31">
        <v>85.75</v>
      </c>
      <c r="FU339" s="36">
        <f t="shared" si="890"/>
        <v>11319</v>
      </c>
      <c r="FV339" s="64">
        <f>FS327</f>
        <v>132</v>
      </c>
      <c r="GC339" s="31">
        <v>0</v>
      </c>
      <c r="GD339" s="31">
        <v>1</v>
      </c>
      <c r="GE339" s="31">
        <v>38</v>
      </c>
      <c r="GF339" s="31">
        <v>8.75</v>
      </c>
      <c r="GG339" s="36">
        <f t="shared" si="891"/>
        <v>332.5</v>
      </c>
      <c r="GH339" s="64">
        <f>GE327</f>
        <v>38</v>
      </c>
      <c r="GI339" s="31">
        <v>0</v>
      </c>
      <c r="GJ339" s="31">
        <v>1</v>
      </c>
      <c r="GK339" s="31">
        <v>22.6</v>
      </c>
      <c r="GL339" s="31">
        <v>42.875</v>
      </c>
      <c r="GM339" s="36">
        <f t="shared" si="870"/>
        <v>906.82500000000005</v>
      </c>
      <c r="GN339" s="64">
        <f>GK327</f>
        <v>22.6</v>
      </c>
      <c r="GO339" s="31">
        <v>6</v>
      </c>
      <c r="GP339" s="31">
        <v>1</v>
      </c>
      <c r="GQ339" s="31">
        <v>18</v>
      </c>
      <c r="GR339" s="31">
        <v>73.768705700395998</v>
      </c>
      <c r="GS339" s="36">
        <f t="shared" si="892"/>
        <v>1327.836702607128</v>
      </c>
      <c r="GT339" s="64">
        <f>GQ327</f>
        <v>18</v>
      </c>
      <c r="GU339" s="31">
        <v>0</v>
      </c>
      <c r="GV339" s="31">
        <v>1.07</v>
      </c>
      <c r="GW339" s="31">
        <v>37</v>
      </c>
      <c r="GX339" s="31">
        <v>12</v>
      </c>
      <c r="GY339" s="36">
        <f t="shared" si="893"/>
        <v>444</v>
      </c>
      <c r="GZ339" s="64">
        <f>GW327</f>
        <v>37</v>
      </c>
      <c r="HM339" s="31">
        <v>5</v>
      </c>
      <c r="HN339" s="31">
        <v>1</v>
      </c>
      <c r="HO339" s="31">
        <v>46</v>
      </c>
      <c r="HP339" s="31">
        <v>49</v>
      </c>
      <c r="HQ339" s="30">
        <f t="shared" si="894"/>
        <v>2254</v>
      </c>
      <c r="HR339" s="64">
        <f>HO327</f>
        <v>46</v>
      </c>
      <c r="HY339" s="31">
        <v>10</v>
      </c>
      <c r="HZ339" s="31">
        <v>1</v>
      </c>
      <c r="IA339" s="31">
        <v>23</v>
      </c>
      <c r="IB339" s="31">
        <v>123</v>
      </c>
      <c r="IC339" s="36">
        <f t="shared" si="895"/>
        <v>2829</v>
      </c>
      <c r="ID339" s="64">
        <f>IA327</f>
        <v>23</v>
      </c>
      <c r="IE339" s="31">
        <v>0</v>
      </c>
      <c r="IF339" s="31">
        <v>1</v>
      </c>
      <c r="IG339" s="31">
        <v>30</v>
      </c>
      <c r="IH339" s="31">
        <v>40</v>
      </c>
      <c r="II339" s="30">
        <f t="shared" si="896"/>
        <v>1200</v>
      </c>
      <c r="IJ339" s="64">
        <f>IG327</f>
        <v>30</v>
      </c>
      <c r="IK339" s="31">
        <v>6</v>
      </c>
      <c r="IL339" s="31">
        <v>1.22919</v>
      </c>
      <c r="IM339" s="31">
        <v>30</v>
      </c>
      <c r="IN339" s="31">
        <v>95.375</v>
      </c>
      <c r="IO339" s="36">
        <f t="shared" si="897"/>
        <v>2861.25</v>
      </c>
      <c r="IP339" s="64">
        <f>IM327</f>
        <v>30</v>
      </c>
      <c r="JI339" s="70">
        <v>8</v>
      </c>
      <c r="JJ339" s="22">
        <v>1.2</v>
      </c>
      <c r="JK339" s="22">
        <v>38</v>
      </c>
      <c r="JL339" s="22">
        <v>117</v>
      </c>
      <c r="JM339" s="23">
        <f t="shared" si="898"/>
        <v>4446</v>
      </c>
      <c r="JN339" s="72">
        <f>JK327</f>
        <v>38</v>
      </c>
      <c r="JO339" s="70">
        <v>6</v>
      </c>
      <c r="JP339" s="22">
        <v>1</v>
      </c>
      <c r="JQ339" s="22">
        <v>31.6</v>
      </c>
      <c r="JR339" s="22">
        <v>91.875</v>
      </c>
      <c r="JS339" s="23">
        <f t="shared" si="899"/>
        <v>2903.25</v>
      </c>
      <c r="JT339" s="72">
        <f>JQ327</f>
        <v>31.6</v>
      </c>
      <c r="KG339" s="70">
        <v>0</v>
      </c>
      <c r="KH339" s="22">
        <v>1</v>
      </c>
      <c r="KI339" s="22">
        <v>30</v>
      </c>
      <c r="KJ339" s="22">
        <v>11.5</v>
      </c>
      <c r="KK339" s="23">
        <f t="shared" si="900"/>
        <v>345</v>
      </c>
      <c r="KL339" s="72">
        <f>KI327</f>
        <v>30</v>
      </c>
      <c r="KM339" s="70">
        <v>6</v>
      </c>
      <c r="KN339" s="22">
        <v>1</v>
      </c>
      <c r="KO339" s="22">
        <v>18.3</v>
      </c>
      <c r="KP339" s="22">
        <v>91.25</v>
      </c>
      <c r="KQ339" s="23">
        <f t="shared" si="901"/>
        <v>1669.875</v>
      </c>
      <c r="KR339" s="72">
        <f>KO327</f>
        <v>18.3</v>
      </c>
      <c r="KS339" s="70">
        <v>5</v>
      </c>
      <c r="KT339" s="22">
        <v>1.1200000000000001</v>
      </c>
      <c r="KU339" s="22">
        <v>56</v>
      </c>
      <c r="KV339" s="22">
        <v>73</v>
      </c>
      <c r="KW339" s="23">
        <f t="shared" si="902"/>
        <v>4088</v>
      </c>
      <c r="KX339" s="72">
        <f>KU327</f>
        <v>56</v>
      </c>
      <c r="KY339" s="70">
        <v>0</v>
      </c>
      <c r="KZ339" s="22">
        <v>1</v>
      </c>
      <c r="LA339" s="22">
        <v>21</v>
      </c>
      <c r="LB339" s="22">
        <v>26.25</v>
      </c>
      <c r="LC339" s="23">
        <f t="shared" si="903"/>
        <v>551.25</v>
      </c>
      <c r="LD339" s="72">
        <f>LA327</f>
        <v>21</v>
      </c>
      <c r="LE339" s="70">
        <v>0</v>
      </c>
      <c r="LF339" s="22">
        <v>1.1000000000000001</v>
      </c>
      <c r="LG339" s="22">
        <v>110</v>
      </c>
      <c r="LH339" s="22">
        <v>16.875</v>
      </c>
      <c r="LI339" s="23">
        <f t="shared" si="904"/>
        <v>1856.25</v>
      </c>
      <c r="LJ339" s="72">
        <f>LG327</f>
        <v>110</v>
      </c>
      <c r="LK339" s="29">
        <v>12</v>
      </c>
      <c r="LL339" s="29">
        <v>1.1000000000000001</v>
      </c>
      <c r="LM339" s="29">
        <v>49.7</v>
      </c>
      <c r="LN339" s="29">
        <v>123.125</v>
      </c>
      <c r="LO339" s="30">
        <f t="shared" si="905"/>
        <v>6033.125</v>
      </c>
      <c r="LP339" s="73">
        <f>LM327</f>
        <v>49</v>
      </c>
      <c r="LW339" s="31">
        <v>10</v>
      </c>
      <c r="LX339" s="31">
        <v>1</v>
      </c>
      <c r="LY339" s="31">
        <v>36.200000000000003</v>
      </c>
      <c r="LZ339" s="31">
        <v>129.5</v>
      </c>
      <c r="MA339" s="36">
        <f t="shared" si="906"/>
        <v>4506.5999999999995</v>
      </c>
      <c r="MB339" s="64">
        <f>LY327</f>
        <v>34.799999999999997</v>
      </c>
      <c r="NA339" s="31">
        <v>7</v>
      </c>
      <c r="NB339" s="31">
        <v>1</v>
      </c>
      <c r="NC339" s="31">
        <v>15</v>
      </c>
      <c r="ND339" s="31">
        <v>99.5</v>
      </c>
      <c r="NE339" s="36">
        <f t="shared" si="907"/>
        <v>1492.5</v>
      </c>
      <c r="NF339" s="64">
        <f>NC327</f>
        <v>15</v>
      </c>
      <c r="NG339" s="31">
        <v>6</v>
      </c>
      <c r="NH339" s="31">
        <v>1</v>
      </c>
      <c r="NI339" s="31">
        <v>35.4</v>
      </c>
      <c r="NJ339" s="31">
        <v>90.75</v>
      </c>
      <c r="NK339" s="36">
        <f t="shared" si="908"/>
        <v>3212.5499999999997</v>
      </c>
      <c r="NL339" s="64">
        <f>NI327</f>
        <v>35.4</v>
      </c>
      <c r="NM339" s="31">
        <v>0</v>
      </c>
      <c r="NN339" s="31">
        <v>1</v>
      </c>
      <c r="NO339" s="31">
        <v>12.8</v>
      </c>
      <c r="NP339" s="31">
        <v>59</v>
      </c>
      <c r="NQ339" s="36">
        <f t="shared" si="909"/>
        <v>755.2</v>
      </c>
      <c r="NR339" s="64">
        <f>NO327</f>
        <v>12.8</v>
      </c>
      <c r="NY339" s="31">
        <v>0</v>
      </c>
      <c r="NZ339" s="31">
        <v>1</v>
      </c>
      <c r="OA339" s="31">
        <v>22</v>
      </c>
      <c r="OB339" s="31">
        <v>11.875</v>
      </c>
      <c r="OC339" s="36">
        <f t="shared" si="910"/>
        <v>261.25</v>
      </c>
      <c r="OD339" s="64">
        <f>OA327</f>
        <v>22</v>
      </c>
      <c r="OK339" s="31">
        <v>9</v>
      </c>
      <c r="OL339" s="31">
        <v>1</v>
      </c>
      <c r="OM339" s="31">
        <v>29.8</v>
      </c>
      <c r="ON339" s="31">
        <v>81</v>
      </c>
      <c r="OO339" s="36">
        <f t="shared" si="911"/>
        <v>2413.8000000000002</v>
      </c>
      <c r="OP339" s="64">
        <f>OM327</f>
        <v>29.8</v>
      </c>
      <c r="OQ339" s="31">
        <v>6</v>
      </c>
      <c r="OR339" s="31">
        <v>1</v>
      </c>
      <c r="OS339" s="31">
        <v>13.6</v>
      </c>
      <c r="OT339" s="31">
        <v>54.333333333333329</v>
      </c>
      <c r="OU339" s="36">
        <f t="shared" si="912"/>
        <v>738.93333333333328</v>
      </c>
      <c r="OW339" s="31">
        <v>7</v>
      </c>
      <c r="OX339" s="31">
        <v>1</v>
      </c>
      <c r="OY339" s="31">
        <v>15.1</v>
      </c>
      <c r="OZ339" s="31">
        <v>84.5</v>
      </c>
      <c r="PA339" s="36">
        <f t="shared" si="913"/>
        <v>1275.95</v>
      </c>
      <c r="PB339" s="64">
        <f>OY327</f>
        <v>15.1</v>
      </c>
      <c r="PC339" s="31">
        <v>0</v>
      </c>
      <c r="PD339" s="31">
        <v>1</v>
      </c>
      <c r="PE339" s="31">
        <v>65.5</v>
      </c>
      <c r="PF339" s="31">
        <v>2.75</v>
      </c>
      <c r="PG339" s="36">
        <f t="shared" si="914"/>
        <v>180.125</v>
      </c>
      <c r="PU339" s="31">
        <v>8</v>
      </c>
      <c r="PV339" s="31">
        <v>1</v>
      </c>
      <c r="PW339" s="31">
        <v>6</v>
      </c>
      <c r="PX339" s="31">
        <v>101.75</v>
      </c>
      <c r="PY339" s="36">
        <f t="shared" si="915"/>
        <v>610.5</v>
      </c>
      <c r="PZ339" s="64">
        <f>PW327</f>
        <v>6</v>
      </c>
      <c r="QM339" s="5"/>
      <c r="QO339" s="5"/>
      <c r="RK339" s="31">
        <v>4</v>
      </c>
      <c r="RL339" s="31">
        <v>1</v>
      </c>
      <c r="RM339" s="31">
        <v>11.4</v>
      </c>
      <c r="RN339" s="31">
        <v>47.5</v>
      </c>
      <c r="RO339" s="36">
        <f t="shared" si="916"/>
        <v>541.5</v>
      </c>
      <c r="RP339" s="64">
        <f>RM327</f>
        <v>11.4</v>
      </c>
    </row>
    <row r="340" spans="1:484" x14ac:dyDescent="0.55000000000000004">
      <c r="A340" s="31"/>
      <c r="B340" s="80">
        <v>185901</v>
      </c>
      <c r="C340" s="79"/>
      <c r="D340" s="78"/>
      <c r="E340" s="78">
        <f t="shared" si="867"/>
        <v>143550.57477714538</v>
      </c>
      <c r="F340" s="78">
        <f>I340</f>
        <v>40.748896185181536</v>
      </c>
      <c r="G340" s="78">
        <f>E340/D$339</f>
        <v>63.257645431254289</v>
      </c>
      <c r="H340" s="78"/>
      <c r="I340" s="78">
        <f>F339*J340</f>
        <v>40.748896185181536</v>
      </c>
      <c r="J340" s="88">
        <f>SUM(P340,V340,AB340,AH340,AN340,AT340,AZ340,BF340,BL340,BR340,BX340,CD340,CJ340,CP340,CV340,DB340,DH340,DN340,DT340,DZ340,EF340,EL340,ER340,EX340,FD340,FJ340,FP340,FV340,GB340,GH340,GN340,GT340,GZ340,HF340,HL340,HR340,HX340,ID340,IJ340,IP340,IV340,JB340,JH340,JN340,JT340,JZ340,KF340,KL340,KR340,KX340,LD340,LJ340,LP340,LV340,MB340,MH340,MN340,MT340,MZ340,NF340,NL340,NR340,NX340,OD340,OJ340,OP340,OV340,PB340,PH340,PN340,PT340,PZ340,QF340,QL340,QR340,QX340,RD340,RJ340,RP340,RV340,SB340,SH340,SN340,ST340)/J339</f>
        <v>0.98860284487320838</v>
      </c>
      <c r="N340" s="31">
        <v>56.4375</v>
      </c>
      <c r="O340" s="62">
        <f>M$339*N340</f>
        <v>5700.1875</v>
      </c>
      <c r="P340" s="31">
        <f>N340/N339*P339</f>
        <v>101.67558528428094</v>
      </c>
      <c r="Z340" s="31">
        <v>99.5</v>
      </c>
      <c r="AA340" s="37">
        <f t="shared" ref="AA340:AA351" si="918">Y$339*Z340</f>
        <v>7462.5</v>
      </c>
      <c r="AB340" s="64">
        <f>Z340/Z339*AB339</f>
        <v>75.188916876574311</v>
      </c>
      <c r="AF340" s="31">
        <v>50</v>
      </c>
      <c r="AG340" s="36">
        <f>AE$339*AF340</f>
        <v>1650</v>
      </c>
      <c r="AH340" s="64">
        <f>AF340/AF339*AH339</f>
        <v>33</v>
      </c>
      <c r="AL340" s="31">
        <v>48.88</v>
      </c>
      <c r="AM340" s="30">
        <f>AK$339*AL340</f>
        <v>4888</v>
      </c>
      <c r="AN340" s="64">
        <f>AL340/AL339*AN339</f>
        <v>93.326968973747029</v>
      </c>
      <c r="AR340" s="31">
        <v>17</v>
      </c>
      <c r="AS340" s="38">
        <f>AQ$339*AR340</f>
        <v>523.6</v>
      </c>
      <c r="AT340" s="64">
        <f>AR340/AR339*AT339</f>
        <v>30.8</v>
      </c>
      <c r="BD340" s="31">
        <v>99.875</v>
      </c>
      <c r="BE340" s="36">
        <f>BC$339*BD340</f>
        <v>4144.8125</v>
      </c>
      <c r="BF340" s="64">
        <f>BD340/BD339*BF339</f>
        <v>42.840439276485789</v>
      </c>
      <c r="BJ340" s="31">
        <v>48.875</v>
      </c>
      <c r="BK340" s="36">
        <f>BI$339*BJ340</f>
        <v>1500.4624999999999</v>
      </c>
      <c r="BL340" s="64">
        <f>BJ340/BJ339*BL339</f>
        <v>33.43649025069638</v>
      </c>
      <c r="BP340" s="31">
        <v>47.5</v>
      </c>
      <c r="BQ340" s="30">
        <f>BO$339*BP340</f>
        <v>1353.75</v>
      </c>
      <c r="BR340" s="64">
        <f>BP340/BP339*BR339</f>
        <v>29.349593495934961</v>
      </c>
      <c r="BV340" s="31">
        <v>60</v>
      </c>
      <c r="BW340" s="30">
        <f>BU$339*BV340</f>
        <v>3360</v>
      </c>
      <c r="BX340" s="64">
        <f>BV340/BV339*BX339</f>
        <v>57.070063694267517</v>
      </c>
      <c r="CB340" s="31">
        <v>67.5</v>
      </c>
      <c r="CC340" s="30">
        <f>CA$339*CB340</f>
        <v>6885</v>
      </c>
      <c r="CD340" s="64">
        <f>CB340/CB339*CD339</f>
        <v>65</v>
      </c>
      <c r="CN340" s="31">
        <v>69</v>
      </c>
      <c r="CO340" s="36">
        <f>CM$339*CN340</f>
        <v>4140</v>
      </c>
      <c r="CP340" s="64">
        <f>CN340/CN339*CP339</f>
        <v>51.839999999999996</v>
      </c>
      <c r="CZ340" s="31">
        <v>84.625</v>
      </c>
      <c r="DA340" s="62">
        <f>CY$339*CZ340</f>
        <v>20310</v>
      </c>
      <c r="DB340" s="31">
        <f>CZ340/CZ339*DB339</f>
        <v>241.42644873699851</v>
      </c>
      <c r="DF340" s="31">
        <v>33</v>
      </c>
      <c r="DG340" s="30">
        <f>DE$339*DF340</f>
        <v>1254</v>
      </c>
      <c r="DH340" s="64">
        <f>DF340/DF339*DH339</f>
        <v>37.018450184501845</v>
      </c>
      <c r="DL340" s="31">
        <v>13.88</v>
      </c>
      <c r="DM340" s="30">
        <f>DK$339*DL340</f>
        <v>582.96</v>
      </c>
      <c r="DN340" s="64">
        <f>DL340/DL339*DN339</f>
        <v>46.636800000000001</v>
      </c>
      <c r="DR340" s="31">
        <v>51.5</v>
      </c>
      <c r="DS340" s="30">
        <f>DQ$339*DR340</f>
        <v>3115.75</v>
      </c>
      <c r="DT340" s="64">
        <f>DR340/DR339*DT339</f>
        <v>60.94376528117359</v>
      </c>
      <c r="DX340" s="31">
        <v>20.5</v>
      </c>
      <c r="DY340" s="30">
        <f>DW$339*DX340</f>
        <v>1225.8999999999999</v>
      </c>
      <c r="DZ340" s="64">
        <f>DX340/DX339*DZ339</f>
        <v>64.895705521472394</v>
      </c>
      <c r="ED340" s="31">
        <v>31.25</v>
      </c>
      <c r="EE340" s="30">
        <f>EC$339*ED340</f>
        <v>1031.25</v>
      </c>
      <c r="EF340" s="64">
        <f>ED340/ED339*EF339</f>
        <v>32.803180914512922</v>
      </c>
      <c r="EV340" s="31">
        <v>98.125</v>
      </c>
      <c r="EW340" s="30">
        <f>EU$339*EV340</f>
        <v>4415.625</v>
      </c>
      <c r="EX340" s="64">
        <f>EV340/EV339*EX339</f>
        <v>47.1</v>
      </c>
      <c r="FB340" s="31">
        <v>106.125</v>
      </c>
      <c r="FC340" s="29">
        <f t="shared" ref="FC340:FC351" si="919">FA$339*FB340</f>
        <v>5465.4375</v>
      </c>
      <c r="FD340" s="64">
        <f>FB340/FB339*FD339</f>
        <v>52.934019370460049</v>
      </c>
      <c r="FN340" s="31">
        <v>92</v>
      </c>
      <c r="FO340" s="36">
        <f>FM$339*FN340</f>
        <v>4324</v>
      </c>
      <c r="FP340" s="64">
        <f>FN340/FN339*FP339</f>
        <v>45.159268929503916</v>
      </c>
      <c r="FT340" s="31">
        <v>86</v>
      </c>
      <c r="FU340" s="36">
        <f>FS$339*FT340</f>
        <v>11352</v>
      </c>
      <c r="FV340" s="64">
        <f>FT340/FT339*FV339</f>
        <v>132.38483965014578</v>
      </c>
      <c r="GF340" s="31">
        <v>8</v>
      </c>
      <c r="GG340" s="36">
        <f>GE$339*GF340</f>
        <v>304</v>
      </c>
      <c r="GH340" s="64">
        <f>GF340/GF339*GH339</f>
        <v>34.74285714285714</v>
      </c>
      <c r="GL340" s="31">
        <v>40.125</v>
      </c>
      <c r="GM340" s="36">
        <f t="shared" ref="GM340:GM351" si="920">GK$339*GL341</f>
        <v>909.65000000000009</v>
      </c>
      <c r="GN340" s="64">
        <f>GL341/GL340*GN339</f>
        <v>22.670404984423676</v>
      </c>
      <c r="GR340" s="31">
        <v>75.611006137707378</v>
      </c>
      <c r="GS340" s="36">
        <f>GQ$339*GR340</f>
        <v>1360.9981104787328</v>
      </c>
      <c r="GT340" s="64">
        <f>GR340/GR339*GT339</f>
        <v>18.44953219060514</v>
      </c>
      <c r="GX340" s="31">
        <v>12.25</v>
      </c>
      <c r="GY340" s="36">
        <f>GW$339*GX340</f>
        <v>453.25</v>
      </c>
      <c r="GZ340" s="64">
        <f>GX340/GX339*GZ339</f>
        <v>37.770833333333329</v>
      </c>
      <c r="HP340" s="31">
        <v>50.5</v>
      </c>
      <c r="HQ340" s="30">
        <f>HO$339*HP340</f>
        <v>2323</v>
      </c>
      <c r="HR340" s="64">
        <f>HP340/HP339*HR339</f>
        <v>47.408163265306122</v>
      </c>
      <c r="IB340" s="31">
        <v>122</v>
      </c>
      <c r="IC340" s="36">
        <f>IA$339*IB340</f>
        <v>2806</v>
      </c>
      <c r="ID340" s="64">
        <f>IB340/IB339*ID339</f>
        <v>22.8130081300813</v>
      </c>
      <c r="IN340" s="31">
        <v>99.875</v>
      </c>
      <c r="IO340" s="36">
        <f>IM$339*IN340</f>
        <v>2996.25</v>
      </c>
      <c r="IP340" s="64">
        <f>IN340/IN339*IP339</f>
        <v>31.415465268676279</v>
      </c>
      <c r="JC340" s="69"/>
      <c r="JD340" s="20"/>
      <c r="JE340" s="20"/>
      <c r="JF340" s="20"/>
      <c r="JI340" s="69"/>
      <c r="JJ340" s="20"/>
      <c r="JK340" s="20"/>
      <c r="JL340" s="20">
        <v>122</v>
      </c>
      <c r="JM340" s="23">
        <f>JK$339*JL340</f>
        <v>4636</v>
      </c>
      <c r="JN340" s="72">
        <f>JL340/JL339*JN339</f>
        <v>39.623931623931625</v>
      </c>
      <c r="JO340" s="69"/>
      <c r="JP340" s="20"/>
      <c r="JQ340" s="20"/>
      <c r="JR340" s="20">
        <v>96.375</v>
      </c>
      <c r="JS340" s="23">
        <f>JQ$339*JR340</f>
        <v>3045.4500000000003</v>
      </c>
      <c r="JT340" s="72">
        <f>JR340/JR339*JT339</f>
        <v>33.147755102040819</v>
      </c>
      <c r="JU340" s="69"/>
      <c r="JV340" s="20"/>
      <c r="JW340" s="20"/>
      <c r="JX340" s="20"/>
      <c r="KA340" s="69"/>
      <c r="KB340" s="20"/>
      <c r="KC340" s="20"/>
      <c r="KD340" s="20"/>
      <c r="KG340" s="69"/>
      <c r="KH340" s="20"/>
      <c r="KI340" s="20"/>
      <c r="KJ340" s="20">
        <v>11.5</v>
      </c>
      <c r="KK340" s="23">
        <f>KI$339*KJ340</f>
        <v>345</v>
      </c>
      <c r="KL340" s="72">
        <f>KJ340/KJ339*KL339</f>
        <v>30</v>
      </c>
      <c r="KM340" s="69"/>
      <c r="KN340" s="20"/>
      <c r="KO340" s="20"/>
      <c r="KP340" s="20">
        <v>94.125</v>
      </c>
      <c r="KQ340" s="23">
        <f>KO$339*KP340</f>
        <v>1722.4875</v>
      </c>
      <c r="KR340" s="72">
        <f>KP340/KP339*KR339</f>
        <v>18.876575342465756</v>
      </c>
      <c r="KS340" s="69"/>
      <c r="KT340" s="20"/>
      <c r="KU340" s="20"/>
      <c r="KV340" s="20">
        <v>76.25</v>
      </c>
      <c r="KW340" s="23">
        <f>KU$339*KV340</f>
        <v>4270</v>
      </c>
      <c r="KX340" s="72">
        <f>KV340/KV339*KX339</f>
        <v>58.493150684931507</v>
      </c>
      <c r="KY340" s="69"/>
      <c r="KZ340" s="20"/>
      <c r="LA340" s="20"/>
      <c r="LB340" s="20">
        <v>28.5</v>
      </c>
      <c r="LC340" s="23">
        <f>LA$339*LB340</f>
        <v>598.5</v>
      </c>
      <c r="LD340" s="72">
        <f>LB340/LB339*LD339</f>
        <v>22.799999999999997</v>
      </c>
      <c r="LE340" s="69"/>
      <c r="LF340" s="20"/>
      <c r="LG340" s="20"/>
      <c r="LH340" s="20">
        <v>14.083333333333334</v>
      </c>
      <c r="LI340" s="23">
        <f>LG$339*LH340</f>
        <v>1549.1666666666667</v>
      </c>
      <c r="LJ340" s="72">
        <f>LH340/LH339*LJ339</f>
        <v>91.802469135802468</v>
      </c>
      <c r="LK340" s="27"/>
      <c r="LL340" s="27"/>
      <c r="LM340" s="27"/>
      <c r="LN340" s="27">
        <v>116.5</v>
      </c>
      <c r="LO340" s="30">
        <f>LM$339*LN340</f>
        <v>5790.05</v>
      </c>
      <c r="LP340" s="73">
        <f>LN340/LN339*LP339</f>
        <v>46.363451776649747</v>
      </c>
      <c r="LW340" s="32"/>
      <c r="LX340" s="32"/>
      <c r="LY340" s="32"/>
      <c r="LZ340" s="32">
        <v>132.5</v>
      </c>
      <c r="MA340" s="36">
        <f>LY$339*LZ340</f>
        <v>4796.5</v>
      </c>
      <c r="MB340" s="64">
        <f>LZ340/LZ339*MB339</f>
        <v>35.606177606177603</v>
      </c>
      <c r="MC340" s="32"/>
      <c r="MD340" s="32"/>
      <c r="ME340" s="32"/>
      <c r="MF340" s="32"/>
      <c r="MI340" s="32"/>
      <c r="MJ340" s="32"/>
      <c r="MK340" s="32"/>
      <c r="ML340" s="32"/>
      <c r="MO340" s="32"/>
      <c r="MP340" s="32"/>
      <c r="MQ340" s="32"/>
      <c r="MR340" s="32"/>
      <c r="MU340" s="32"/>
      <c r="MV340" s="32"/>
      <c r="MW340" s="32"/>
      <c r="MX340" s="32"/>
      <c r="NA340" s="32"/>
      <c r="NB340" s="32"/>
      <c r="NC340" s="32"/>
      <c r="ND340" s="32">
        <v>100.375</v>
      </c>
      <c r="NE340" s="36">
        <f>NC$339*ND340</f>
        <v>1505.625</v>
      </c>
      <c r="NF340" s="64">
        <f>ND340/ND339*NF339</f>
        <v>15.131909547738694</v>
      </c>
      <c r="NG340" s="32"/>
      <c r="NH340" s="32"/>
      <c r="NI340" s="32"/>
      <c r="NJ340" s="32">
        <v>97.125</v>
      </c>
      <c r="NK340" s="36">
        <f>NI$339*NJ340</f>
        <v>3438.2249999999999</v>
      </c>
      <c r="NL340" s="64">
        <f>NJ340/NJ339*NL339</f>
        <v>37.886776859504131</v>
      </c>
      <c r="NM340" s="32"/>
      <c r="NN340" s="32"/>
      <c r="NO340" s="32"/>
      <c r="NP340" s="32">
        <v>58.25</v>
      </c>
      <c r="NQ340" s="36">
        <f>NO$339*NP340</f>
        <v>745.6</v>
      </c>
      <c r="NR340" s="64">
        <f>NP340/NP339*NR339</f>
        <v>12.637288135593222</v>
      </c>
      <c r="NS340" s="32"/>
      <c r="NT340" s="32"/>
      <c r="NU340" s="32"/>
      <c r="NV340" s="32"/>
      <c r="NY340" s="32"/>
      <c r="NZ340" s="32"/>
      <c r="OA340" s="32"/>
      <c r="OB340" s="32">
        <v>15.9375</v>
      </c>
      <c r="OC340" s="36">
        <f>OA$339*OB340</f>
        <v>350.625</v>
      </c>
      <c r="OD340" s="64">
        <f>OB340/OB339*OD339</f>
        <v>29.526315789473685</v>
      </c>
      <c r="OE340" s="32"/>
      <c r="OF340" s="32"/>
      <c r="OG340" s="32"/>
      <c r="OH340" s="32"/>
      <c r="OK340" s="32"/>
      <c r="OL340" s="32"/>
      <c r="OM340" s="32"/>
      <c r="ON340" s="32">
        <v>82</v>
      </c>
      <c r="OO340" s="36">
        <f>OM$339*ON340</f>
        <v>2443.6</v>
      </c>
      <c r="OP340" s="64">
        <f>ON340/ON339*OP339</f>
        <v>30.167901234567903</v>
      </c>
      <c r="OQ340" s="32"/>
      <c r="OR340" s="32"/>
      <c r="OS340" s="32"/>
      <c r="OT340" s="32"/>
      <c r="OW340" s="32"/>
      <c r="OX340" s="32"/>
      <c r="OY340" s="32"/>
      <c r="OZ340" s="32">
        <v>86.875</v>
      </c>
      <c r="PA340" s="36">
        <f>OY$339*OZ340</f>
        <v>1311.8125</v>
      </c>
      <c r="PB340" s="64">
        <f>OZ340/OZ339*PB339</f>
        <v>15.52440828402367</v>
      </c>
      <c r="PO340" s="32"/>
      <c r="PP340" s="32"/>
      <c r="PQ340" s="32"/>
      <c r="PR340" s="32"/>
      <c r="PU340" s="32"/>
      <c r="PV340" s="32"/>
      <c r="PW340" s="32"/>
      <c r="PX340" s="31">
        <v>102.25</v>
      </c>
      <c r="PY340" s="36">
        <f>PW$339*PX340</f>
        <v>613.5</v>
      </c>
      <c r="PZ340" s="64">
        <f>PX340/PX339*PZ339</f>
        <v>6.0294840294840295</v>
      </c>
      <c r="QM340" s="5"/>
      <c r="QO340" s="5"/>
      <c r="RN340" s="31">
        <v>48.25</v>
      </c>
      <c r="RO340" s="36">
        <f>RM$339*RN340</f>
        <v>550.05000000000007</v>
      </c>
      <c r="RP340" s="64">
        <f>RN340/RN339*RP339</f>
        <v>11.58</v>
      </c>
    </row>
    <row r="341" spans="1:484" x14ac:dyDescent="0.55000000000000004">
      <c r="A341" s="31"/>
      <c r="B341" s="80">
        <v>185902</v>
      </c>
      <c r="C341" s="79"/>
      <c r="D341" s="78"/>
      <c r="E341" s="78">
        <f t="shared" si="867"/>
        <v>141550.850977138</v>
      </c>
      <c r="F341" s="78">
        <f>F340*G341/G340</f>
        <v>40.181245810726118</v>
      </c>
      <c r="G341" s="78">
        <f t="shared" ref="G341:G351" si="921">E341/D$339</f>
        <v>62.376438098593397</v>
      </c>
      <c r="H341" s="78"/>
      <c r="I341" s="78"/>
      <c r="J341" s="88"/>
      <c r="N341" s="31">
        <v>59.375</v>
      </c>
      <c r="O341" s="62">
        <f t="shared" ref="O341:O351" si="922">M$339*N341</f>
        <v>5996.875</v>
      </c>
      <c r="Z341" s="31">
        <v>99.75</v>
      </c>
      <c r="AA341" s="37">
        <f t="shared" si="918"/>
        <v>7481.25</v>
      </c>
      <c r="AF341" s="31">
        <v>48</v>
      </c>
      <c r="AG341" s="36">
        <f t="shared" ref="AG341:AG351" si="923">AE$339*AF341</f>
        <v>1584</v>
      </c>
      <c r="AL341" s="31">
        <v>49.25</v>
      </c>
      <c r="AM341" s="30">
        <f t="shared" ref="AM341:AM351" si="924">AK$339*AL341</f>
        <v>4925</v>
      </c>
      <c r="AR341" s="31">
        <v>17</v>
      </c>
      <c r="AS341" s="38">
        <f t="shared" ref="AS341:AS351" si="925">AQ$339*AR341</f>
        <v>523.6</v>
      </c>
      <c r="BD341" s="31">
        <v>98.75</v>
      </c>
      <c r="BE341" s="36">
        <f t="shared" ref="BE341:BE351" si="926">BC$339*BD341</f>
        <v>4098.125</v>
      </c>
      <c r="BJ341" s="31">
        <v>47.875</v>
      </c>
      <c r="BK341" s="36">
        <f t="shared" ref="BK341:BK351" si="927">BI$339*BJ341</f>
        <v>1469.7625</v>
      </c>
      <c r="BP341" s="31">
        <v>45.125</v>
      </c>
      <c r="BQ341" s="30">
        <f t="shared" ref="BQ341:BQ351" si="928">BO$339*BP341</f>
        <v>1286.0625</v>
      </c>
      <c r="BV341" s="31">
        <v>61.88</v>
      </c>
      <c r="BW341" s="30">
        <f t="shared" ref="BW341:BW351" si="929">BU$339*BV341</f>
        <v>3465.28</v>
      </c>
      <c r="CB341" s="31">
        <v>69</v>
      </c>
      <c r="CC341" s="30">
        <f t="shared" ref="CC341:CC351" si="930">CA$339*CB341</f>
        <v>7038</v>
      </c>
      <c r="CN341" s="31">
        <v>69.63</v>
      </c>
      <c r="CO341" s="36">
        <f t="shared" ref="CO341:CO351" si="931">CM$339*CN341</f>
        <v>4177.7999999999993</v>
      </c>
      <c r="CZ341" s="31">
        <v>78.875</v>
      </c>
      <c r="DA341" s="62">
        <f t="shared" ref="DA341:DA351" si="932">CY$339*CZ341</f>
        <v>18930</v>
      </c>
      <c r="DF341" s="31">
        <v>32.75</v>
      </c>
      <c r="DG341" s="30">
        <f t="shared" ref="DG341:DG351" si="933">DE$339*DF341</f>
        <v>1244.5</v>
      </c>
      <c r="DL341" s="31">
        <v>13</v>
      </c>
      <c r="DM341" s="30">
        <f t="shared" ref="DM341:DM351" si="934">DK$339*DL341</f>
        <v>546</v>
      </c>
      <c r="DR341" s="31">
        <v>51</v>
      </c>
      <c r="DS341" s="30">
        <f t="shared" ref="DS341:DS351" si="935">DQ$339*DR341</f>
        <v>3085.5</v>
      </c>
      <c r="DX341" s="31">
        <v>18.13</v>
      </c>
      <c r="DY341" s="30">
        <f t="shared" ref="DY341:DY351" si="936">DW$339*DX341</f>
        <v>1084.174</v>
      </c>
      <c r="ED341" s="31">
        <v>29.88</v>
      </c>
      <c r="EE341" s="30">
        <f t="shared" ref="EE341:EE351" si="937">EC$339*ED341</f>
        <v>986.04</v>
      </c>
      <c r="EV341" s="31">
        <v>95.25</v>
      </c>
      <c r="EW341" s="30">
        <f t="shared" ref="EW341:EW351" si="938">EU$339*EV341</f>
        <v>4286.25</v>
      </c>
      <c r="FB341" s="31">
        <v>106.5</v>
      </c>
      <c r="FC341" s="29">
        <f t="shared" si="919"/>
        <v>5484.75</v>
      </c>
      <c r="FN341" s="31">
        <v>82.5</v>
      </c>
      <c r="FO341" s="36">
        <f t="shared" ref="FO341:FO351" si="939">FM$339*FN341</f>
        <v>3877.5</v>
      </c>
      <c r="FT341" s="31">
        <v>86</v>
      </c>
      <c r="FU341" s="36">
        <f t="shared" ref="FU341:FU351" si="940">FS$339*FT341</f>
        <v>11352</v>
      </c>
      <c r="GF341" s="31">
        <v>8</v>
      </c>
      <c r="GG341" s="36">
        <f t="shared" ref="GG341:GG351" si="941">GE$339*GF341</f>
        <v>304</v>
      </c>
      <c r="GL341" s="31">
        <v>40.25</v>
      </c>
      <c r="GM341" s="36">
        <f t="shared" si="920"/>
        <v>853.15000000000009</v>
      </c>
      <c r="GR341" s="31">
        <v>74.944369100259919</v>
      </c>
      <c r="GS341" s="36">
        <f t="shared" ref="GS341:GS351" si="942">GQ$339*GR341</f>
        <v>1348.9986438046785</v>
      </c>
      <c r="GX341" s="31">
        <v>12.5</v>
      </c>
      <c r="GY341" s="36">
        <f t="shared" ref="GY341:GY351" si="943">GW$339*GX341</f>
        <v>462.5</v>
      </c>
      <c r="HP341" s="31">
        <v>50</v>
      </c>
      <c r="HQ341" s="30">
        <f t="shared" ref="HQ341:HQ351" si="944">HO$339*HP341</f>
        <v>2300</v>
      </c>
      <c r="IB341" s="31">
        <v>123.75</v>
      </c>
      <c r="IC341" s="36">
        <f t="shared" ref="IC341:IC351" si="945">IA$339*IB341</f>
        <v>2846.25</v>
      </c>
      <c r="IN341" s="31">
        <v>100.25</v>
      </c>
      <c r="IO341" s="36">
        <f t="shared" ref="IO341:IO351" si="946">IM$339*IN341</f>
        <v>3007.5</v>
      </c>
      <c r="JC341" s="69"/>
      <c r="JD341" s="20"/>
      <c r="JE341" s="20"/>
      <c r="JF341" s="20"/>
      <c r="JI341" s="69"/>
      <c r="JJ341" s="20"/>
      <c r="JK341" s="20"/>
      <c r="JL341" s="20">
        <v>120</v>
      </c>
      <c r="JM341" s="23">
        <f t="shared" ref="JM341:JM351" si="947">JK$339*JL341</f>
        <v>4560</v>
      </c>
      <c r="JO341" s="69"/>
      <c r="JP341" s="20"/>
      <c r="JQ341" s="20"/>
      <c r="JR341" s="20">
        <v>93</v>
      </c>
      <c r="JS341" s="23">
        <f t="shared" ref="JS341:JS351" si="948">JQ$339*JR341</f>
        <v>2938.8</v>
      </c>
      <c r="JU341" s="69"/>
      <c r="JV341" s="20"/>
      <c r="JW341" s="20"/>
      <c r="JX341" s="20"/>
      <c r="KA341" s="69"/>
      <c r="KB341" s="20"/>
      <c r="KC341" s="20"/>
      <c r="KD341" s="20"/>
      <c r="KG341" s="69"/>
      <c r="KH341" s="20"/>
      <c r="KI341" s="20"/>
      <c r="KJ341" s="20">
        <v>11.5</v>
      </c>
      <c r="KK341" s="23">
        <f t="shared" ref="KK341:KK351" si="949">KI$339*KJ341</f>
        <v>345</v>
      </c>
      <c r="KM341" s="69"/>
      <c r="KN341" s="20"/>
      <c r="KO341" s="20"/>
      <c r="KP341" s="20">
        <v>92</v>
      </c>
      <c r="KQ341" s="23">
        <f t="shared" ref="KQ341:KQ351" si="950">KO$339*KP341</f>
        <v>1683.6000000000001</v>
      </c>
      <c r="KS341" s="69"/>
      <c r="KT341" s="20"/>
      <c r="KU341" s="20"/>
      <c r="KV341" s="20">
        <v>76.5</v>
      </c>
      <c r="KW341" s="23">
        <f t="shared" ref="KW341:KW351" si="951">KU$339*KV341</f>
        <v>4284</v>
      </c>
      <c r="KY341" s="69"/>
      <c r="KZ341" s="20"/>
      <c r="LA341" s="20"/>
      <c r="LB341" s="20">
        <v>32</v>
      </c>
      <c r="LC341" s="23">
        <f t="shared" ref="LC341:LC351" si="952">LA$339*LB341</f>
        <v>672</v>
      </c>
      <c r="LE341" s="69"/>
      <c r="LF341" s="20"/>
      <c r="LG341" s="20"/>
      <c r="LH341" s="20">
        <v>13.166666666666666</v>
      </c>
      <c r="LI341" s="23">
        <f t="shared" ref="LI341:LI351" si="953">LG$339*LH341</f>
        <v>1448.3333333333333</v>
      </c>
      <c r="LK341" s="27"/>
      <c r="LL341" s="27"/>
      <c r="LM341" s="27"/>
      <c r="LN341" s="27">
        <v>116.5</v>
      </c>
      <c r="LO341" s="30">
        <f t="shared" ref="LO341:LO351" si="954">LM$339*LN341</f>
        <v>5790.05</v>
      </c>
      <c r="LW341" s="32"/>
      <c r="LX341" s="32"/>
      <c r="LY341" s="32"/>
      <c r="LZ341" s="32">
        <v>132.5</v>
      </c>
      <c r="MA341" s="36">
        <f t="shared" ref="MA341:MA351" si="955">LY$339*LZ341</f>
        <v>4796.5</v>
      </c>
      <c r="MC341" s="32"/>
      <c r="MD341" s="32"/>
      <c r="ME341" s="32"/>
      <c r="MF341" s="32"/>
      <c r="MI341" s="32"/>
      <c r="MJ341" s="32"/>
      <c r="MK341" s="32"/>
      <c r="ML341" s="32"/>
      <c r="MO341" s="32"/>
      <c r="MP341" s="32"/>
      <c r="MQ341" s="32"/>
      <c r="MR341" s="32"/>
      <c r="MU341" s="32"/>
      <c r="MV341" s="32"/>
      <c r="MW341" s="32"/>
      <c r="MX341" s="32"/>
      <c r="NA341" s="32"/>
      <c r="NB341" s="32"/>
      <c r="NC341" s="32"/>
      <c r="ND341" s="32">
        <v>100.375</v>
      </c>
      <c r="NE341" s="36">
        <f t="shared" ref="NE341:NE351" si="956">NC$339*ND341</f>
        <v>1505.625</v>
      </c>
      <c r="NG341" s="32"/>
      <c r="NH341" s="32"/>
      <c r="NI341" s="32"/>
      <c r="NJ341" s="32">
        <v>93.125</v>
      </c>
      <c r="NK341" s="36">
        <f t="shared" ref="NK341:NK351" si="957">NI$339*NJ341</f>
        <v>3296.625</v>
      </c>
      <c r="NM341" s="32"/>
      <c r="NN341" s="32"/>
      <c r="NO341" s="32"/>
      <c r="NP341" s="32">
        <v>58.5</v>
      </c>
      <c r="NQ341" s="36">
        <f t="shared" ref="NQ341:NQ351" si="958">NO$339*NP341</f>
        <v>748.80000000000007</v>
      </c>
      <c r="NS341" s="32"/>
      <c r="NT341" s="32"/>
      <c r="NU341" s="32"/>
      <c r="NV341" s="32"/>
      <c r="NY341" s="32"/>
      <c r="NZ341" s="32"/>
      <c r="OA341" s="32"/>
      <c r="OB341" s="32">
        <v>14.875</v>
      </c>
      <c r="OC341" s="36">
        <f t="shared" ref="OC341:OC351" si="959">OA$339*OB341</f>
        <v>327.25</v>
      </c>
      <c r="OE341" s="32"/>
      <c r="OF341" s="32"/>
      <c r="OG341" s="32"/>
      <c r="OH341" s="32"/>
      <c r="OK341" s="32"/>
      <c r="OL341" s="32"/>
      <c r="OM341" s="32"/>
      <c r="ON341" s="32">
        <v>87</v>
      </c>
      <c r="OO341" s="36">
        <f t="shared" ref="OO341:OO351" si="960">OM$339*ON341</f>
        <v>2592.6</v>
      </c>
      <c r="OQ341" s="32"/>
      <c r="OR341" s="32"/>
      <c r="OS341" s="32"/>
      <c r="OT341" s="32"/>
      <c r="OW341" s="32"/>
      <c r="OX341" s="32"/>
      <c r="OY341" s="32"/>
      <c r="OZ341" s="32">
        <v>88</v>
      </c>
      <c r="PA341" s="36">
        <f t="shared" ref="PA341:PA351" si="961">OY$339*OZ341</f>
        <v>1328.8</v>
      </c>
      <c r="PC341" s="32"/>
      <c r="PD341" s="32"/>
      <c r="PE341" s="32"/>
      <c r="PF341" s="32"/>
      <c r="PI341" s="32"/>
      <c r="PJ341" s="32"/>
      <c r="PK341" s="32"/>
      <c r="PL341" s="32"/>
      <c r="PO341" s="32"/>
      <c r="PP341" s="32"/>
      <c r="PQ341" s="32"/>
      <c r="PR341" s="32"/>
      <c r="PU341" s="32"/>
      <c r="PV341" s="32"/>
      <c r="PW341" s="32"/>
      <c r="PX341" s="31">
        <v>103</v>
      </c>
      <c r="PY341" s="36">
        <f t="shared" ref="PY341:PY351" si="962">PW$339*PX341</f>
        <v>618</v>
      </c>
      <c r="QM341" s="5"/>
      <c r="QO341" s="5"/>
      <c r="RN341" s="31">
        <v>50</v>
      </c>
      <c r="RO341" s="36">
        <f t="shared" ref="RO341:RO351" si="963">RM$339*RN341</f>
        <v>570</v>
      </c>
    </row>
    <row r="342" spans="1:484" x14ac:dyDescent="0.55000000000000004">
      <c r="A342" s="31"/>
      <c r="B342" s="80">
        <v>185903</v>
      </c>
      <c r="C342" s="79"/>
      <c r="D342" s="78"/>
      <c r="E342" s="78">
        <f t="shared" si="867"/>
        <v>141221.73167713062</v>
      </c>
      <c r="F342" s="78">
        <f t="shared" ref="F342:F351" si="964">F341*G342/G341</f>
        <v>40.087820561754732</v>
      </c>
      <c r="G342" s="78">
        <f t="shared" si="921"/>
        <v>62.23140689954198</v>
      </c>
      <c r="H342" s="78"/>
      <c r="I342" s="78"/>
      <c r="J342" s="88"/>
      <c r="N342" s="31">
        <v>58.5</v>
      </c>
      <c r="O342" s="62">
        <f t="shared" si="922"/>
        <v>5908.5</v>
      </c>
      <c r="Z342" s="31">
        <v>100</v>
      </c>
      <c r="AA342" s="37">
        <f t="shared" si="918"/>
        <v>7500</v>
      </c>
      <c r="AF342" s="31">
        <v>43</v>
      </c>
      <c r="AG342" s="36">
        <f t="shared" si="923"/>
        <v>1419</v>
      </c>
      <c r="AL342" s="31">
        <v>49</v>
      </c>
      <c r="AM342" s="30">
        <f t="shared" si="924"/>
        <v>4900</v>
      </c>
      <c r="AR342" s="31">
        <v>18.5</v>
      </c>
      <c r="AS342" s="38">
        <f t="shared" si="925"/>
        <v>569.80000000000007</v>
      </c>
      <c r="BD342" s="31">
        <v>100.25</v>
      </c>
      <c r="BE342" s="36">
        <f t="shared" si="926"/>
        <v>4160.375</v>
      </c>
      <c r="BJ342" s="31">
        <v>47.5</v>
      </c>
      <c r="BK342" s="36">
        <f t="shared" si="927"/>
        <v>1458.25</v>
      </c>
      <c r="BP342" s="31">
        <v>48.5</v>
      </c>
      <c r="BQ342" s="30">
        <f t="shared" si="928"/>
        <v>1382.25</v>
      </c>
      <c r="BV342" s="31">
        <v>55.88</v>
      </c>
      <c r="BW342" s="30">
        <f t="shared" si="929"/>
        <v>3129.28</v>
      </c>
      <c r="CB342" s="31">
        <v>67.5</v>
      </c>
      <c r="CC342" s="30">
        <f t="shared" si="930"/>
        <v>6885</v>
      </c>
      <c r="CN342" s="31">
        <v>68.25</v>
      </c>
      <c r="CO342" s="36">
        <f t="shared" si="931"/>
        <v>4095</v>
      </c>
      <c r="CZ342" s="31">
        <v>78.5</v>
      </c>
      <c r="DA342" s="62">
        <f t="shared" si="932"/>
        <v>18840</v>
      </c>
      <c r="DF342" s="31">
        <v>32.5</v>
      </c>
      <c r="DG342" s="30">
        <f t="shared" si="933"/>
        <v>1235</v>
      </c>
      <c r="DL342" s="31">
        <v>12</v>
      </c>
      <c r="DM342" s="30">
        <f t="shared" si="934"/>
        <v>504</v>
      </c>
      <c r="DR342" s="31">
        <v>50.38</v>
      </c>
      <c r="DS342" s="30">
        <f t="shared" si="935"/>
        <v>3047.9900000000002</v>
      </c>
      <c r="DX342" s="31">
        <v>13.5</v>
      </c>
      <c r="DY342" s="30">
        <f t="shared" si="936"/>
        <v>807.3</v>
      </c>
      <c r="ED342" s="31">
        <v>24.88</v>
      </c>
      <c r="EE342" s="30">
        <f t="shared" si="937"/>
        <v>821.04</v>
      </c>
      <c r="EV342" s="31">
        <v>95.6875</v>
      </c>
      <c r="EW342" s="30">
        <f t="shared" si="938"/>
        <v>4305.9375</v>
      </c>
      <c r="FB342" s="31">
        <v>106</v>
      </c>
      <c r="FC342" s="29">
        <f t="shared" si="919"/>
        <v>5459</v>
      </c>
      <c r="FN342" s="31">
        <v>98.5</v>
      </c>
      <c r="FO342" s="36">
        <f t="shared" si="939"/>
        <v>4629.5</v>
      </c>
      <c r="FT342" s="31">
        <v>88.5</v>
      </c>
      <c r="FU342" s="36">
        <f t="shared" si="940"/>
        <v>11682</v>
      </c>
      <c r="GF342" s="31">
        <v>8</v>
      </c>
      <c r="GG342" s="36">
        <f t="shared" si="941"/>
        <v>304</v>
      </c>
      <c r="GL342" s="31">
        <v>37.75</v>
      </c>
      <c r="GM342" s="36">
        <f t="shared" si="920"/>
        <v>912.47500000000002</v>
      </c>
      <c r="GR342" s="31">
        <v>74.277732062812461</v>
      </c>
      <c r="GS342" s="36">
        <f t="shared" si="942"/>
        <v>1336.9991771306243</v>
      </c>
      <c r="GX342" s="31">
        <v>4.88</v>
      </c>
      <c r="GY342" s="36">
        <f t="shared" si="943"/>
        <v>180.56</v>
      </c>
      <c r="HP342" s="31">
        <v>51.5</v>
      </c>
      <c r="HQ342" s="30">
        <f t="shared" si="944"/>
        <v>2369</v>
      </c>
      <c r="IB342" s="31">
        <v>123.125</v>
      </c>
      <c r="IC342" s="36">
        <f t="shared" si="945"/>
        <v>2831.875</v>
      </c>
      <c r="IN342" s="31">
        <v>100.5</v>
      </c>
      <c r="IO342" s="36">
        <f t="shared" si="946"/>
        <v>3015</v>
      </c>
      <c r="JC342" s="69"/>
      <c r="JD342" s="20"/>
      <c r="JE342" s="20"/>
      <c r="JF342" s="20"/>
      <c r="JI342" s="69"/>
      <c r="JJ342" s="20"/>
      <c r="JK342" s="20"/>
      <c r="JL342" s="20">
        <v>120</v>
      </c>
      <c r="JM342" s="23">
        <f t="shared" si="947"/>
        <v>4560</v>
      </c>
      <c r="JO342" s="69"/>
      <c r="JP342" s="20"/>
      <c r="JQ342" s="20"/>
      <c r="JR342" s="20">
        <v>94.9375</v>
      </c>
      <c r="JS342" s="23">
        <f t="shared" si="948"/>
        <v>3000.0250000000001</v>
      </c>
      <c r="JU342" s="69"/>
      <c r="JV342" s="20"/>
      <c r="JW342" s="20"/>
      <c r="JX342" s="20"/>
      <c r="KA342" s="69"/>
      <c r="KB342" s="20"/>
      <c r="KC342" s="20"/>
      <c r="KD342" s="20"/>
      <c r="KG342" s="69"/>
      <c r="KH342" s="20"/>
      <c r="KI342" s="20"/>
      <c r="KJ342" s="20">
        <v>10.5</v>
      </c>
      <c r="KK342" s="23">
        <f t="shared" si="949"/>
        <v>315</v>
      </c>
      <c r="KM342" s="69"/>
      <c r="KN342" s="20"/>
      <c r="KO342" s="20"/>
      <c r="KP342" s="20">
        <v>83</v>
      </c>
      <c r="KQ342" s="23">
        <f t="shared" si="950"/>
        <v>1518.9</v>
      </c>
      <c r="KS342" s="69"/>
      <c r="KT342" s="20"/>
      <c r="KU342" s="20"/>
      <c r="KV342" s="20">
        <v>79</v>
      </c>
      <c r="KW342" s="23">
        <f t="shared" si="951"/>
        <v>4424</v>
      </c>
      <c r="KY342" s="69"/>
      <c r="KZ342" s="20"/>
      <c r="LA342" s="20"/>
      <c r="LB342" s="20">
        <v>31</v>
      </c>
      <c r="LC342" s="23">
        <f t="shared" si="952"/>
        <v>651</v>
      </c>
      <c r="LE342" s="69"/>
      <c r="LF342" s="20"/>
      <c r="LG342" s="20"/>
      <c r="LH342" s="20">
        <v>10.5</v>
      </c>
      <c r="LI342" s="23">
        <f t="shared" si="953"/>
        <v>1155</v>
      </c>
      <c r="LK342" s="27"/>
      <c r="LL342" s="27"/>
      <c r="LM342" s="27"/>
      <c r="LN342" s="27">
        <v>117.25</v>
      </c>
      <c r="LO342" s="30">
        <f t="shared" si="954"/>
        <v>5827.3250000000007</v>
      </c>
      <c r="LW342" s="32"/>
      <c r="LX342" s="32"/>
      <c r="LY342" s="32"/>
      <c r="LZ342" s="32">
        <v>136</v>
      </c>
      <c r="MA342" s="36">
        <f t="shared" si="955"/>
        <v>4923.2000000000007</v>
      </c>
      <c r="MC342" s="32"/>
      <c r="MD342" s="32"/>
      <c r="ME342" s="32"/>
      <c r="MF342" s="32"/>
      <c r="MI342" s="32"/>
      <c r="MJ342" s="32"/>
      <c r="MK342" s="32"/>
      <c r="ML342" s="32"/>
      <c r="MO342" s="32"/>
      <c r="MP342" s="32"/>
      <c r="MQ342" s="32"/>
      <c r="MR342" s="32"/>
      <c r="MU342" s="32"/>
      <c r="MV342" s="32"/>
      <c r="MW342" s="32"/>
      <c r="MX342" s="32"/>
      <c r="NA342" s="32"/>
      <c r="NB342" s="32"/>
      <c r="NC342" s="32"/>
      <c r="ND342" s="32">
        <v>103</v>
      </c>
      <c r="NE342" s="36">
        <f t="shared" si="956"/>
        <v>1545</v>
      </c>
      <c r="NG342" s="32"/>
      <c r="NH342" s="32"/>
      <c r="NI342" s="32"/>
      <c r="NJ342" s="32">
        <v>95.5</v>
      </c>
      <c r="NK342" s="36">
        <f t="shared" si="957"/>
        <v>3380.7</v>
      </c>
      <c r="NM342" s="32"/>
      <c r="NN342" s="32"/>
      <c r="NO342" s="32"/>
      <c r="NP342" s="32">
        <v>56.5</v>
      </c>
      <c r="NQ342" s="36">
        <f t="shared" si="958"/>
        <v>723.2</v>
      </c>
      <c r="NS342" s="32"/>
      <c r="NT342" s="32"/>
      <c r="NU342" s="32"/>
      <c r="NV342" s="32"/>
      <c r="NY342" s="32"/>
      <c r="NZ342" s="32"/>
      <c r="OA342" s="32"/>
      <c r="OB342" s="32">
        <v>13.625</v>
      </c>
      <c r="OC342" s="36">
        <f t="shared" si="959"/>
        <v>299.75</v>
      </c>
      <c r="OE342" s="32"/>
      <c r="OF342" s="32"/>
      <c r="OG342" s="32"/>
      <c r="OH342" s="32"/>
      <c r="OK342" s="32"/>
      <c r="OL342" s="32"/>
      <c r="OM342" s="32"/>
      <c r="ON342" s="32">
        <v>90</v>
      </c>
      <c r="OO342" s="36">
        <f t="shared" si="960"/>
        <v>2682</v>
      </c>
      <c r="OQ342" s="32"/>
      <c r="OR342" s="32"/>
      <c r="OS342" s="32"/>
      <c r="OT342" s="32"/>
      <c r="OW342" s="32"/>
      <c r="OX342" s="32"/>
      <c r="OY342" s="32"/>
      <c r="OZ342" s="32">
        <v>87</v>
      </c>
      <c r="PA342" s="36">
        <f t="shared" si="961"/>
        <v>1313.7</v>
      </c>
      <c r="PC342" s="32"/>
      <c r="PD342" s="32"/>
      <c r="PE342" s="32"/>
      <c r="PF342" s="32"/>
      <c r="PI342" s="32"/>
      <c r="PJ342" s="32"/>
      <c r="PK342" s="32"/>
      <c r="PL342" s="32"/>
      <c r="PO342" s="32"/>
      <c r="PP342" s="32"/>
      <c r="PQ342" s="32"/>
      <c r="PR342" s="32"/>
      <c r="PU342" s="32"/>
      <c r="PV342" s="32"/>
      <c r="PW342" s="32"/>
      <c r="PX342" s="31">
        <v>103.5</v>
      </c>
      <c r="PY342" s="36">
        <f t="shared" si="962"/>
        <v>621</v>
      </c>
      <c r="QM342" s="5"/>
      <c r="QO342" s="5"/>
      <c r="RN342" s="31">
        <f>AVERAGE(RN341,RN343)</f>
        <v>52</v>
      </c>
      <c r="RO342" s="36">
        <f t="shared" si="963"/>
        <v>592.80000000000007</v>
      </c>
    </row>
    <row r="343" spans="1:484" x14ac:dyDescent="0.55000000000000004">
      <c r="A343" s="31"/>
      <c r="B343" s="80">
        <v>185904</v>
      </c>
      <c r="C343" s="79"/>
      <c r="D343" s="78"/>
      <c r="E343" s="78">
        <f t="shared" si="867"/>
        <v>140919.00700946368</v>
      </c>
      <c r="F343" s="78">
        <f t="shared" si="964"/>
        <v>40.00188780896287</v>
      </c>
      <c r="G343" s="78">
        <f t="shared" si="921"/>
        <v>62.098006878536843</v>
      </c>
      <c r="H343" s="78"/>
      <c r="I343" s="78"/>
      <c r="J343" s="88"/>
      <c r="N343" s="31">
        <v>56.375</v>
      </c>
      <c r="O343" s="62">
        <f t="shared" si="922"/>
        <v>5693.875</v>
      </c>
      <c r="Z343" s="31">
        <v>96</v>
      </c>
      <c r="AA343" s="37">
        <f t="shared" si="918"/>
        <v>7200</v>
      </c>
      <c r="AF343" s="31">
        <v>44.071428571428569</v>
      </c>
      <c r="AG343" s="36">
        <f t="shared" si="923"/>
        <v>1454.3571428571429</v>
      </c>
      <c r="AL343" s="31">
        <v>51.625</v>
      </c>
      <c r="AM343" s="30">
        <f t="shared" si="924"/>
        <v>5162.5</v>
      </c>
      <c r="AR343" s="31">
        <v>18.330470437768952</v>
      </c>
      <c r="AS343" s="38">
        <f t="shared" si="925"/>
        <v>564.57848948328376</v>
      </c>
      <c r="BD343" s="31">
        <v>101.75</v>
      </c>
      <c r="BE343" s="36">
        <f t="shared" si="926"/>
        <v>4222.625</v>
      </c>
      <c r="BJ343" s="31">
        <v>47.875</v>
      </c>
      <c r="BK343" s="36">
        <f t="shared" si="927"/>
        <v>1469.7625</v>
      </c>
      <c r="BP343" s="31">
        <v>51.875</v>
      </c>
      <c r="BQ343" s="30">
        <f t="shared" si="928"/>
        <v>1478.4375</v>
      </c>
      <c r="BV343" s="31">
        <v>58.88</v>
      </c>
      <c r="BW343" s="30">
        <f t="shared" si="929"/>
        <v>3297.28</v>
      </c>
      <c r="CB343" s="31">
        <v>65.63</v>
      </c>
      <c r="CC343" s="30">
        <f t="shared" si="930"/>
        <v>6694.2599999999993</v>
      </c>
      <c r="CN343" s="31">
        <v>64.5</v>
      </c>
      <c r="CO343" s="36">
        <f t="shared" si="931"/>
        <v>3870</v>
      </c>
      <c r="CZ343" s="31">
        <v>75.375</v>
      </c>
      <c r="DA343" s="62">
        <f t="shared" si="932"/>
        <v>18090</v>
      </c>
      <c r="DF343" s="31">
        <v>32.875</v>
      </c>
      <c r="DG343" s="30">
        <f t="shared" si="933"/>
        <v>1249.25</v>
      </c>
      <c r="DL343" s="31">
        <v>11.333333333333334</v>
      </c>
      <c r="DM343" s="30">
        <f t="shared" si="934"/>
        <v>476</v>
      </c>
      <c r="DR343" s="31">
        <v>51.13</v>
      </c>
      <c r="DS343" s="30">
        <f t="shared" si="935"/>
        <v>3093.3650000000002</v>
      </c>
      <c r="DX343" s="31">
        <v>10.5</v>
      </c>
      <c r="DY343" s="30">
        <f t="shared" si="936"/>
        <v>627.9</v>
      </c>
      <c r="ED343" s="31">
        <v>24.75</v>
      </c>
      <c r="EE343" s="30">
        <f t="shared" si="937"/>
        <v>816.75</v>
      </c>
      <c r="EV343" s="31">
        <v>96.125</v>
      </c>
      <c r="EW343" s="30">
        <f t="shared" si="938"/>
        <v>4325.625</v>
      </c>
      <c r="FB343" s="31">
        <v>105.25</v>
      </c>
      <c r="FC343" s="29">
        <f t="shared" si="919"/>
        <v>5420.375</v>
      </c>
      <c r="FN343" s="31">
        <v>97</v>
      </c>
      <c r="FO343" s="36">
        <f t="shared" si="939"/>
        <v>4559</v>
      </c>
      <c r="FT343" s="31">
        <v>91.75</v>
      </c>
      <c r="FU343" s="36">
        <f t="shared" si="940"/>
        <v>12111</v>
      </c>
      <c r="GF343" s="31">
        <v>7.5</v>
      </c>
      <c r="GG343" s="36">
        <f t="shared" si="941"/>
        <v>285</v>
      </c>
      <c r="GL343" s="31">
        <v>40.375</v>
      </c>
      <c r="GM343" s="36">
        <f t="shared" si="920"/>
        <v>920.95</v>
      </c>
      <c r="GR343" s="31">
        <v>73.611095025365003</v>
      </c>
      <c r="GS343" s="36">
        <f t="shared" si="942"/>
        <v>1324.99971045657</v>
      </c>
      <c r="GX343" s="31">
        <v>6</v>
      </c>
      <c r="GY343" s="36">
        <f t="shared" si="943"/>
        <v>222</v>
      </c>
      <c r="HP343" s="31">
        <v>53</v>
      </c>
      <c r="HQ343" s="30">
        <f t="shared" si="944"/>
        <v>2438</v>
      </c>
      <c r="IB343" s="31">
        <v>122.5</v>
      </c>
      <c r="IC343" s="36">
        <f t="shared" si="945"/>
        <v>2817.5</v>
      </c>
      <c r="IN343" s="31">
        <v>103.25</v>
      </c>
      <c r="IO343" s="36">
        <f t="shared" si="946"/>
        <v>3097.5</v>
      </c>
      <c r="JC343" s="69"/>
      <c r="JD343" s="20"/>
      <c r="JE343" s="20"/>
      <c r="JF343" s="20"/>
      <c r="JI343" s="69"/>
      <c r="JJ343" s="20"/>
      <c r="JK343" s="20"/>
      <c r="JL343" s="20">
        <v>120.75</v>
      </c>
      <c r="JM343" s="23">
        <f t="shared" si="947"/>
        <v>4588.5</v>
      </c>
      <c r="JO343" s="69"/>
      <c r="JP343" s="20"/>
      <c r="JQ343" s="20"/>
      <c r="JR343" s="20">
        <v>96.875</v>
      </c>
      <c r="JS343" s="23">
        <f t="shared" si="948"/>
        <v>3061.25</v>
      </c>
      <c r="JU343" s="69"/>
      <c r="JV343" s="20"/>
      <c r="JW343" s="20"/>
      <c r="JX343" s="20"/>
      <c r="KA343" s="69"/>
      <c r="KB343" s="20"/>
      <c r="KC343" s="20"/>
      <c r="KD343" s="20"/>
      <c r="KG343" s="69"/>
      <c r="KH343" s="20"/>
      <c r="KI343" s="20"/>
      <c r="KJ343" s="20">
        <v>10.666666666666666</v>
      </c>
      <c r="KK343" s="23">
        <f t="shared" si="949"/>
        <v>320</v>
      </c>
      <c r="KM343" s="69"/>
      <c r="KN343" s="20"/>
      <c r="KO343" s="20"/>
      <c r="KP343" s="20">
        <v>95.25</v>
      </c>
      <c r="KQ343" s="23">
        <f t="shared" si="950"/>
        <v>1743.075</v>
      </c>
      <c r="KS343" s="69"/>
      <c r="KT343" s="20"/>
      <c r="KU343" s="20"/>
      <c r="KV343" s="20">
        <v>73.625</v>
      </c>
      <c r="KW343" s="23">
        <f t="shared" si="951"/>
        <v>4123</v>
      </c>
      <c r="KY343" s="69"/>
      <c r="KZ343" s="20"/>
      <c r="LA343" s="20"/>
      <c r="LB343" s="20">
        <v>32.666666666666664</v>
      </c>
      <c r="LC343" s="23">
        <f t="shared" si="952"/>
        <v>686</v>
      </c>
      <c r="LE343" s="69"/>
      <c r="LF343" s="20"/>
      <c r="LG343" s="20"/>
      <c r="LH343" s="20">
        <v>9.875</v>
      </c>
      <c r="LI343" s="23">
        <f t="shared" si="953"/>
        <v>1086.25</v>
      </c>
      <c r="LK343" s="27"/>
      <c r="LL343" s="27"/>
      <c r="LM343" s="27"/>
      <c r="LN343" s="27">
        <v>123</v>
      </c>
      <c r="LO343" s="30">
        <f t="shared" si="954"/>
        <v>6113.1</v>
      </c>
      <c r="LW343" s="32"/>
      <c r="LX343" s="32"/>
      <c r="LY343" s="32"/>
      <c r="LZ343" s="32">
        <v>137.5</v>
      </c>
      <c r="MA343" s="36">
        <f t="shared" si="955"/>
        <v>4977.5</v>
      </c>
      <c r="MC343" s="32"/>
      <c r="MD343" s="32"/>
      <c r="ME343" s="32"/>
      <c r="MF343" s="32"/>
      <c r="MI343" s="32"/>
      <c r="MJ343" s="32"/>
      <c r="MK343" s="32"/>
      <c r="ML343" s="32"/>
      <c r="MO343" s="32"/>
      <c r="MP343" s="32"/>
      <c r="MQ343" s="32"/>
      <c r="MR343" s="32"/>
      <c r="MU343" s="32"/>
      <c r="MV343" s="32"/>
      <c r="MW343" s="32"/>
      <c r="MX343" s="32"/>
      <c r="NA343" s="32"/>
      <c r="NB343" s="32"/>
      <c r="NC343" s="32"/>
      <c r="ND343" s="32">
        <v>103.75</v>
      </c>
      <c r="NE343" s="36">
        <f t="shared" si="956"/>
        <v>1556.25</v>
      </c>
      <c r="NG343" s="32"/>
      <c r="NH343" s="32"/>
      <c r="NI343" s="32"/>
      <c r="NJ343" s="32">
        <v>97.125</v>
      </c>
      <c r="NK343" s="36">
        <f t="shared" si="957"/>
        <v>3438.2249999999999</v>
      </c>
      <c r="NM343" s="32"/>
      <c r="NN343" s="32"/>
      <c r="NO343" s="32"/>
      <c r="NP343" s="32">
        <v>54.5</v>
      </c>
      <c r="NQ343" s="36">
        <f t="shared" si="958"/>
        <v>697.6</v>
      </c>
      <c r="NS343" s="32"/>
      <c r="NT343" s="32"/>
      <c r="NU343" s="32"/>
      <c r="NV343" s="32"/>
      <c r="NY343" s="32"/>
      <c r="NZ343" s="32"/>
      <c r="OA343" s="32"/>
      <c r="OB343" s="32">
        <v>12.125</v>
      </c>
      <c r="OC343" s="36">
        <f t="shared" si="959"/>
        <v>266.75</v>
      </c>
      <c r="OE343" s="32"/>
      <c r="OF343" s="32"/>
      <c r="OG343" s="32"/>
      <c r="OH343" s="32"/>
      <c r="OK343" s="32"/>
      <c r="OL343" s="32"/>
      <c r="OM343" s="32"/>
      <c r="ON343" s="32">
        <v>88.666666666666671</v>
      </c>
      <c r="OO343" s="36">
        <f t="shared" si="960"/>
        <v>2642.2666666666669</v>
      </c>
      <c r="OQ343" s="32"/>
      <c r="OR343" s="32"/>
      <c r="OS343" s="32"/>
      <c r="OT343" s="32"/>
      <c r="OW343" s="32"/>
      <c r="OX343" s="32"/>
      <c r="OY343" s="32"/>
      <c r="OZ343" s="32">
        <v>92.5</v>
      </c>
      <c r="PA343" s="36">
        <f t="shared" si="961"/>
        <v>1396.75</v>
      </c>
      <c r="PO343" s="32"/>
      <c r="PP343" s="32"/>
      <c r="PQ343" s="32"/>
      <c r="PR343" s="32"/>
      <c r="PU343" s="32"/>
      <c r="PV343" s="32"/>
      <c r="PW343" s="32"/>
      <c r="PX343" s="31">
        <v>104</v>
      </c>
      <c r="PY343" s="36">
        <f t="shared" si="962"/>
        <v>624</v>
      </c>
      <c r="QM343" s="5"/>
      <c r="QO343" s="5"/>
      <c r="RN343" s="31">
        <v>54</v>
      </c>
      <c r="RO343" s="36">
        <f t="shared" si="963"/>
        <v>615.6</v>
      </c>
    </row>
    <row r="344" spans="1:484" x14ac:dyDescent="0.55000000000000004">
      <c r="A344" s="31"/>
      <c r="B344" s="80">
        <v>185905</v>
      </c>
      <c r="C344" s="79"/>
      <c r="D344" s="78"/>
      <c r="E344" s="78">
        <f t="shared" si="867"/>
        <v>136131.82634179672</v>
      </c>
      <c r="F344" s="78">
        <f t="shared" si="964"/>
        <v>38.642977694187586</v>
      </c>
      <c r="G344" s="78">
        <f t="shared" si="921"/>
        <v>59.988466197416258</v>
      </c>
      <c r="H344" s="78"/>
      <c r="I344" s="78"/>
      <c r="J344" s="88"/>
      <c r="N344" s="31">
        <v>54.375</v>
      </c>
      <c r="O344" s="62">
        <f t="shared" si="922"/>
        <v>5491.875</v>
      </c>
      <c r="Z344" s="31">
        <v>91.5</v>
      </c>
      <c r="AA344" s="37">
        <f t="shared" si="918"/>
        <v>6862.5</v>
      </c>
      <c r="AF344" s="31">
        <v>45.142857142857139</v>
      </c>
      <c r="AG344" s="36">
        <f t="shared" si="923"/>
        <v>1489.7142857142856</v>
      </c>
      <c r="AL344" s="31">
        <v>43</v>
      </c>
      <c r="AM344" s="30">
        <f t="shared" si="924"/>
        <v>4300</v>
      </c>
      <c r="AR344" s="31">
        <v>18.160940875537904</v>
      </c>
      <c r="AS344" s="38">
        <f t="shared" si="925"/>
        <v>559.35697896656745</v>
      </c>
      <c r="BD344" s="31">
        <v>101.125</v>
      </c>
      <c r="BE344" s="36">
        <f t="shared" si="926"/>
        <v>4196.6875</v>
      </c>
      <c r="BJ344" s="31">
        <v>45.875</v>
      </c>
      <c r="BK344" s="36">
        <f t="shared" si="927"/>
        <v>1408.3625</v>
      </c>
      <c r="BP344" s="31">
        <v>49.5</v>
      </c>
      <c r="BQ344" s="30">
        <f t="shared" si="928"/>
        <v>1410.75</v>
      </c>
      <c r="BV344" s="31">
        <v>59</v>
      </c>
      <c r="BW344" s="30">
        <f t="shared" si="929"/>
        <v>3304</v>
      </c>
      <c r="CB344" s="31">
        <v>56.5</v>
      </c>
      <c r="CC344" s="30">
        <f t="shared" si="930"/>
        <v>5763</v>
      </c>
      <c r="CN344" s="31">
        <v>63.25</v>
      </c>
      <c r="CO344" s="36">
        <f t="shared" si="931"/>
        <v>3795</v>
      </c>
      <c r="CZ344" s="31">
        <v>72.875</v>
      </c>
      <c r="DA344" s="62">
        <f t="shared" si="932"/>
        <v>17490</v>
      </c>
      <c r="DF344" s="31">
        <v>31.625</v>
      </c>
      <c r="DG344" s="30">
        <f t="shared" si="933"/>
        <v>1201.75</v>
      </c>
      <c r="DL344" s="31">
        <v>10.666666666666668</v>
      </c>
      <c r="DM344" s="30">
        <f t="shared" si="934"/>
        <v>448.00000000000006</v>
      </c>
      <c r="DR344" s="31">
        <v>42</v>
      </c>
      <c r="DS344" s="30">
        <f t="shared" si="935"/>
        <v>2541</v>
      </c>
      <c r="DX344" s="31">
        <v>9.6300000000000008</v>
      </c>
      <c r="DY344" s="30">
        <f t="shared" si="936"/>
        <v>575.87400000000002</v>
      </c>
      <c r="ED344" s="31">
        <v>27</v>
      </c>
      <c r="EE344" s="30">
        <f t="shared" si="937"/>
        <v>891</v>
      </c>
      <c r="EV344" s="31">
        <v>95.125</v>
      </c>
      <c r="EW344" s="30">
        <f t="shared" si="938"/>
        <v>4280.625</v>
      </c>
      <c r="FB344" s="31">
        <v>106.125</v>
      </c>
      <c r="FC344" s="29">
        <f t="shared" si="919"/>
        <v>5465.4375</v>
      </c>
      <c r="FN344" s="31">
        <v>96.88</v>
      </c>
      <c r="FO344" s="36">
        <f t="shared" si="939"/>
        <v>4553.3599999999997</v>
      </c>
      <c r="FT344" s="31">
        <v>95</v>
      </c>
      <c r="FU344" s="36">
        <f t="shared" si="940"/>
        <v>12540</v>
      </c>
      <c r="GF344" s="31">
        <v>7.5</v>
      </c>
      <c r="GG344" s="36">
        <f t="shared" si="941"/>
        <v>285</v>
      </c>
      <c r="GL344" s="31">
        <v>40.75</v>
      </c>
      <c r="GM344" s="36">
        <f t="shared" si="920"/>
        <v>870.1</v>
      </c>
      <c r="GR344" s="31">
        <v>72.944457987917545</v>
      </c>
      <c r="GS344" s="36">
        <f t="shared" si="942"/>
        <v>1313.0002437825158</v>
      </c>
      <c r="GX344" s="31">
        <v>5</v>
      </c>
      <c r="GY344" s="36">
        <f t="shared" si="943"/>
        <v>185</v>
      </c>
      <c r="HP344" s="31">
        <v>51</v>
      </c>
      <c r="HQ344" s="30">
        <f t="shared" si="944"/>
        <v>2346</v>
      </c>
      <c r="IB344" s="31">
        <v>121.75</v>
      </c>
      <c r="IC344" s="36">
        <f t="shared" si="945"/>
        <v>2800.25</v>
      </c>
      <c r="IN344" s="31">
        <v>101.75</v>
      </c>
      <c r="IO344" s="36">
        <f t="shared" si="946"/>
        <v>3052.5</v>
      </c>
      <c r="JC344" s="69"/>
      <c r="JD344" s="20"/>
      <c r="JE344" s="20"/>
      <c r="JF344" s="20"/>
      <c r="JI344" s="69"/>
      <c r="JJ344" s="20"/>
      <c r="JK344" s="20"/>
      <c r="JL344" s="20">
        <v>121.5</v>
      </c>
      <c r="JM344" s="23">
        <f t="shared" si="947"/>
        <v>4617</v>
      </c>
      <c r="JO344" s="69"/>
      <c r="JP344" s="20"/>
      <c r="JQ344" s="20"/>
      <c r="JR344" s="20">
        <v>96.75</v>
      </c>
      <c r="JS344" s="23">
        <f t="shared" si="948"/>
        <v>3057.3</v>
      </c>
      <c r="JU344" s="69"/>
      <c r="JV344" s="20"/>
      <c r="JW344" s="20"/>
      <c r="JX344" s="20"/>
      <c r="KA344" s="69"/>
      <c r="KB344" s="20"/>
      <c r="KC344" s="20"/>
      <c r="KD344" s="20"/>
      <c r="KG344" s="69"/>
      <c r="KH344" s="20"/>
      <c r="KI344" s="20"/>
      <c r="KJ344" s="20">
        <v>10.833333333333332</v>
      </c>
      <c r="KK344" s="23">
        <f t="shared" si="949"/>
        <v>324.99999999999994</v>
      </c>
      <c r="KM344" s="69"/>
      <c r="KN344" s="20"/>
      <c r="KO344" s="20"/>
      <c r="KP344" s="20">
        <v>94.5</v>
      </c>
      <c r="KQ344" s="23">
        <f t="shared" si="950"/>
        <v>1729.3500000000001</v>
      </c>
      <c r="KS344" s="69"/>
      <c r="KT344" s="20"/>
      <c r="KU344" s="20"/>
      <c r="KV344" s="20">
        <v>69.25</v>
      </c>
      <c r="KW344" s="23">
        <f t="shared" si="951"/>
        <v>3878</v>
      </c>
      <c r="KY344" s="69"/>
      <c r="KZ344" s="20"/>
      <c r="LA344" s="20"/>
      <c r="LB344" s="20">
        <v>34.333333333333329</v>
      </c>
      <c r="LC344" s="23">
        <f t="shared" si="952"/>
        <v>720.99999999999989</v>
      </c>
      <c r="LE344" s="69"/>
      <c r="LF344" s="20"/>
      <c r="LG344" s="20"/>
      <c r="LH344" s="20">
        <v>7</v>
      </c>
      <c r="LI344" s="23">
        <f t="shared" si="953"/>
        <v>770</v>
      </c>
      <c r="LK344" s="27"/>
      <c r="LL344" s="27"/>
      <c r="LM344" s="27"/>
      <c r="LN344" s="27">
        <v>118.25</v>
      </c>
      <c r="LO344" s="30">
        <f t="shared" si="954"/>
        <v>5877.0250000000005</v>
      </c>
      <c r="LW344" s="32"/>
      <c r="LX344" s="32"/>
      <c r="LY344" s="32"/>
      <c r="LZ344" s="32">
        <v>129</v>
      </c>
      <c r="MA344" s="36">
        <f t="shared" si="955"/>
        <v>4669.8</v>
      </c>
      <c r="MC344" s="32"/>
      <c r="MD344" s="32"/>
      <c r="ME344" s="32"/>
      <c r="MF344" s="32"/>
      <c r="MI344" s="32"/>
      <c r="MJ344" s="32"/>
      <c r="MK344" s="32"/>
      <c r="ML344" s="32"/>
      <c r="MO344" s="32"/>
      <c r="MP344" s="32"/>
      <c r="MQ344" s="32"/>
      <c r="MR344" s="32"/>
      <c r="MU344" s="32"/>
      <c r="MV344" s="32"/>
      <c r="MW344" s="32"/>
      <c r="MX344" s="32"/>
      <c r="NA344" s="32"/>
      <c r="NB344" s="32"/>
      <c r="NC344" s="32"/>
      <c r="ND344" s="32">
        <v>100.125</v>
      </c>
      <c r="NE344" s="36">
        <f t="shared" si="956"/>
        <v>1501.875</v>
      </c>
      <c r="NG344" s="32"/>
      <c r="NH344" s="32"/>
      <c r="NI344" s="32"/>
      <c r="NJ344" s="32">
        <v>94.75</v>
      </c>
      <c r="NK344" s="36">
        <f t="shared" si="957"/>
        <v>3354.15</v>
      </c>
      <c r="NM344" s="32"/>
      <c r="NN344" s="32"/>
      <c r="NO344" s="32"/>
      <c r="NP344" s="32">
        <v>56</v>
      </c>
      <c r="NQ344" s="36">
        <f t="shared" si="958"/>
        <v>716.80000000000007</v>
      </c>
      <c r="NS344" s="32"/>
      <c r="NT344" s="32"/>
      <c r="NU344" s="32"/>
      <c r="NV344" s="32"/>
      <c r="NY344" s="32"/>
      <c r="NZ344" s="32"/>
      <c r="OA344" s="32"/>
      <c r="OB344" s="32">
        <v>9.625</v>
      </c>
      <c r="OC344" s="36">
        <f t="shared" si="959"/>
        <v>211.75</v>
      </c>
      <c r="OE344" s="32"/>
      <c r="OF344" s="32"/>
      <c r="OG344" s="32"/>
      <c r="OH344" s="32"/>
      <c r="OK344" s="32"/>
      <c r="OL344" s="32"/>
      <c r="OM344" s="32"/>
      <c r="ON344" s="32">
        <v>87.333333333333343</v>
      </c>
      <c r="OO344" s="36">
        <f t="shared" si="960"/>
        <v>2602.5333333333338</v>
      </c>
      <c r="OQ344" s="32"/>
      <c r="OR344" s="32"/>
      <c r="OS344" s="32"/>
      <c r="OT344" s="32"/>
      <c r="OW344" s="32"/>
      <c r="OX344" s="32"/>
      <c r="OY344" s="32"/>
      <c r="OZ344" s="32">
        <v>95</v>
      </c>
      <c r="PA344" s="36">
        <f t="shared" si="961"/>
        <v>1434.5</v>
      </c>
      <c r="PO344" s="32"/>
      <c r="PP344" s="32"/>
      <c r="PQ344" s="32"/>
      <c r="PR344" s="32"/>
      <c r="PU344" s="32"/>
      <c r="PV344" s="32"/>
      <c r="PW344" s="32"/>
      <c r="PX344" s="31">
        <v>105</v>
      </c>
      <c r="PY344" s="36">
        <f t="shared" si="962"/>
        <v>630</v>
      </c>
      <c r="QM344" s="5"/>
      <c r="QO344" s="5"/>
      <c r="RN344" s="31">
        <v>54</v>
      </c>
      <c r="RO344" s="36">
        <f t="shared" si="963"/>
        <v>615.6</v>
      </c>
    </row>
    <row r="345" spans="1:484" x14ac:dyDescent="0.55000000000000004">
      <c r="A345" s="31"/>
      <c r="B345" s="80">
        <v>185906</v>
      </c>
      <c r="C345" s="79"/>
      <c r="D345" s="78"/>
      <c r="E345" s="78">
        <f t="shared" si="867"/>
        <v>138130.11392412972</v>
      </c>
      <c r="F345" s="78">
        <f t="shared" si="964"/>
        <v>39.210220377590545</v>
      </c>
      <c r="G345" s="78">
        <f t="shared" si="921"/>
        <v>60.869040639902046</v>
      </c>
      <c r="H345" s="78"/>
      <c r="I345" s="78"/>
      <c r="J345" s="88"/>
      <c r="N345" s="31">
        <v>52.375</v>
      </c>
      <c r="O345" s="62">
        <f t="shared" si="922"/>
        <v>5289.875</v>
      </c>
      <c r="Z345" s="31">
        <v>87</v>
      </c>
      <c r="AA345" s="37">
        <f t="shared" si="918"/>
        <v>6525</v>
      </c>
      <c r="AF345" s="31">
        <v>46.214285714285708</v>
      </c>
      <c r="AG345" s="36">
        <f t="shared" si="923"/>
        <v>1525.0714285714284</v>
      </c>
      <c r="AL345" s="31">
        <v>42.75</v>
      </c>
      <c r="AM345" s="30">
        <f t="shared" si="924"/>
        <v>4275</v>
      </c>
      <c r="AR345" s="31">
        <v>17.991411313306855</v>
      </c>
      <c r="AS345" s="38">
        <f t="shared" si="925"/>
        <v>554.13546844985115</v>
      </c>
      <c r="BD345" s="31">
        <v>101</v>
      </c>
      <c r="BE345" s="36">
        <f t="shared" si="926"/>
        <v>4191.5</v>
      </c>
      <c r="BJ345" s="31">
        <v>45.25</v>
      </c>
      <c r="BK345" s="36">
        <f t="shared" si="927"/>
        <v>1389.175</v>
      </c>
      <c r="BP345" s="31">
        <v>49.125</v>
      </c>
      <c r="BQ345" s="30">
        <f t="shared" si="928"/>
        <v>1400.0625</v>
      </c>
      <c r="BV345" s="31">
        <v>58</v>
      </c>
      <c r="BW345" s="30">
        <f t="shared" si="929"/>
        <v>3248</v>
      </c>
      <c r="CB345" s="31">
        <v>60</v>
      </c>
      <c r="CC345" s="30">
        <f t="shared" si="930"/>
        <v>6120</v>
      </c>
      <c r="CN345" s="31">
        <v>63</v>
      </c>
      <c r="CO345" s="36">
        <f t="shared" si="931"/>
        <v>3780</v>
      </c>
      <c r="CZ345" s="31">
        <v>82.5</v>
      </c>
      <c r="DA345" s="62">
        <f t="shared" si="932"/>
        <v>19800</v>
      </c>
      <c r="DF345" s="31">
        <v>32.3125</v>
      </c>
      <c r="DG345" s="30">
        <f t="shared" si="933"/>
        <v>1227.875</v>
      </c>
      <c r="DL345" s="31">
        <v>10</v>
      </c>
      <c r="DM345" s="30">
        <f t="shared" si="934"/>
        <v>420</v>
      </c>
      <c r="DR345" s="31">
        <v>39</v>
      </c>
      <c r="DS345" s="30">
        <f t="shared" si="935"/>
        <v>2359.5</v>
      </c>
      <c r="DX345" s="31">
        <v>8.5</v>
      </c>
      <c r="DY345" s="30">
        <f t="shared" si="936"/>
        <v>508.29999999999995</v>
      </c>
      <c r="ED345" s="31">
        <v>25.25</v>
      </c>
      <c r="EE345" s="30">
        <f t="shared" si="937"/>
        <v>833.25</v>
      </c>
      <c r="EV345" s="31">
        <v>94.3125</v>
      </c>
      <c r="EW345" s="30">
        <f t="shared" si="938"/>
        <v>4244.0625</v>
      </c>
      <c r="FB345" s="31">
        <v>105.9375</v>
      </c>
      <c r="FC345" s="29">
        <f t="shared" si="919"/>
        <v>5455.78125</v>
      </c>
      <c r="FN345" s="31">
        <v>97.5</v>
      </c>
      <c r="FO345" s="36">
        <f t="shared" si="939"/>
        <v>4582.5</v>
      </c>
      <c r="FT345" s="31">
        <v>98.25</v>
      </c>
      <c r="FU345" s="36">
        <f t="shared" si="940"/>
        <v>12969</v>
      </c>
      <c r="GF345" s="31">
        <v>7.5</v>
      </c>
      <c r="GG345" s="36">
        <f t="shared" si="941"/>
        <v>285</v>
      </c>
      <c r="GL345" s="31">
        <v>38.5</v>
      </c>
      <c r="GM345" s="36">
        <f t="shared" si="920"/>
        <v>881.40000000000009</v>
      </c>
      <c r="GR345" s="31">
        <v>72.277820950470087</v>
      </c>
      <c r="GS345" s="36">
        <f t="shared" si="942"/>
        <v>1301.0007771084615</v>
      </c>
      <c r="GX345" s="31">
        <v>4</v>
      </c>
      <c r="GY345" s="36">
        <f t="shared" si="943"/>
        <v>148</v>
      </c>
      <c r="HP345" s="31">
        <v>52</v>
      </c>
      <c r="HQ345" s="30">
        <f t="shared" si="944"/>
        <v>2392</v>
      </c>
      <c r="IB345" s="31">
        <v>123</v>
      </c>
      <c r="IC345" s="36">
        <f t="shared" si="945"/>
        <v>2829</v>
      </c>
      <c r="IN345" s="31">
        <v>107</v>
      </c>
      <c r="IO345" s="36">
        <f t="shared" si="946"/>
        <v>3210</v>
      </c>
      <c r="JC345" s="69"/>
      <c r="JD345" s="20"/>
      <c r="JE345" s="20"/>
      <c r="JF345" s="20"/>
      <c r="JI345" s="69"/>
      <c r="JJ345" s="20"/>
      <c r="JK345" s="20"/>
      <c r="JL345" s="20">
        <v>122.25</v>
      </c>
      <c r="JM345" s="23">
        <f t="shared" si="947"/>
        <v>4645.5</v>
      </c>
      <c r="JO345" s="69"/>
      <c r="JP345" s="20"/>
      <c r="JQ345" s="20"/>
      <c r="JR345" s="20">
        <v>96.8125</v>
      </c>
      <c r="JS345" s="23">
        <f t="shared" si="948"/>
        <v>3059.2750000000001</v>
      </c>
      <c r="JU345" s="69"/>
      <c r="JV345" s="20"/>
      <c r="JW345" s="20"/>
      <c r="JX345" s="20"/>
      <c r="KA345" s="69"/>
      <c r="KB345" s="20"/>
      <c r="KC345" s="20"/>
      <c r="KD345" s="20"/>
      <c r="KG345" s="69"/>
      <c r="KH345" s="20"/>
      <c r="KI345" s="20"/>
      <c r="KJ345" s="20">
        <v>11</v>
      </c>
      <c r="KK345" s="23">
        <f t="shared" si="949"/>
        <v>330</v>
      </c>
      <c r="KM345" s="69"/>
      <c r="KN345" s="20"/>
      <c r="KO345" s="20"/>
      <c r="KP345" s="20">
        <v>90.5</v>
      </c>
      <c r="KQ345" s="23">
        <f t="shared" si="950"/>
        <v>1656.15</v>
      </c>
      <c r="KS345" s="69"/>
      <c r="KT345" s="20"/>
      <c r="KU345" s="20"/>
      <c r="KV345" s="20">
        <v>69.25</v>
      </c>
      <c r="KW345" s="23">
        <f t="shared" si="951"/>
        <v>3878</v>
      </c>
      <c r="KY345" s="69"/>
      <c r="KZ345" s="20"/>
      <c r="LA345" s="20"/>
      <c r="LB345" s="20">
        <v>36</v>
      </c>
      <c r="LC345" s="23">
        <f t="shared" si="952"/>
        <v>756</v>
      </c>
      <c r="LE345" s="69"/>
      <c r="LF345" s="20"/>
      <c r="LG345" s="20"/>
      <c r="LH345" s="20">
        <v>5.75</v>
      </c>
      <c r="LI345" s="23">
        <f t="shared" si="953"/>
        <v>632.5</v>
      </c>
      <c r="LK345" s="27"/>
      <c r="LL345" s="27"/>
      <c r="LM345" s="27"/>
      <c r="LN345" s="27">
        <v>115</v>
      </c>
      <c r="LO345" s="30">
        <f t="shared" si="954"/>
        <v>5715.5</v>
      </c>
      <c r="LW345" s="32"/>
      <c r="LX345" s="32"/>
      <c r="LY345" s="32"/>
      <c r="LZ345" s="32">
        <v>130</v>
      </c>
      <c r="MA345" s="36">
        <f t="shared" si="955"/>
        <v>4706</v>
      </c>
      <c r="MC345" s="32"/>
      <c r="MD345" s="32"/>
      <c r="ME345" s="32"/>
      <c r="MF345" s="32"/>
      <c r="MI345" s="32"/>
      <c r="MJ345" s="32"/>
      <c r="MK345" s="32"/>
      <c r="ML345" s="32"/>
      <c r="MO345" s="32"/>
      <c r="MP345" s="32"/>
      <c r="MQ345" s="32"/>
      <c r="MR345" s="32"/>
      <c r="MU345" s="32"/>
      <c r="MV345" s="32"/>
      <c r="MW345" s="32"/>
      <c r="MX345" s="32"/>
      <c r="NA345" s="32"/>
      <c r="NB345" s="32"/>
      <c r="NC345" s="32"/>
      <c r="ND345" s="32">
        <v>100</v>
      </c>
      <c r="NE345" s="36">
        <f t="shared" si="956"/>
        <v>1500</v>
      </c>
      <c r="NG345" s="32"/>
      <c r="NH345" s="32"/>
      <c r="NI345" s="32"/>
      <c r="NJ345" s="32">
        <v>94.75</v>
      </c>
      <c r="NK345" s="36">
        <f t="shared" si="957"/>
        <v>3354.15</v>
      </c>
      <c r="NM345" s="32"/>
      <c r="NN345" s="32"/>
      <c r="NO345" s="32"/>
      <c r="NP345" s="32">
        <v>56.875</v>
      </c>
      <c r="NQ345" s="36">
        <f t="shared" si="958"/>
        <v>728</v>
      </c>
      <c r="NS345" s="32"/>
      <c r="NT345" s="32"/>
      <c r="NU345" s="32"/>
      <c r="NV345" s="32"/>
      <c r="NY345" s="32"/>
      <c r="NZ345" s="32"/>
      <c r="OA345" s="32"/>
      <c r="OB345" s="32">
        <v>9.625</v>
      </c>
      <c r="OC345" s="36">
        <f t="shared" si="959"/>
        <v>211.75</v>
      </c>
      <c r="OE345" s="32"/>
      <c r="OF345" s="32"/>
      <c r="OG345" s="32"/>
      <c r="OH345" s="32"/>
      <c r="OK345" s="32"/>
      <c r="OL345" s="32"/>
      <c r="OM345" s="32"/>
      <c r="ON345" s="32">
        <v>86</v>
      </c>
      <c r="OO345" s="36">
        <f t="shared" si="960"/>
        <v>2562.8000000000002</v>
      </c>
      <c r="OQ345" s="32"/>
      <c r="OR345" s="32"/>
      <c r="OS345" s="32"/>
      <c r="OT345" s="32"/>
      <c r="OW345" s="32"/>
      <c r="OX345" s="32"/>
      <c r="OY345" s="32"/>
      <c r="OZ345" s="32">
        <v>92.875</v>
      </c>
      <c r="PA345" s="36">
        <f t="shared" si="961"/>
        <v>1402.4124999999999</v>
      </c>
      <c r="PC345" s="32"/>
      <c r="PD345" s="32"/>
      <c r="PE345" s="32"/>
      <c r="PF345" s="32"/>
      <c r="PI345" s="32"/>
      <c r="PJ345" s="32"/>
      <c r="PK345" s="32"/>
      <c r="PL345" s="32"/>
      <c r="PO345" s="32"/>
      <c r="PP345" s="32"/>
      <c r="PQ345" s="32"/>
      <c r="PR345" s="32"/>
      <c r="PU345" s="32"/>
      <c r="PV345" s="32"/>
      <c r="PW345" s="32"/>
      <c r="PX345" s="31">
        <v>104.5</v>
      </c>
      <c r="PY345" s="36">
        <f t="shared" si="962"/>
        <v>627</v>
      </c>
      <c r="QM345" s="5"/>
      <c r="QO345" s="5"/>
      <c r="RN345" s="31">
        <f>AVERAGE(RN344,RN346)</f>
        <v>54.4375</v>
      </c>
      <c r="RO345" s="36">
        <f t="shared" si="963"/>
        <v>620.58749999999998</v>
      </c>
    </row>
    <row r="346" spans="1:484" x14ac:dyDescent="0.55000000000000004">
      <c r="A346" s="31"/>
      <c r="B346" s="80">
        <v>185907</v>
      </c>
      <c r="C346" s="79"/>
      <c r="D346" s="78"/>
      <c r="E346" s="78">
        <f t="shared" si="867"/>
        <v>136779.92717312946</v>
      </c>
      <c r="F346" s="78">
        <f t="shared" si="964"/>
        <v>38.826950440618639</v>
      </c>
      <c r="G346" s="78">
        <f t="shared" si="921"/>
        <v>60.274061240527672</v>
      </c>
      <c r="H346" s="78"/>
      <c r="I346" s="78"/>
      <c r="J346" s="88"/>
      <c r="N346" s="31">
        <v>56</v>
      </c>
      <c r="O346" s="62">
        <f t="shared" si="922"/>
        <v>5656</v>
      </c>
      <c r="Z346" s="31">
        <v>89.25</v>
      </c>
      <c r="AA346" s="37">
        <f t="shared" si="918"/>
        <v>6693.75</v>
      </c>
      <c r="AF346" s="31">
        <v>47.285714285714278</v>
      </c>
      <c r="AG346" s="36">
        <f t="shared" si="923"/>
        <v>1560.4285714285711</v>
      </c>
      <c r="AL346" s="31">
        <v>44.75</v>
      </c>
      <c r="AM346" s="30">
        <f t="shared" si="924"/>
        <v>4475</v>
      </c>
      <c r="AR346" s="31">
        <v>17.821881751075807</v>
      </c>
      <c r="AS346" s="38">
        <f t="shared" si="925"/>
        <v>548.91395793313484</v>
      </c>
      <c r="BD346" s="31">
        <v>100.875</v>
      </c>
      <c r="BE346" s="36">
        <f t="shared" si="926"/>
        <v>4186.3125</v>
      </c>
      <c r="BJ346" s="31">
        <v>45.125</v>
      </c>
      <c r="BK346" s="36">
        <f t="shared" si="927"/>
        <v>1385.3374999999999</v>
      </c>
      <c r="BP346" s="31">
        <v>48.75</v>
      </c>
      <c r="BQ346" s="30">
        <f t="shared" si="928"/>
        <v>1389.375</v>
      </c>
      <c r="BV346" s="31">
        <v>61.5</v>
      </c>
      <c r="BW346" s="30">
        <f t="shared" si="929"/>
        <v>3444</v>
      </c>
      <c r="CB346" s="31">
        <v>55</v>
      </c>
      <c r="CC346" s="30">
        <f t="shared" si="930"/>
        <v>5610</v>
      </c>
      <c r="CN346" s="31">
        <v>63.75</v>
      </c>
      <c r="CO346" s="36">
        <f t="shared" si="931"/>
        <v>3825</v>
      </c>
      <c r="CZ346" s="31">
        <v>74.875</v>
      </c>
      <c r="DA346" s="62">
        <f t="shared" si="932"/>
        <v>17970</v>
      </c>
      <c r="DF346" s="31">
        <v>33</v>
      </c>
      <c r="DG346" s="30">
        <f t="shared" si="933"/>
        <v>1254</v>
      </c>
      <c r="DL346" s="31">
        <v>9.75</v>
      </c>
      <c r="DM346" s="30">
        <f t="shared" si="934"/>
        <v>409.5</v>
      </c>
      <c r="DR346" s="31">
        <v>42</v>
      </c>
      <c r="DS346" s="30">
        <f t="shared" si="935"/>
        <v>2541</v>
      </c>
      <c r="DX346" s="31">
        <v>7.5</v>
      </c>
      <c r="DY346" s="30">
        <f t="shared" si="936"/>
        <v>448.5</v>
      </c>
      <c r="ED346" s="31">
        <v>23.75</v>
      </c>
      <c r="EE346" s="30">
        <f t="shared" si="937"/>
        <v>783.75</v>
      </c>
      <c r="EV346" s="31">
        <v>93.5</v>
      </c>
      <c r="EW346" s="30">
        <f t="shared" si="938"/>
        <v>4207.5</v>
      </c>
      <c r="FB346" s="31">
        <v>105.75</v>
      </c>
      <c r="FC346" s="29">
        <f t="shared" si="919"/>
        <v>5446.125</v>
      </c>
      <c r="FN346" s="31">
        <v>97</v>
      </c>
      <c r="FO346" s="36">
        <f t="shared" si="939"/>
        <v>4559</v>
      </c>
      <c r="FT346" s="31">
        <v>97.25</v>
      </c>
      <c r="FU346" s="36">
        <f t="shared" si="940"/>
        <v>12837</v>
      </c>
      <c r="GF346" s="31">
        <v>7.5</v>
      </c>
      <c r="GG346" s="36">
        <f t="shared" si="941"/>
        <v>285</v>
      </c>
      <c r="GL346" s="31">
        <v>39</v>
      </c>
      <c r="GM346" s="36">
        <f t="shared" si="920"/>
        <v>844.67500000000007</v>
      </c>
      <c r="GR346" s="31">
        <v>71.611183913022629</v>
      </c>
      <c r="GS346" s="36">
        <f t="shared" si="942"/>
        <v>1289.0013104344073</v>
      </c>
      <c r="GX346" s="31">
        <v>3</v>
      </c>
      <c r="GY346" s="36">
        <f t="shared" si="943"/>
        <v>111</v>
      </c>
      <c r="HP346" s="31">
        <v>53</v>
      </c>
      <c r="HQ346" s="30">
        <f t="shared" si="944"/>
        <v>2438</v>
      </c>
      <c r="IB346" s="31">
        <v>123.75</v>
      </c>
      <c r="IC346" s="36">
        <f t="shared" si="945"/>
        <v>2846.25</v>
      </c>
      <c r="IN346" s="31">
        <v>104.75</v>
      </c>
      <c r="IO346" s="36">
        <f t="shared" si="946"/>
        <v>3142.5</v>
      </c>
      <c r="JC346" s="69"/>
      <c r="JD346" s="20"/>
      <c r="JE346" s="20"/>
      <c r="JF346" s="20"/>
      <c r="JI346" s="69"/>
      <c r="JJ346" s="20"/>
      <c r="JK346" s="20"/>
      <c r="JL346" s="20">
        <v>122.3</v>
      </c>
      <c r="JM346" s="23">
        <f t="shared" si="947"/>
        <v>4647.3999999999996</v>
      </c>
      <c r="JO346" s="69"/>
      <c r="JP346" s="20"/>
      <c r="JQ346" s="20"/>
      <c r="JR346" s="20">
        <v>96.875</v>
      </c>
      <c r="JS346" s="23">
        <f t="shared" si="948"/>
        <v>3061.25</v>
      </c>
      <c r="JU346" s="69"/>
      <c r="JV346" s="20"/>
      <c r="JW346" s="20"/>
      <c r="JX346" s="20"/>
      <c r="KA346" s="69"/>
      <c r="KB346" s="20"/>
      <c r="KC346" s="20"/>
      <c r="KD346" s="20"/>
      <c r="KG346" s="69"/>
      <c r="KH346" s="20"/>
      <c r="KI346" s="20"/>
      <c r="KJ346" s="20">
        <v>11</v>
      </c>
      <c r="KK346" s="23">
        <f t="shared" si="949"/>
        <v>330</v>
      </c>
      <c r="KM346" s="69"/>
      <c r="KN346" s="20"/>
      <c r="KO346" s="20"/>
      <c r="KP346" s="20">
        <v>95</v>
      </c>
      <c r="KQ346" s="23">
        <f t="shared" si="950"/>
        <v>1738.5</v>
      </c>
      <c r="KS346" s="69"/>
      <c r="KT346" s="20"/>
      <c r="KU346" s="20"/>
      <c r="KV346" s="20">
        <v>71.75</v>
      </c>
      <c r="KW346" s="23">
        <f t="shared" si="951"/>
        <v>4018</v>
      </c>
      <c r="KY346" s="69"/>
      <c r="KZ346" s="20"/>
      <c r="LA346" s="20"/>
      <c r="LB346" s="20">
        <v>36</v>
      </c>
      <c r="LC346" s="23">
        <f t="shared" si="952"/>
        <v>756</v>
      </c>
      <c r="LE346" s="69"/>
      <c r="LF346" s="20"/>
      <c r="LG346" s="20"/>
      <c r="LH346" s="20">
        <v>6.916666666666667</v>
      </c>
      <c r="LI346" s="23">
        <f t="shared" si="953"/>
        <v>760.83333333333337</v>
      </c>
      <c r="LK346" s="27"/>
      <c r="LL346" s="27"/>
      <c r="LM346" s="27"/>
      <c r="LN346" s="27">
        <v>115.75</v>
      </c>
      <c r="LO346" s="30">
        <f t="shared" si="954"/>
        <v>5752.7750000000005</v>
      </c>
      <c r="LW346" s="32"/>
      <c r="LX346" s="32"/>
      <c r="LY346" s="32"/>
      <c r="LZ346" s="32">
        <v>132.5</v>
      </c>
      <c r="MA346" s="36">
        <f t="shared" si="955"/>
        <v>4796.5</v>
      </c>
      <c r="MC346" s="32"/>
      <c r="MD346" s="32"/>
      <c r="ME346" s="32"/>
      <c r="MF346" s="32"/>
      <c r="MI346" s="32"/>
      <c r="MJ346" s="32"/>
      <c r="MK346" s="32"/>
      <c r="ML346" s="32"/>
      <c r="MO346" s="32"/>
      <c r="MP346" s="32"/>
      <c r="MQ346" s="32"/>
      <c r="MR346" s="32"/>
      <c r="MU346" s="32"/>
      <c r="MV346" s="32"/>
      <c r="MW346" s="32"/>
      <c r="MX346" s="32"/>
      <c r="NA346" s="32"/>
      <c r="NB346" s="32"/>
      <c r="NC346" s="32"/>
      <c r="ND346" s="32">
        <v>96.25</v>
      </c>
      <c r="NE346" s="36">
        <f t="shared" si="956"/>
        <v>1443.75</v>
      </c>
      <c r="NG346" s="32"/>
      <c r="NH346" s="32"/>
      <c r="NI346" s="32"/>
      <c r="NJ346" s="32">
        <v>90.375</v>
      </c>
      <c r="NK346" s="36">
        <f t="shared" si="957"/>
        <v>3199.2750000000001</v>
      </c>
      <c r="NM346" s="32"/>
      <c r="NN346" s="32"/>
      <c r="NO346" s="32"/>
      <c r="NP346" s="32">
        <v>57.75</v>
      </c>
      <c r="NQ346" s="36">
        <f t="shared" si="958"/>
        <v>739.2</v>
      </c>
      <c r="NS346" s="32"/>
      <c r="NT346" s="32"/>
      <c r="NU346" s="32"/>
      <c r="NV346" s="32"/>
      <c r="NY346" s="32"/>
      <c r="NZ346" s="32"/>
      <c r="OA346" s="32"/>
      <c r="OB346" s="32">
        <v>8.9375</v>
      </c>
      <c r="OC346" s="36">
        <f t="shared" si="959"/>
        <v>196.625</v>
      </c>
      <c r="OE346" s="32"/>
      <c r="OF346" s="32"/>
      <c r="OG346" s="32"/>
      <c r="OH346" s="32"/>
      <c r="OK346" s="32"/>
      <c r="OL346" s="32"/>
      <c r="OM346" s="32"/>
      <c r="ON346" s="32">
        <v>85</v>
      </c>
      <c r="OO346" s="36">
        <f t="shared" si="960"/>
        <v>2533</v>
      </c>
      <c r="OQ346" s="32"/>
      <c r="OR346" s="32"/>
      <c r="OS346" s="32"/>
      <c r="OT346" s="32"/>
      <c r="OW346" s="32"/>
      <c r="OX346" s="32"/>
      <c r="OY346" s="32"/>
      <c r="OZ346" s="32">
        <v>90.75</v>
      </c>
      <c r="PA346" s="36">
        <f t="shared" si="961"/>
        <v>1370.325</v>
      </c>
      <c r="PC346" s="32"/>
      <c r="PD346" s="32"/>
      <c r="PE346" s="32"/>
      <c r="PF346" s="32"/>
      <c r="PI346" s="32"/>
      <c r="PJ346" s="32"/>
      <c r="PK346" s="32"/>
      <c r="PL346" s="32"/>
      <c r="PO346" s="32"/>
      <c r="PP346" s="32"/>
      <c r="PQ346" s="32"/>
      <c r="PR346" s="32"/>
      <c r="PU346" s="32"/>
      <c r="PV346" s="32"/>
      <c r="PW346" s="32"/>
      <c r="PX346" s="31">
        <v>104</v>
      </c>
      <c r="PY346" s="36">
        <f t="shared" si="962"/>
        <v>624</v>
      </c>
      <c r="QM346" s="5"/>
      <c r="QO346" s="5"/>
      <c r="RN346" s="31">
        <v>54.875</v>
      </c>
      <c r="RO346" s="36">
        <f t="shared" si="963"/>
        <v>625.57500000000005</v>
      </c>
    </row>
    <row r="347" spans="1:484" x14ac:dyDescent="0.55000000000000004">
      <c r="A347" s="31"/>
      <c r="B347" s="80">
        <v>185908</v>
      </c>
      <c r="C347" s="79"/>
      <c r="D347" s="78"/>
      <c r="E347" s="78">
        <f t="shared" si="867"/>
        <v>139118.09875546253</v>
      </c>
      <c r="F347" s="78">
        <f t="shared" si="964"/>
        <v>39.490674087978086</v>
      </c>
      <c r="G347" s="78">
        <f t="shared" si="921"/>
        <v>61.304410503442703</v>
      </c>
      <c r="H347" s="78"/>
      <c r="I347" s="78"/>
      <c r="J347" s="88"/>
      <c r="N347" s="31">
        <v>58.875</v>
      </c>
      <c r="O347" s="62">
        <f t="shared" si="922"/>
        <v>5946.375</v>
      </c>
      <c r="Z347" s="31">
        <v>93.25</v>
      </c>
      <c r="AA347" s="37">
        <f t="shared" si="918"/>
        <v>6993.75</v>
      </c>
      <c r="AF347" s="31">
        <v>48.357142857142847</v>
      </c>
      <c r="AG347" s="36">
        <f t="shared" si="923"/>
        <v>1595.785714285714</v>
      </c>
      <c r="AL347" s="31">
        <v>44.5</v>
      </c>
      <c r="AM347" s="30">
        <f t="shared" si="924"/>
        <v>4450</v>
      </c>
      <c r="AR347" s="31">
        <v>17.652352188844759</v>
      </c>
      <c r="AS347" s="38">
        <f t="shared" si="925"/>
        <v>543.69244741641864</v>
      </c>
      <c r="BD347" s="31">
        <v>104.875</v>
      </c>
      <c r="BE347" s="36">
        <f t="shared" si="926"/>
        <v>4352.3125</v>
      </c>
      <c r="BJ347" s="31">
        <v>45.75</v>
      </c>
      <c r="BK347" s="36">
        <f t="shared" si="927"/>
        <v>1404.5249999999999</v>
      </c>
      <c r="BP347" s="31">
        <v>51.125</v>
      </c>
      <c r="BQ347" s="30">
        <f t="shared" si="928"/>
        <v>1457.0625</v>
      </c>
      <c r="BV347" s="31">
        <v>68.25</v>
      </c>
      <c r="BW347" s="30">
        <f t="shared" si="929"/>
        <v>3822</v>
      </c>
      <c r="CB347" s="31">
        <v>50</v>
      </c>
      <c r="CC347" s="30">
        <f t="shared" si="930"/>
        <v>5100</v>
      </c>
      <c r="CN347" s="31">
        <v>70</v>
      </c>
      <c r="CO347" s="36">
        <f t="shared" si="931"/>
        <v>4200</v>
      </c>
      <c r="CZ347" s="31">
        <v>78.125</v>
      </c>
      <c r="DA347" s="62">
        <f t="shared" si="932"/>
        <v>18750</v>
      </c>
      <c r="DF347" s="31">
        <v>34.75</v>
      </c>
      <c r="DG347" s="30">
        <f t="shared" si="933"/>
        <v>1320.5</v>
      </c>
      <c r="DL347" s="31">
        <v>10.130000000000001</v>
      </c>
      <c r="DM347" s="30">
        <f t="shared" si="934"/>
        <v>425.46000000000004</v>
      </c>
      <c r="DR347" s="31">
        <v>46</v>
      </c>
      <c r="DS347" s="30">
        <f t="shared" si="935"/>
        <v>2783</v>
      </c>
      <c r="DX347" s="31">
        <v>7</v>
      </c>
      <c r="DY347" s="30">
        <f t="shared" si="936"/>
        <v>418.59999999999997</v>
      </c>
      <c r="ED347" s="31">
        <v>24.88</v>
      </c>
      <c r="EE347" s="30">
        <f t="shared" si="937"/>
        <v>821.04</v>
      </c>
      <c r="EV347" s="31">
        <v>95.5</v>
      </c>
      <c r="EW347" s="30">
        <f t="shared" si="938"/>
        <v>4297.5</v>
      </c>
      <c r="FB347" s="31">
        <v>105.9375</v>
      </c>
      <c r="FC347" s="29">
        <f t="shared" si="919"/>
        <v>5455.78125</v>
      </c>
      <c r="FN347" s="31">
        <v>95</v>
      </c>
      <c r="FO347" s="36">
        <f t="shared" si="939"/>
        <v>4465</v>
      </c>
      <c r="FT347" s="31">
        <v>96.25</v>
      </c>
      <c r="FU347" s="36">
        <f t="shared" si="940"/>
        <v>12705</v>
      </c>
      <c r="GF347" s="31">
        <v>7.5</v>
      </c>
      <c r="GG347" s="36">
        <f t="shared" si="941"/>
        <v>285</v>
      </c>
      <c r="GL347" s="31">
        <v>37.375</v>
      </c>
      <c r="GM347" s="36">
        <f t="shared" si="920"/>
        <v>915.30000000000007</v>
      </c>
      <c r="GR347" s="31">
        <v>70.94454687557517</v>
      </c>
      <c r="GS347" s="36">
        <f t="shared" si="942"/>
        <v>1277.001843760353</v>
      </c>
      <c r="GX347" s="31">
        <v>4</v>
      </c>
      <c r="GY347" s="36">
        <f t="shared" si="943"/>
        <v>148</v>
      </c>
      <c r="HP347" s="31">
        <v>54</v>
      </c>
      <c r="HQ347" s="30">
        <f t="shared" si="944"/>
        <v>2484</v>
      </c>
      <c r="IB347" s="31">
        <v>126.75</v>
      </c>
      <c r="IC347" s="36">
        <f t="shared" si="945"/>
        <v>2915.25</v>
      </c>
      <c r="IN347" s="31">
        <v>105</v>
      </c>
      <c r="IO347" s="36">
        <f t="shared" si="946"/>
        <v>3150</v>
      </c>
      <c r="JC347" s="69"/>
      <c r="JD347" s="20"/>
      <c r="JE347" s="20"/>
      <c r="JF347" s="20"/>
      <c r="JI347" s="69"/>
      <c r="JJ347" s="20"/>
      <c r="JK347" s="20"/>
      <c r="JL347" s="20">
        <v>122.35</v>
      </c>
      <c r="JM347" s="23">
        <f t="shared" si="947"/>
        <v>4649.3</v>
      </c>
      <c r="JO347" s="69"/>
      <c r="JP347" s="20"/>
      <c r="JQ347" s="20"/>
      <c r="JR347" s="20">
        <v>97.875</v>
      </c>
      <c r="JS347" s="23">
        <f t="shared" si="948"/>
        <v>3092.8500000000004</v>
      </c>
      <c r="JU347" s="69"/>
      <c r="JV347" s="20"/>
      <c r="JW347" s="20"/>
      <c r="JX347" s="20"/>
      <c r="KA347" s="69"/>
      <c r="KB347" s="20"/>
      <c r="KC347" s="20"/>
      <c r="KD347" s="20"/>
      <c r="KG347" s="69"/>
      <c r="KH347" s="20"/>
      <c r="KI347" s="20"/>
      <c r="KJ347" s="20">
        <v>11</v>
      </c>
      <c r="KK347" s="23">
        <f t="shared" si="949"/>
        <v>330</v>
      </c>
      <c r="KM347" s="69"/>
      <c r="KN347" s="20"/>
      <c r="KO347" s="20"/>
      <c r="KP347" s="20">
        <v>95.125</v>
      </c>
      <c r="KQ347" s="23">
        <f t="shared" si="950"/>
        <v>1740.7875000000001</v>
      </c>
      <c r="KS347" s="69"/>
      <c r="KT347" s="20"/>
      <c r="KU347" s="20"/>
      <c r="KV347" s="20">
        <v>72.75</v>
      </c>
      <c r="KW347" s="23">
        <f t="shared" si="951"/>
        <v>4074</v>
      </c>
      <c r="KY347" s="69"/>
      <c r="KZ347" s="20"/>
      <c r="LA347" s="20"/>
      <c r="LB347" s="20">
        <v>39.5</v>
      </c>
      <c r="LC347" s="23">
        <f t="shared" si="952"/>
        <v>829.5</v>
      </c>
      <c r="LE347" s="69"/>
      <c r="LF347" s="20"/>
      <c r="LG347" s="20"/>
      <c r="LH347" s="20">
        <v>4.125</v>
      </c>
      <c r="LI347" s="23">
        <f t="shared" si="953"/>
        <v>453.75</v>
      </c>
      <c r="LK347" s="27"/>
      <c r="LL347" s="27"/>
      <c r="LM347" s="27"/>
      <c r="LN347" s="27">
        <v>115</v>
      </c>
      <c r="LO347" s="30">
        <f t="shared" si="954"/>
        <v>5715.5</v>
      </c>
      <c r="LW347" s="32"/>
      <c r="LX347" s="32"/>
      <c r="LY347" s="32"/>
      <c r="LZ347" s="32">
        <v>129.5</v>
      </c>
      <c r="MA347" s="36">
        <f t="shared" si="955"/>
        <v>4687.9000000000005</v>
      </c>
      <c r="MC347" s="32"/>
      <c r="MD347" s="32"/>
      <c r="ME347" s="32"/>
      <c r="MF347" s="32"/>
      <c r="MI347" s="32"/>
      <c r="MJ347" s="32"/>
      <c r="MK347" s="32"/>
      <c r="ML347" s="32"/>
      <c r="MO347" s="32"/>
      <c r="MP347" s="32"/>
      <c r="MQ347" s="32"/>
      <c r="MR347" s="32"/>
      <c r="MU347" s="32"/>
      <c r="MV347" s="32"/>
      <c r="MW347" s="32"/>
      <c r="MX347" s="32"/>
      <c r="NA347" s="32"/>
      <c r="NB347" s="32"/>
      <c r="NC347" s="32"/>
      <c r="ND347" s="32">
        <v>101.75</v>
      </c>
      <c r="NE347" s="36">
        <f t="shared" si="956"/>
        <v>1526.25</v>
      </c>
      <c r="NG347" s="32"/>
      <c r="NH347" s="32"/>
      <c r="NI347" s="32"/>
      <c r="NJ347" s="32">
        <v>94.75</v>
      </c>
      <c r="NK347" s="36">
        <f t="shared" si="957"/>
        <v>3354.15</v>
      </c>
      <c r="NM347" s="32"/>
      <c r="NN347" s="32"/>
      <c r="NO347" s="32"/>
      <c r="NP347" s="32">
        <v>58</v>
      </c>
      <c r="NQ347" s="36">
        <f t="shared" si="958"/>
        <v>742.40000000000009</v>
      </c>
      <c r="NS347" s="32"/>
      <c r="NT347" s="32"/>
      <c r="NU347" s="32"/>
      <c r="NV347" s="32"/>
      <c r="NY347" s="32"/>
      <c r="NZ347" s="32"/>
      <c r="OA347" s="32"/>
      <c r="OB347" s="32">
        <v>11</v>
      </c>
      <c r="OC347" s="36">
        <f t="shared" si="959"/>
        <v>242</v>
      </c>
      <c r="OE347" s="32"/>
      <c r="OF347" s="32"/>
      <c r="OG347" s="32"/>
      <c r="OH347" s="32"/>
      <c r="OK347" s="32"/>
      <c r="OL347" s="32"/>
      <c r="OM347" s="32"/>
      <c r="ON347" s="32">
        <v>85.125</v>
      </c>
      <c r="OO347" s="36">
        <f t="shared" si="960"/>
        <v>2536.7249999999999</v>
      </c>
      <c r="OQ347" s="32"/>
      <c r="OR347" s="32"/>
      <c r="OS347" s="32"/>
      <c r="OT347" s="32"/>
      <c r="OW347" s="32"/>
      <c r="OX347" s="32"/>
      <c r="OY347" s="32"/>
      <c r="OZ347" s="32">
        <v>92</v>
      </c>
      <c r="PA347" s="36">
        <f t="shared" si="961"/>
        <v>1389.2</v>
      </c>
      <c r="PO347" s="32"/>
      <c r="PP347" s="32"/>
      <c r="PQ347" s="32"/>
      <c r="PR347" s="32"/>
      <c r="PU347" s="32"/>
      <c r="PV347" s="32"/>
      <c r="PW347" s="32"/>
      <c r="PX347" s="31">
        <v>107</v>
      </c>
      <c r="PY347" s="36">
        <f t="shared" si="962"/>
        <v>642</v>
      </c>
      <c r="QM347" s="5"/>
      <c r="QO347" s="5"/>
      <c r="RN347" s="31">
        <v>55.25</v>
      </c>
      <c r="RO347" s="36">
        <f t="shared" si="963"/>
        <v>629.85</v>
      </c>
    </row>
    <row r="348" spans="1:484" x14ac:dyDescent="0.55000000000000004">
      <c r="A348" s="31"/>
      <c r="B348" s="80">
        <v>185909</v>
      </c>
      <c r="C348" s="79"/>
      <c r="D348" s="78"/>
      <c r="E348" s="78">
        <f t="shared" si="867"/>
        <v>141591.25867112889</v>
      </c>
      <c r="F348" s="78">
        <f t="shared" si="964"/>
        <v>40.192716116087645</v>
      </c>
      <c r="G348" s="78">
        <f t="shared" si="921"/>
        <v>62.394244335755026</v>
      </c>
      <c r="H348" s="78"/>
      <c r="I348" s="78"/>
      <c r="J348" s="88"/>
      <c r="N348" s="31">
        <v>59.8125</v>
      </c>
      <c r="O348" s="62">
        <f t="shared" si="922"/>
        <v>6041.0625</v>
      </c>
      <c r="Z348" s="31">
        <v>94.5</v>
      </c>
      <c r="AA348" s="37">
        <f t="shared" si="918"/>
        <v>7087.5</v>
      </c>
      <c r="AF348" s="31">
        <v>49.428571428571416</v>
      </c>
      <c r="AG348" s="36">
        <f t="shared" si="923"/>
        <v>1631.1428571428567</v>
      </c>
      <c r="AL348" s="31">
        <v>44.75</v>
      </c>
      <c r="AM348" s="30">
        <f t="shared" si="924"/>
        <v>4475</v>
      </c>
      <c r="AR348" s="31">
        <v>17.482822626613711</v>
      </c>
      <c r="AS348" s="38">
        <f t="shared" si="925"/>
        <v>538.47093689970234</v>
      </c>
      <c r="BD348" s="31">
        <v>104.875</v>
      </c>
      <c r="BE348" s="36">
        <f t="shared" si="926"/>
        <v>4352.3125</v>
      </c>
      <c r="BJ348" s="31">
        <v>47.125</v>
      </c>
      <c r="BK348" s="36">
        <f t="shared" si="927"/>
        <v>1446.7375</v>
      </c>
      <c r="BP348" s="31">
        <v>51.125</v>
      </c>
      <c r="BQ348" s="30">
        <f t="shared" si="928"/>
        <v>1457.0625</v>
      </c>
      <c r="BV348" s="31">
        <v>67.25</v>
      </c>
      <c r="BW348" s="30">
        <f t="shared" si="929"/>
        <v>3766</v>
      </c>
      <c r="CB348" s="31">
        <v>67</v>
      </c>
      <c r="CC348" s="30">
        <f t="shared" si="930"/>
        <v>6834</v>
      </c>
      <c r="CN348" s="31">
        <v>73.75</v>
      </c>
      <c r="CO348" s="36">
        <f t="shared" si="931"/>
        <v>4425</v>
      </c>
      <c r="CZ348" s="31">
        <v>78.5</v>
      </c>
      <c r="DA348" s="62">
        <f t="shared" si="932"/>
        <v>18840</v>
      </c>
      <c r="DF348" s="31">
        <v>34.880000000000003</v>
      </c>
      <c r="DG348" s="30">
        <f t="shared" si="933"/>
        <v>1325.44</v>
      </c>
      <c r="DL348" s="31">
        <v>9.5</v>
      </c>
      <c r="DM348" s="30">
        <f t="shared" si="934"/>
        <v>399</v>
      </c>
      <c r="DR348" s="31">
        <v>45.88</v>
      </c>
      <c r="DS348" s="30">
        <f t="shared" si="935"/>
        <v>2775.7400000000002</v>
      </c>
      <c r="DX348" s="31">
        <v>6</v>
      </c>
      <c r="DY348" s="30">
        <f t="shared" si="936"/>
        <v>358.79999999999995</v>
      </c>
      <c r="ED348" s="31">
        <v>23</v>
      </c>
      <c r="EE348" s="30">
        <f t="shared" si="937"/>
        <v>759</v>
      </c>
      <c r="EV348" s="31">
        <v>95.5</v>
      </c>
      <c r="EW348" s="30">
        <f t="shared" si="938"/>
        <v>4297.5</v>
      </c>
      <c r="FB348" s="31">
        <v>106.125</v>
      </c>
      <c r="FC348" s="29">
        <f t="shared" si="919"/>
        <v>5465.4375</v>
      </c>
      <c r="FN348" s="31">
        <v>93.5</v>
      </c>
      <c r="FO348" s="36">
        <f t="shared" si="939"/>
        <v>4394.5</v>
      </c>
      <c r="FT348" s="31">
        <v>95.25</v>
      </c>
      <c r="FU348" s="36">
        <f t="shared" si="940"/>
        <v>12573</v>
      </c>
      <c r="GF348" s="31">
        <v>7.5</v>
      </c>
      <c r="GG348" s="36">
        <f t="shared" si="941"/>
        <v>285</v>
      </c>
      <c r="GL348" s="31">
        <v>40.5</v>
      </c>
      <c r="GM348" s="36">
        <f t="shared" si="920"/>
        <v>929.42500000000007</v>
      </c>
      <c r="GR348" s="31">
        <v>70.277909838127712</v>
      </c>
      <c r="GS348" s="36">
        <f t="shared" si="942"/>
        <v>1265.0023770862988</v>
      </c>
      <c r="GX348" s="31">
        <v>5</v>
      </c>
      <c r="GY348" s="36">
        <f t="shared" si="943"/>
        <v>185</v>
      </c>
      <c r="HP348" s="31">
        <v>59.75</v>
      </c>
      <c r="HQ348" s="30">
        <f t="shared" si="944"/>
        <v>2748.5</v>
      </c>
      <c r="IB348" s="31">
        <v>127</v>
      </c>
      <c r="IC348" s="36">
        <f t="shared" si="945"/>
        <v>2921</v>
      </c>
      <c r="IN348" s="31">
        <v>104.875</v>
      </c>
      <c r="IO348" s="36">
        <f t="shared" si="946"/>
        <v>3146.25</v>
      </c>
      <c r="JC348" s="69"/>
      <c r="JD348" s="20"/>
      <c r="JE348" s="20"/>
      <c r="JF348" s="20"/>
      <c r="JI348" s="69"/>
      <c r="JJ348" s="20"/>
      <c r="JK348" s="20"/>
      <c r="JL348" s="20">
        <v>122.39999999999999</v>
      </c>
      <c r="JM348" s="23">
        <f t="shared" si="947"/>
        <v>4651.2</v>
      </c>
      <c r="JO348" s="69"/>
      <c r="JP348" s="20"/>
      <c r="JQ348" s="20"/>
      <c r="JR348" s="20">
        <v>97.875</v>
      </c>
      <c r="JS348" s="23">
        <f t="shared" si="948"/>
        <v>3092.8500000000004</v>
      </c>
      <c r="JU348" s="69"/>
      <c r="JV348" s="20"/>
      <c r="JW348" s="20"/>
      <c r="JX348" s="20"/>
      <c r="KA348" s="69"/>
      <c r="KB348" s="20"/>
      <c r="KC348" s="20"/>
      <c r="KD348" s="20"/>
      <c r="KG348" s="69"/>
      <c r="KH348" s="20"/>
      <c r="KI348" s="20"/>
      <c r="KJ348" s="20">
        <v>11</v>
      </c>
      <c r="KK348" s="23">
        <f t="shared" si="949"/>
        <v>330</v>
      </c>
      <c r="KM348" s="69"/>
      <c r="KN348" s="20"/>
      <c r="KO348" s="20"/>
      <c r="KP348" s="20">
        <v>95.25</v>
      </c>
      <c r="KQ348" s="23">
        <f t="shared" si="950"/>
        <v>1743.075</v>
      </c>
      <c r="KS348" s="69"/>
      <c r="KT348" s="20"/>
      <c r="KU348" s="20"/>
      <c r="KV348" s="20">
        <v>72.75</v>
      </c>
      <c r="KW348" s="23">
        <f t="shared" si="951"/>
        <v>4074</v>
      </c>
      <c r="KY348" s="69"/>
      <c r="KZ348" s="20"/>
      <c r="LA348" s="20"/>
      <c r="LB348" s="20">
        <v>43</v>
      </c>
      <c r="LC348" s="23">
        <f t="shared" si="952"/>
        <v>903</v>
      </c>
      <c r="LE348" s="69"/>
      <c r="LF348" s="20"/>
      <c r="LG348" s="20"/>
      <c r="LH348" s="20">
        <v>4.25</v>
      </c>
      <c r="LI348" s="23">
        <f t="shared" si="953"/>
        <v>467.5</v>
      </c>
      <c r="LK348" s="27"/>
      <c r="LL348" s="27"/>
      <c r="LM348" s="27"/>
      <c r="LN348" s="27">
        <v>117.5</v>
      </c>
      <c r="LO348" s="30">
        <f t="shared" si="954"/>
        <v>5839.75</v>
      </c>
      <c r="LW348" s="32"/>
      <c r="LX348" s="32"/>
      <c r="LY348" s="32"/>
      <c r="LZ348" s="32">
        <v>129.5</v>
      </c>
      <c r="MA348" s="36">
        <f t="shared" si="955"/>
        <v>4687.9000000000005</v>
      </c>
      <c r="MC348" s="32"/>
      <c r="MD348" s="32"/>
      <c r="ME348" s="32"/>
      <c r="MF348" s="32"/>
      <c r="MI348" s="32"/>
      <c r="MJ348" s="32"/>
      <c r="MK348" s="32"/>
      <c r="ML348" s="32"/>
      <c r="MO348" s="32"/>
      <c r="MP348" s="32"/>
      <c r="MQ348" s="32"/>
      <c r="MR348" s="32"/>
      <c r="MU348" s="32"/>
      <c r="MV348" s="32"/>
      <c r="MW348" s="32"/>
      <c r="MX348" s="32"/>
      <c r="NA348" s="32"/>
      <c r="NB348" s="32"/>
      <c r="NC348" s="32"/>
      <c r="ND348" s="32">
        <v>101.75</v>
      </c>
      <c r="NE348" s="36">
        <f t="shared" si="956"/>
        <v>1526.25</v>
      </c>
      <c r="NG348" s="32"/>
      <c r="NH348" s="32"/>
      <c r="NI348" s="32"/>
      <c r="NJ348" s="32">
        <v>94.75</v>
      </c>
      <c r="NK348" s="36">
        <f t="shared" si="957"/>
        <v>3354.15</v>
      </c>
      <c r="NM348" s="32"/>
      <c r="NN348" s="32"/>
      <c r="NO348" s="32"/>
      <c r="NP348" s="32">
        <v>59</v>
      </c>
      <c r="NQ348" s="36">
        <f t="shared" si="958"/>
        <v>755.2</v>
      </c>
      <c r="NS348" s="32"/>
      <c r="NT348" s="32"/>
      <c r="NU348" s="32"/>
      <c r="NV348" s="32"/>
      <c r="NY348" s="32"/>
      <c r="NZ348" s="32"/>
      <c r="OA348" s="32"/>
      <c r="OB348" s="32">
        <v>11</v>
      </c>
      <c r="OC348" s="36">
        <f t="shared" si="959"/>
        <v>242</v>
      </c>
      <c r="OE348" s="32"/>
      <c r="OF348" s="32"/>
      <c r="OG348" s="32"/>
      <c r="OH348" s="32"/>
      <c r="OK348" s="32"/>
      <c r="OL348" s="32"/>
      <c r="OM348" s="32"/>
      <c r="ON348" s="32">
        <v>85.25</v>
      </c>
      <c r="OO348" s="36">
        <f t="shared" si="960"/>
        <v>2540.4500000000003</v>
      </c>
      <c r="OQ348" s="32"/>
      <c r="OR348" s="32"/>
      <c r="OS348" s="32"/>
      <c r="OT348" s="32"/>
      <c r="OW348" s="32"/>
      <c r="OX348" s="32"/>
      <c r="OY348" s="32"/>
      <c r="OZ348" s="32">
        <v>92</v>
      </c>
      <c r="PA348" s="36">
        <f t="shared" si="961"/>
        <v>1389.2</v>
      </c>
      <c r="PO348" s="32"/>
      <c r="PP348" s="32"/>
      <c r="PQ348" s="32"/>
      <c r="PR348" s="32"/>
      <c r="PU348" s="32"/>
      <c r="PV348" s="32"/>
      <c r="PW348" s="32"/>
      <c r="PX348" s="31">
        <v>107</v>
      </c>
      <c r="PY348" s="36">
        <f t="shared" si="962"/>
        <v>642</v>
      </c>
      <c r="QM348" s="5"/>
      <c r="QO348" s="5"/>
      <c r="RN348" s="31">
        <v>55.25</v>
      </c>
      <c r="RO348" s="36">
        <f t="shared" si="963"/>
        <v>629.85</v>
      </c>
    </row>
    <row r="349" spans="1:484" x14ac:dyDescent="0.55000000000000004">
      <c r="A349" s="31"/>
      <c r="B349" s="80">
        <v>185910</v>
      </c>
      <c r="C349" s="79"/>
      <c r="D349" s="78"/>
      <c r="E349" s="78">
        <f t="shared" si="867"/>
        <v>141433.82883679526</v>
      </c>
      <c r="F349" s="78">
        <f t="shared" si="964"/>
        <v>40.148027392370096</v>
      </c>
      <c r="G349" s="78">
        <f t="shared" si="921"/>
        <v>62.324870593044224</v>
      </c>
      <c r="H349" s="78"/>
      <c r="I349" s="78"/>
      <c r="J349" s="88"/>
      <c r="N349" s="31">
        <v>57.625</v>
      </c>
      <c r="O349" s="62">
        <f t="shared" si="922"/>
        <v>5820.125</v>
      </c>
      <c r="Z349" s="31">
        <v>96</v>
      </c>
      <c r="AA349" s="37">
        <f t="shared" si="918"/>
        <v>7200</v>
      </c>
      <c r="AF349" s="31">
        <v>50.5</v>
      </c>
      <c r="AG349" s="36">
        <f t="shared" si="923"/>
        <v>1666.5</v>
      </c>
      <c r="AL349" s="31">
        <v>40.125</v>
      </c>
      <c r="AM349" s="30">
        <f t="shared" si="924"/>
        <v>4012.5</v>
      </c>
      <c r="AR349" s="31">
        <v>17.313293064382663</v>
      </c>
      <c r="AS349" s="38">
        <f t="shared" si="925"/>
        <v>533.24942638298603</v>
      </c>
      <c r="BD349" s="31">
        <v>104.75</v>
      </c>
      <c r="BE349" s="36">
        <f t="shared" si="926"/>
        <v>4347.125</v>
      </c>
      <c r="BJ349" s="31">
        <v>49.25</v>
      </c>
      <c r="BK349" s="36">
        <f t="shared" si="927"/>
        <v>1511.9749999999999</v>
      </c>
      <c r="BP349" s="31">
        <v>50.75</v>
      </c>
      <c r="BQ349" s="30">
        <f t="shared" si="928"/>
        <v>1446.375</v>
      </c>
      <c r="BV349" s="31">
        <v>63.25</v>
      </c>
      <c r="BW349" s="30">
        <f t="shared" si="929"/>
        <v>3542</v>
      </c>
      <c r="CB349" s="31">
        <v>66</v>
      </c>
      <c r="CC349" s="30">
        <f t="shared" si="930"/>
        <v>6732</v>
      </c>
      <c r="CN349" s="31">
        <v>73.5</v>
      </c>
      <c r="CO349" s="36">
        <f t="shared" si="931"/>
        <v>4410</v>
      </c>
      <c r="CZ349" s="31">
        <v>80.875</v>
      </c>
      <c r="DA349" s="62">
        <f t="shared" si="932"/>
        <v>19410</v>
      </c>
      <c r="DF349" s="31">
        <v>36</v>
      </c>
      <c r="DG349" s="30">
        <f t="shared" si="933"/>
        <v>1368</v>
      </c>
      <c r="DL349" s="31">
        <v>10</v>
      </c>
      <c r="DM349" s="30">
        <f t="shared" si="934"/>
        <v>420</v>
      </c>
      <c r="DR349" s="31">
        <v>41</v>
      </c>
      <c r="DS349" s="30">
        <f t="shared" si="935"/>
        <v>2480.5</v>
      </c>
      <c r="DX349" s="31">
        <v>4.88</v>
      </c>
      <c r="DY349" s="30">
        <f t="shared" si="936"/>
        <v>291.82399999999996</v>
      </c>
      <c r="ED349" s="31">
        <v>20.5</v>
      </c>
      <c r="EE349" s="30">
        <f t="shared" si="937"/>
        <v>676.5</v>
      </c>
      <c r="EV349" s="31">
        <v>99.875</v>
      </c>
      <c r="EW349" s="30">
        <f t="shared" si="938"/>
        <v>4494.375</v>
      </c>
      <c r="FB349" s="31">
        <v>107.125</v>
      </c>
      <c r="FC349" s="29">
        <f t="shared" si="919"/>
        <v>5516.9375</v>
      </c>
      <c r="FN349" s="31">
        <v>93.87</v>
      </c>
      <c r="FO349" s="36">
        <f t="shared" si="939"/>
        <v>4411.8900000000003</v>
      </c>
      <c r="FT349" s="31">
        <v>94.25</v>
      </c>
      <c r="FU349" s="36">
        <f t="shared" si="940"/>
        <v>12441</v>
      </c>
      <c r="GF349" s="31">
        <v>7.5</v>
      </c>
      <c r="GG349" s="36">
        <f t="shared" si="941"/>
        <v>285</v>
      </c>
      <c r="GL349" s="31">
        <v>41.125</v>
      </c>
      <c r="GM349" s="36">
        <f t="shared" si="920"/>
        <v>915.30000000000007</v>
      </c>
      <c r="GR349" s="31">
        <v>69.611272800680254</v>
      </c>
      <c r="GS349" s="36">
        <f t="shared" si="942"/>
        <v>1253.0029104122445</v>
      </c>
      <c r="GX349" s="31">
        <v>4.625</v>
      </c>
      <c r="GY349" s="36">
        <f t="shared" si="943"/>
        <v>171.125</v>
      </c>
      <c r="HP349" s="31">
        <v>53.5</v>
      </c>
      <c r="HQ349" s="30">
        <f t="shared" si="944"/>
        <v>2461</v>
      </c>
      <c r="IB349" s="31">
        <v>122</v>
      </c>
      <c r="IC349" s="36">
        <f t="shared" si="945"/>
        <v>2806</v>
      </c>
      <c r="IN349" s="31">
        <v>106.25</v>
      </c>
      <c r="IO349" s="36">
        <f t="shared" si="946"/>
        <v>3187.5</v>
      </c>
      <c r="JC349" s="69"/>
      <c r="JD349" s="20"/>
      <c r="JE349" s="20"/>
      <c r="JF349" s="20"/>
      <c r="JI349" s="69"/>
      <c r="JJ349" s="20"/>
      <c r="JK349" s="20"/>
      <c r="JL349" s="20">
        <v>122.44999999999999</v>
      </c>
      <c r="JM349" s="23">
        <f t="shared" si="947"/>
        <v>4653.0999999999995</v>
      </c>
      <c r="JO349" s="69"/>
      <c r="JP349" s="20"/>
      <c r="JQ349" s="20"/>
      <c r="JR349" s="20">
        <v>101</v>
      </c>
      <c r="JS349" s="23">
        <f t="shared" si="948"/>
        <v>3191.6000000000004</v>
      </c>
      <c r="JU349" s="69"/>
      <c r="JV349" s="20"/>
      <c r="JW349" s="20"/>
      <c r="JX349" s="20"/>
      <c r="KA349" s="69"/>
      <c r="KB349" s="20"/>
      <c r="KC349" s="20"/>
      <c r="KD349" s="20"/>
      <c r="KG349" s="69"/>
      <c r="KH349" s="20"/>
      <c r="KI349" s="20"/>
      <c r="KJ349" s="20">
        <v>11</v>
      </c>
      <c r="KK349" s="23">
        <f t="shared" si="949"/>
        <v>330</v>
      </c>
      <c r="KM349" s="69"/>
      <c r="KN349" s="20"/>
      <c r="KO349" s="20"/>
      <c r="KP349" s="20">
        <v>97.25</v>
      </c>
      <c r="KQ349" s="23">
        <f t="shared" si="950"/>
        <v>1779.6750000000002</v>
      </c>
      <c r="KS349" s="69"/>
      <c r="KT349" s="20"/>
      <c r="KU349" s="20"/>
      <c r="KV349" s="20">
        <v>72.75</v>
      </c>
      <c r="KW349" s="23">
        <f t="shared" si="951"/>
        <v>4074</v>
      </c>
      <c r="KY349" s="69"/>
      <c r="KZ349" s="20"/>
      <c r="LA349" s="20"/>
      <c r="LB349" s="20">
        <v>41.5</v>
      </c>
      <c r="LC349" s="23">
        <f t="shared" si="952"/>
        <v>871.5</v>
      </c>
      <c r="LE349" s="69"/>
      <c r="LF349" s="20"/>
      <c r="LG349" s="20"/>
      <c r="LH349" s="20">
        <v>5.5</v>
      </c>
      <c r="LI349" s="23">
        <f t="shared" si="953"/>
        <v>605</v>
      </c>
      <c r="LK349" s="27"/>
      <c r="LL349" s="27"/>
      <c r="LM349" s="27"/>
      <c r="LN349" s="27">
        <v>123.75</v>
      </c>
      <c r="LO349" s="30">
        <f t="shared" si="954"/>
        <v>6150.375</v>
      </c>
      <c r="LW349" s="32"/>
      <c r="LX349" s="32"/>
      <c r="LY349" s="32"/>
      <c r="LZ349" s="32">
        <v>130.25</v>
      </c>
      <c r="MA349" s="36">
        <f t="shared" si="955"/>
        <v>4715.05</v>
      </c>
      <c r="MC349" s="32"/>
      <c r="MD349" s="32"/>
      <c r="ME349" s="32"/>
      <c r="MF349" s="32"/>
      <c r="MI349" s="32"/>
      <c r="MJ349" s="32"/>
      <c r="MK349" s="32"/>
      <c r="ML349" s="32"/>
      <c r="MO349" s="32"/>
      <c r="MP349" s="32"/>
      <c r="MQ349" s="32"/>
      <c r="MR349" s="32"/>
      <c r="MU349" s="32"/>
      <c r="MV349" s="32"/>
      <c r="MW349" s="32"/>
      <c r="MX349" s="32"/>
      <c r="NA349" s="32"/>
      <c r="NB349" s="32"/>
      <c r="NC349" s="32"/>
      <c r="ND349" s="32">
        <v>103.5</v>
      </c>
      <c r="NE349" s="36">
        <f t="shared" si="956"/>
        <v>1552.5</v>
      </c>
      <c r="NG349" s="32"/>
      <c r="NH349" s="32"/>
      <c r="NI349" s="32"/>
      <c r="NJ349" s="32">
        <v>96.75</v>
      </c>
      <c r="NK349" s="36">
        <f t="shared" si="957"/>
        <v>3424.95</v>
      </c>
      <c r="NM349" s="32"/>
      <c r="NN349" s="32"/>
      <c r="NO349" s="32"/>
      <c r="NP349" s="32">
        <v>61</v>
      </c>
      <c r="NQ349" s="36">
        <f t="shared" si="958"/>
        <v>780.80000000000007</v>
      </c>
      <c r="NS349" s="32"/>
      <c r="NT349" s="32"/>
      <c r="NU349" s="32"/>
      <c r="NV349" s="32"/>
      <c r="NY349" s="32"/>
      <c r="NZ349" s="32"/>
      <c r="OA349" s="32"/>
      <c r="OB349" s="32">
        <v>10.5</v>
      </c>
      <c r="OC349" s="36">
        <f t="shared" si="959"/>
        <v>231</v>
      </c>
      <c r="OE349" s="32"/>
      <c r="OF349" s="32"/>
      <c r="OG349" s="32"/>
      <c r="OH349" s="32"/>
      <c r="OK349" s="32"/>
      <c r="OL349" s="32"/>
      <c r="OM349" s="32"/>
      <c r="ON349" s="32">
        <v>85.625</v>
      </c>
      <c r="OO349" s="36">
        <f t="shared" si="960"/>
        <v>2551.625</v>
      </c>
      <c r="OQ349" s="32"/>
      <c r="OR349" s="32"/>
      <c r="OS349" s="32"/>
      <c r="OT349" s="32"/>
      <c r="OW349" s="32"/>
      <c r="OX349" s="32"/>
      <c r="OY349" s="32"/>
      <c r="OZ349" s="32">
        <v>95</v>
      </c>
      <c r="PA349" s="36">
        <f t="shared" si="961"/>
        <v>1434.5</v>
      </c>
      <c r="PC349" s="32"/>
      <c r="PD349" s="32"/>
      <c r="PE349" s="32"/>
      <c r="PF349" s="32"/>
      <c r="PI349" s="32"/>
      <c r="PJ349" s="32"/>
      <c r="PK349" s="32"/>
      <c r="PL349" s="32"/>
      <c r="PO349" s="32"/>
      <c r="PP349" s="32"/>
      <c r="PQ349" s="32"/>
      <c r="PR349" s="32"/>
      <c r="PU349" s="32"/>
      <c r="PV349" s="32"/>
      <c r="PW349" s="32"/>
      <c r="PX349" s="31">
        <v>107.75</v>
      </c>
      <c r="PY349" s="36">
        <f t="shared" si="962"/>
        <v>646.5</v>
      </c>
      <c r="QM349" s="5"/>
      <c r="QO349" s="5"/>
      <c r="RN349" s="31">
        <v>55.25</v>
      </c>
      <c r="RO349" s="36">
        <f t="shared" si="963"/>
        <v>629.85</v>
      </c>
    </row>
    <row r="350" spans="1:484" x14ac:dyDescent="0.55000000000000004">
      <c r="A350" s="31"/>
      <c r="B350" s="80">
        <v>185911</v>
      </c>
      <c r="C350" s="79">
        <f>COUNT(N350:SS350)/2</f>
        <v>45</v>
      </c>
      <c r="D350" s="78"/>
      <c r="E350" s="78">
        <f t="shared" si="867"/>
        <v>142968.06552627109</v>
      </c>
      <c r="F350" s="78">
        <f t="shared" si="964"/>
        <v>40.583542552654222</v>
      </c>
      <c r="G350" s="78">
        <f t="shared" si="921"/>
        <v>63.000954270599337</v>
      </c>
      <c r="H350" s="78"/>
      <c r="I350" s="78"/>
      <c r="J350" s="88"/>
      <c r="N350" s="31">
        <v>61.875</v>
      </c>
      <c r="O350" s="62">
        <f t="shared" si="922"/>
        <v>6249.375</v>
      </c>
      <c r="Z350" s="31">
        <v>99.75</v>
      </c>
      <c r="AA350" s="37">
        <f t="shared" si="918"/>
        <v>7481.25</v>
      </c>
      <c r="AF350" s="31">
        <v>52</v>
      </c>
      <c r="AG350" s="36">
        <f t="shared" si="923"/>
        <v>1716</v>
      </c>
      <c r="AL350" s="31">
        <v>38.625</v>
      </c>
      <c r="AM350" s="30">
        <f t="shared" si="924"/>
        <v>3862.5</v>
      </c>
      <c r="AR350" s="31">
        <v>17.143763502151614</v>
      </c>
      <c r="AS350" s="38">
        <f t="shared" si="925"/>
        <v>528.02791586626972</v>
      </c>
      <c r="BD350" s="31">
        <v>104.875</v>
      </c>
      <c r="BE350" s="36">
        <f t="shared" si="926"/>
        <v>4352.3125</v>
      </c>
      <c r="BJ350" s="31">
        <v>45.25</v>
      </c>
      <c r="BK350" s="36">
        <f t="shared" si="927"/>
        <v>1389.175</v>
      </c>
      <c r="BP350" s="31">
        <v>56.75</v>
      </c>
      <c r="BQ350" s="30">
        <f t="shared" si="928"/>
        <v>1617.375</v>
      </c>
      <c r="BV350" s="31">
        <v>65.25</v>
      </c>
      <c r="BW350" s="30">
        <f t="shared" si="929"/>
        <v>3654</v>
      </c>
      <c r="CB350" s="31">
        <v>57.75</v>
      </c>
      <c r="CC350" s="30">
        <f t="shared" si="930"/>
        <v>5890.5</v>
      </c>
      <c r="CN350" s="31">
        <v>72.25</v>
      </c>
      <c r="CO350" s="36">
        <f t="shared" si="931"/>
        <v>4335</v>
      </c>
      <c r="CZ350" s="31">
        <v>82.5</v>
      </c>
      <c r="DA350" s="62">
        <f t="shared" si="932"/>
        <v>19800</v>
      </c>
      <c r="DF350" s="31">
        <v>41</v>
      </c>
      <c r="DG350" s="30">
        <f t="shared" si="933"/>
        <v>1558</v>
      </c>
      <c r="DL350" s="31">
        <v>10.5</v>
      </c>
      <c r="DM350" s="30">
        <f t="shared" si="934"/>
        <v>441</v>
      </c>
      <c r="DR350" s="31">
        <v>41.13</v>
      </c>
      <c r="DS350" s="30">
        <f t="shared" si="935"/>
        <v>2488.3650000000002</v>
      </c>
      <c r="DX350" s="31">
        <v>8</v>
      </c>
      <c r="DY350" s="30">
        <f t="shared" si="936"/>
        <v>478.4</v>
      </c>
      <c r="ED350" s="31">
        <v>20.88</v>
      </c>
      <c r="EE350" s="30">
        <f t="shared" si="937"/>
        <v>689.04</v>
      </c>
      <c r="EV350" s="31">
        <v>99.5</v>
      </c>
      <c r="EW350" s="30">
        <f t="shared" si="938"/>
        <v>4477.5</v>
      </c>
      <c r="FB350" s="31">
        <v>108.5</v>
      </c>
      <c r="FC350" s="29">
        <f t="shared" si="919"/>
        <v>5587.75</v>
      </c>
      <c r="FN350" s="31">
        <v>90</v>
      </c>
      <c r="FO350" s="36">
        <f t="shared" si="939"/>
        <v>4230</v>
      </c>
      <c r="FT350" s="31">
        <v>93.25</v>
      </c>
      <c r="FU350" s="36">
        <f t="shared" si="940"/>
        <v>12309</v>
      </c>
      <c r="GF350" s="31">
        <v>7.5</v>
      </c>
      <c r="GG350" s="36">
        <f t="shared" si="941"/>
        <v>285</v>
      </c>
      <c r="GL350" s="31">
        <v>40.5</v>
      </c>
      <c r="GM350" s="36">
        <f t="shared" si="920"/>
        <v>889.875</v>
      </c>
      <c r="GR350" s="31">
        <v>68.944635763232796</v>
      </c>
      <c r="GS350" s="36">
        <f t="shared" si="942"/>
        <v>1241.0034437381903</v>
      </c>
      <c r="GX350" s="31">
        <v>4.25</v>
      </c>
      <c r="GY350" s="36">
        <f t="shared" si="943"/>
        <v>157.25</v>
      </c>
      <c r="HP350" s="31">
        <v>51.5</v>
      </c>
      <c r="HQ350" s="30">
        <f t="shared" si="944"/>
        <v>2369</v>
      </c>
      <c r="IB350" s="31">
        <v>124.5</v>
      </c>
      <c r="IC350" s="36">
        <f t="shared" si="945"/>
        <v>2863.5</v>
      </c>
      <c r="IN350" s="31">
        <v>106.25</v>
      </c>
      <c r="IO350" s="36">
        <f t="shared" si="946"/>
        <v>3187.5</v>
      </c>
      <c r="JC350" s="69"/>
      <c r="JD350" s="20"/>
      <c r="JE350" s="20"/>
      <c r="JF350" s="20"/>
      <c r="JI350" s="69"/>
      <c r="JJ350" s="20"/>
      <c r="JK350" s="20"/>
      <c r="JL350" s="20">
        <v>122.5</v>
      </c>
      <c r="JM350" s="23">
        <f t="shared" si="947"/>
        <v>4655</v>
      </c>
      <c r="JO350" s="69"/>
      <c r="JP350" s="20"/>
      <c r="JQ350" s="20"/>
      <c r="JR350" s="20">
        <v>102.5</v>
      </c>
      <c r="JS350" s="23">
        <f t="shared" si="948"/>
        <v>3239</v>
      </c>
      <c r="JU350" s="69"/>
      <c r="JV350" s="20"/>
      <c r="JW350" s="20"/>
      <c r="JX350" s="20"/>
      <c r="KA350" s="69"/>
      <c r="KB350" s="20"/>
      <c r="KC350" s="20"/>
      <c r="KD350" s="20"/>
      <c r="KG350" s="69"/>
      <c r="KH350" s="20"/>
      <c r="KI350" s="20"/>
      <c r="KJ350" s="20">
        <v>11</v>
      </c>
      <c r="KK350" s="23">
        <f t="shared" si="949"/>
        <v>330</v>
      </c>
      <c r="KM350" s="69"/>
      <c r="KN350" s="20"/>
      <c r="KO350" s="20"/>
      <c r="KP350" s="20">
        <v>98.25</v>
      </c>
      <c r="KQ350" s="23">
        <f t="shared" si="950"/>
        <v>1797.9750000000001</v>
      </c>
      <c r="KS350" s="69"/>
      <c r="KT350" s="20"/>
      <c r="KU350" s="20"/>
      <c r="KV350" s="20">
        <v>76.5</v>
      </c>
      <c r="KW350" s="23">
        <f t="shared" si="951"/>
        <v>4284</v>
      </c>
      <c r="KY350" s="69"/>
      <c r="KZ350" s="20"/>
      <c r="LA350" s="20"/>
      <c r="LB350" s="20">
        <v>40</v>
      </c>
      <c r="LC350" s="23">
        <f t="shared" si="952"/>
        <v>840</v>
      </c>
      <c r="LE350" s="69"/>
      <c r="LF350" s="20"/>
      <c r="LG350" s="20"/>
      <c r="LH350" s="20">
        <v>8.5833333333333339</v>
      </c>
      <c r="LI350" s="23">
        <f t="shared" si="953"/>
        <v>944.16666666666674</v>
      </c>
      <c r="LK350" s="27"/>
      <c r="LL350" s="27"/>
      <c r="LM350" s="27"/>
      <c r="LN350" s="27">
        <v>133.5</v>
      </c>
      <c r="LO350" s="30">
        <f t="shared" si="954"/>
        <v>6634.9500000000007</v>
      </c>
      <c r="LW350" s="32"/>
      <c r="LX350" s="32"/>
      <c r="LY350" s="32"/>
      <c r="LZ350" s="32">
        <v>130.75</v>
      </c>
      <c r="MA350" s="36">
        <f t="shared" si="955"/>
        <v>4733.1500000000005</v>
      </c>
      <c r="MC350" s="32"/>
      <c r="MD350" s="32"/>
      <c r="ME350" s="32"/>
      <c r="MF350" s="32"/>
      <c r="MI350" s="32"/>
      <c r="MJ350" s="32"/>
      <c r="MK350" s="32"/>
      <c r="ML350" s="32"/>
      <c r="MO350" s="32"/>
      <c r="MP350" s="32"/>
      <c r="MQ350" s="32"/>
      <c r="MR350" s="32"/>
      <c r="MU350" s="32"/>
      <c r="MV350" s="32"/>
      <c r="MW350" s="32"/>
      <c r="MX350" s="32"/>
      <c r="NA350" s="32"/>
      <c r="NB350" s="32"/>
      <c r="NC350" s="32"/>
      <c r="ND350" s="32">
        <v>100.75</v>
      </c>
      <c r="NE350" s="36">
        <f t="shared" si="956"/>
        <v>1511.25</v>
      </c>
      <c r="NG350" s="32"/>
      <c r="NH350" s="32"/>
      <c r="NI350" s="32"/>
      <c r="NJ350" s="32">
        <v>98.375</v>
      </c>
      <c r="NK350" s="36">
        <f t="shared" si="957"/>
        <v>3482.4749999999999</v>
      </c>
      <c r="NM350" s="32"/>
      <c r="NN350" s="32"/>
      <c r="NO350" s="32"/>
      <c r="NP350" s="32">
        <v>68</v>
      </c>
      <c r="NQ350" s="36">
        <f t="shared" si="958"/>
        <v>870.40000000000009</v>
      </c>
      <c r="NS350" s="32"/>
      <c r="NT350" s="32"/>
      <c r="NU350" s="32"/>
      <c r="NV350" s="32"/>
      <c r="NY350" s="32"/>
      <c r="NZ350" s="32"/>
      <c r="OA350" s="32"/>
      <c r="OB350" s="32">
        <v>11.125</v>
      </c>
      <c r="OC350" s="36">
        <f t="shared" si="959"/>
        <v>244.75</v>
      </c>
      <c r="OE350" s="32"/>
      <c r="OF350" s="32"/>
      <c r="OG350" s="32"/>
      <c r="OH350" s="32"/>
      <c r="OK350" s="32"/>
      <c r="OL350" s="32"/>
      <c r="OM350" s="32"/>
      <c r="ON350" s="32">
        <v>86</v>
      </c>
      <c r="OO350" s="36">
        <f t="shared" si="960"/>
        <v>2562.8000000000002</v>
      </c>
      <c r="OQ350" s="32"/>
      <c r="OR350" s="32"/>
      <c r="OS350" s="32"/>
      <c r="OT350" s="32"/>
      <c r="OW350" s="32"/>
      <c r="OX350" s="32"/>
      <c r="OY350" s="32"/>
      <c r="OZ350" s="32">
        <v>95.5</v>
      </c>
      <c r="PA350" s="36">
        <f t="shared" si="961"/>
        <v>1442.05</v>
      </c>
      <c r="PC350" s="32"/>
      <c r="PD350" s="32"/>
      <c r="PE350" s="32"/>
      <c r="PF350" s="32"/>
      <c r="PI350" s="32"/>
      <c r="PJ350" s="32"/>
      <c r="PK350" s="32"/>
      <c r="PL350" s="32"/>
      <c r="PO350" s="32"/>
      <c r="PP350" s="32"/>
      <c r="PQ350" s="32"/>
      <c r="PR350" s="32"/>
      <c r="PU350" s="32"/>
      <c r="PV350" s="32"/>
      <c r="PW350" s="32"/>
      <c r="PX350" s="31">
        <v>105</v>
      </c>
      <c r="PY350" s="36">
        <f t="shared" si="962"/>
        <v>630</v>
      </c>
      <c r="QM350" s="5"/>
      <c r="QO350" s="5"/>
      <c r="RN350" s="31">
        <v>56</v>
      </c>
      <c r="RO350" s="36">
        <f t="shared" si="963"/>
        <v>638.4</v>
      </c>
    </row>
    <row r="351" spans="1:484" x14ac:dyDescent="0.55000000000000004">
      <c r="A351" s="31"/>
      <c r="B351" s="80">
        <v>185912</v>
      </c>
      <c r="C351" s="77"/>
      <c r="D351" s="78">
        <f>SUM(M351,S351,Y351,AE351,AK351,AQ351,AW351,BC351,BI351,BO351,BU351,CA351,CG351,CM351,CS351,CY351,DE351,DK351,DQ351,DW351,EC351,EI351,EO351,EU351,FA351,FG351,FM351,FS351,FY351,GE351,GK351,GQ351,GW351,HC351,HI351,HO351,HU351,IA351,IG351,IM351,IS351,IY351,JE351,JK351,JQ351,JW351,KC351,KI351,KO351,KU351,LA351,LG351,LM351,LS351,LY351,ME351,MK351,MQ351,MW351,NC351,NI351,NO351,NU351,OA351,OG351,OM351,OS351,OY351,PE351,PK351,PQ351,PW351,QC351,QI351,QO351,QU351,RA351,RG351,RM351,RS351,RY351,SE351,SK351,SQ351)</f>
        <v>2190.4</v>
      </c>
      <c r="E351" s="78">
        <f t="shared" si="867"/>
        <v>139396.12704908036</v>
      </c>
      <c r="F351" s="78">
        <f t="shared" si="964"/>
        <v>39.569596419642473</v>
      </c>
      <c r="G351" s="78">
        <f t="shared" si="921"/>
        <v>61.426927708579889</v>
      </c>
      <c r="H351" s="78"/>
      <c r="I351" s="78"/>
      <c r="J351" s="88">
        <f>SUM(P351,V351,AB351,AH351,AN351,AT351,AZ351,BF351,BL351,BR351,BX351,CD351,CJ351,CP351,CV351,DB351,DH351,DN351,DT351,DZ351,EF351,EL351,ER351,EX351,FD351,FJ351,FP351,FV351,GB351,GH351,GN351,GT351,GZ351,HF351,HL351,HR351,HX351,ID351,IJ351,IP351,IV351,JB351,JH351,JN351,JT351,JZ351,KF351,KL351,KR351,KX351,LD351,LJ351,LP351,LV351,MB351,MH351,MN351,MT351,MZ351,NF351,NL351,NR351,NX351,OD351,OJ351,OP351,OV351,PB351,PH351,PN351,PT351,PZ351,QF351,QL351,QR351,QX351,RD351,RJ351,RP351,RV351,SB351,SH351,SN351,ST351)</f>
        <v>2123.1999999999998</v>
      </c>
      <c r="K351" s="31">
        <v>6</v>
      </c>
      <c r="L351" s="31">
        <v>1.3712549446575</v>
      </c>
      <c r="M351" s="31">
        <v>101</v>
      </c>
      <c r="N351" s="31">
        <v>63.5625</v>
      </c>
      <c r="O351" s="62">
        <f t="shared" si="922"/>
        <v>6419.8125</v>
      </c>
      <c r="P351" s="31">
        <f>M339</f>
        <v>101</v>
      </c>
      <c r="W351" s="31">
        <v>7</v>
      </c>
      <c r="X351" s="31">
        <v>1</v>
      </c>
      <c r="Y351" s="31">
        <v>75</v>
      </c>
      <c r="Z351" s="31">
        <v>94</v>
      </c>
      <c r="AA351" s="37">
        <f t="shared" si="918"/>
        <v>7050</v>
      </c>
      <c r="AB351" s="64">
        <f>Y339</f>
        <v>75</v>
      </c>
      <c r="AC351" s="31">
        <v>0</v>
      </c>
      <c r="AD351" s="31">
        <v>1</v>
      </c>
      <c r="AE351" s="31">
        <v>33</v>
      </c>
      <c r="AF351" s="31">
        <v>53</v>
      </c>
      <c r="AG351" s="36">
        <f t="shared" si="923"/>
        <v>1749</v>
      </c>
      <c r="AH351" s="64">
        <f>AE339</f>
        <v>33</v>
      </c>
      <c r="AI351" s="31">
        <v>0</v>
      </c>
      <c r="AJ351" s="31">
        <v>1.5449930496000006</v>
      </c>
      <c r="AK351" s="31">
        <v>100</v>
      </c>
      <c r="AL351" s="31">
        <v>42</v>
      </c>
      <c r="AM351" s="30">
        <f t="shared" si="924"/>
        <v>4200</v>
      </c>
      <c r="AN351" s="64">
        <f>AK339</f>
        <v>100</v>
      </c>
      <c r="AO351" s="31">
        <v>0</v>
      </c>
      <c r="AP351" s="31">
        <v>1</v>
      </c>
      <c r="AQ351" s="31">
        <v>31.5</v>
      </c>
      <c r="AR351" s="31">
        <v>16.974233939920566</v>
      </c>
      <c r="AS351" s="38">
        <f t="shared" si="925"/>
        <v>522.80640534955342</v>
      </c>
      <c r="AT351" s="64">
        <f>AQ339</f>
        <v>30.8</v>
      </c>
      <c r="AU351" s="31">
        <v>7.5</v>
      </c>
      <c r="AV351" s="31">
        <v>1</v>
      </c>
      <c r="AW351" s="31">
        <v>24</v>
      </c>
      <c r="BA351" s="31">
        <v>7.5</v>
      </c>
      <c r="BB351" s="31">
        <v>1</v>
      </c>
      <c r="BC351" s="31">
        <v>41.5</v>
      </c>
      <c r="BD351" s="31">
        <v>106.875</v>
      </c>
      <c r="BE351" s="36">
        <f t="shared" si="926"/>
        <v>4435.3125</v>
      </c>
      <c r="BF351" s="64">
        <f>BC339</f>
        <v>41.5</v>
      </c>
      <c r="BG351" s="31">
        <v>4</v>
      </c>
      <c r="BH351" s="31">
        <v>1</v>
      </c>
      <c r="BI351" s="31">
        <v>30.7</v>
      </c>
      <c r="BJ351" s="31">
        <v>45.25</v>
      </c>
      <c r="BK351" s="36">
        <f t="shared" si="927"/>
        <v>1389.175</v>
      </c>
      <c r="BL351" s="64">
        <f>BI339</f>
        <v>30.7</v>
      </c>
      <c r="BM351" s="31">
        <v>0</v>
      </c>
      <c r="BN351" s="31">
        <v>1</v>
      </c>
      <c r="BO351" s="31">
        <v>28.5</v>
      </c>
      <c r="BP351" s="31">
        <v>57</v>
      </c>
      <c r="BQ351" s="30">
        <f t="shared" si="928"/>
        <v>1624.5</v>
      </c>
      <c r="BR351" s="64">
        <f>BO339</f>
        <v>28.5</v>
      </c>
      <c r="BS351" s="31">
        <v>0</v>
      </c>
      <c r="BT351" s="31">
        <v>1.125</v>
      </c>
      <c r="BU351" s="31">
        <v>56</v>
      </c>
      <c r="BV351" s="31">
        <v>62.75</v>
      </c>
      <c r="BW351" s="30">
        <f t="shared" si="929"/>
        <v>3514</v>
      </c>
      <c r="BX351" s="64">
        <f>BU339</f>
        <v>56</v>
      </c>
      <c r="BY351" s="31">
        <v>0</v>
      </c>
      <c r="BZ351" s="31">
        <v>1.03</v>
      </c>
      <c r="CA351" s="31">
        <v>102</v>
      </c>
      <c r="CB351" s="31">
        <v>57.38</v>
      </c>
      <c r="CC351" s="30">
        <f t="shared" si="930"/>
        <v>5852.76</v>
      </c>
      <c r="CD351" s="64">
        <f>CA339</f>
        <v>102</v>
      </c>
      <c r="CK351" s="31">
        <v>2</v>
      </c>
      <c r="CL351" s="31">
        <v>1.1000000000000001</v>
      </c>
      <c r="CM351" s="31">
        <v>60</v>
      </c>
      <c r="CN351" s="31">
        <v>64.63</v>
      </c>
      <c r="CO351" s="36">
        <f t="shared" si="931"/>
        <v>3877.7999999999997</v>
      </c>
      <c r="CP351" s="64">
        <f>CM339</f>
        <v>60</v>
      </c>
      <c r="CW351" s="31">
        <v>7</v>
      </c>
      <c r="CX351" s="31">
        <v>1</v>
      </c>
      <c r="CY351" s="31">
        <v>240</v>
      </c>
      <c r="CZ351" s="31">
        <v>80.625</v>
      </c>
      <c r="DA351" s="62">
        <f t="shared" si="932"/>
        <v>19350</v>
      </c>
      <c r="DB351" s="31">
        <f>CY339</f>
        <v>240</v>
      </c>
      <c r="DC351" s="31">
        <v>0</v>
      </c>
      <c r="DD351" s="31">
        <v>1</v>
      </c>
      <c r="DE351" s="31">
        <v>38</v>
      </c>
      <c r="DF351" s="31">
        <v>40.880000000000003</v>
      </c>
      <c r="DG351" s="30">
        <f t="shared" si="933"/>
        <v>1553.44</v>
      </c>
      <c r="DH351" s="64">
        <f>DE339</f>
        <v>38</v>
      </c>
      <c r="DI351" s="31">
        <v>0</v>
      </c>
      <c r="DJ351" s="31">
        <v>1</v>
      </c>
      <c r="DK351" s="31">
        <v>42</v>
      </c>
      <c r="DL351" s="31">
        <v>9</v>
      </c>
      <c r="DM351" s="30">
        <f t="shared" si="934"/>
        <v>378</v>
      </c>
      <c r="DN351" s="64">
        <f>DK339</f>
        <v>42</v>
      </c>
      <c r="DO351" s="31">
        <v>0</v>
      </c>
      <c r="DP351" s="31">
        <v>1.3050720000000002</v>
      </c>
      <c r="DQ351" s="31">
        <v>60.5</v>
      </c>
      <c r="DR351" s="31">
        <v>38.75</v>
      </c>
      <c r="DS351" s="30">
        <f t="shared" si="935"/>
        <v>2344.375</v>
      </c>
      <c r="DT351" s="64">
        <f>DQ339</f>
        <v>60.5</v>
      </c>
      <c r="DU351" s="31">
        <v>0</v>
      </c>
      <c r="DV351" s="31">
        <v>1.05</v>
      </c>
      <c r="DW351" s="31">
        <v>61</v>
      </c>
      <c r="DX351" s="31">
        <v>6.875</v>
      </c>
      <c r="DY351" s="30">
        <f t="shared" si="936"/>
        <v>411.125</v>
      </c>
      <c r="DZ351" s="64">
        <f>DW339</f>
        <v>59.8</v>
      </c>
      <c r="EA351" s="31">
        <v>6</v>
      </c>
      <c r="EB351" s="31">
        <v>1</v>
      </c>
      <c r="EC351" s="31">
        <v>33</v>
      </c>
      <c r="ED351" s="31">
        <v>19.25</v>
      </c>
      <c r="EE351" s="30">
        <f t="shared" si="937"/>
        <v>635.25</v>
      </c>
      <c r="EF351" s="64">
        <f>EC339</f>
        <v>33</v>
      </c>
      <c r="ES351" s="31">
        <v>6</v>
      </c>
      <c r="ET351" s="31">
        <v>1</v>
      </c>
      <c r="EU351" s="31">
        <v>45</v>
      </c>
      <c r="EV351" s="31">
        <v>103.625</v>
      </c>
      <c r="EW351" s="30">
        <f t="shared" si="938"/>
        <v>4663.125</v>
      </c>
      <c r="EX351" s="64">
        <f>EU339</f>
        <v>45</v>
      </c>
      <c r="EY351" s="31">
        <v>8</v>
      </c>
      <c r="EZ351" s="31">
        <v>1</v>
      </c>
      <c r="FA351" s="31">
        <v>51.5</v>
      </c>
      <c r="FB351" s="31">
        <v>110.5</v>
      </c>
      <c r="FC351" s="29">
        <f t="shared" si="919"/>
        <v>5690.75</v>
      </c>
      <c r="FD351" s="64">
        <f>FA339</f>
        <v>51.5</v>
      </c>
      <c r="FK351" s="31">
        <v>7</v>
      </c>
      <c r="FL351" s="31">
        <v>1</v>
      </c>
      <c r="FM351" s="31">
        <v>47</v>
      </c>
      <c r="FN351" s="31">
        <v>95</v>
      </c>
      <c r="FO351" s="36">
        <f t="shared" si="939"/>
        <v>4465</v>
      </c>
      <c r="FP351" s="64">
        <f>FM339</f>
        <v>47</v>
      </c>
      <c r="FQ351" s="31">
        <v>6</v>
      </c>
      <c r="FR351" s="31">
        <v>1</v>
      </c>
      <c r="FS351" s="31">
        <v>132</v>
      </c>
      <c r="FT351" s="31">
        <v>78.25</v>
      </c>
      <c r="FU351" s="36">
        <f t="shared" si="940"/>
        <v>10329</v>
      </c>
      <c r="FV351" s="64">
        <f>FS339</f>
        <v>132</v>
      </c>
      <c r="GC351" s="31">
        <v>0</v>
      </c>
      <c r="GD351" s="31">
        <v>1</v>
      </c>
      <c r="GE351" s="31">
        <v>38</v>
      </c>
      <c r="GF351" s="31">
        <v>7.5</v>
      </c>
      <c r="GG351" s="36">
        <f t="shared" si="941"/>
        <v>285</v>
      </c>
      <c r="GH351" s="64">
        <f>GE339</f>
        <v>38</v>
      </c>
      <c r="GI351" s="31">
        <v>0</v>
      </c>
      <c r="GJ351" s="31">
        <v>1</v>
      </c>
      <c r="GK351" s="31">
        <v>22.6</v>
      </c>
      <c r="GL351" s="31">
        <v>39.375</v>
      </c>
      <c r="GM351" s="36">
        <f t="shared" si="920"/>
        <v>672.35</v>
      </c>
      <c r="GN351" s="64">
        <f>GK339</f>
        <v>22.6</v>
      </c>
      <c r="GO351" s="31">
        <v>6</v>
      </c>
      <c r="GP351" s="31">
        <v>1</v>
      </c>
      <c r="GQ351" s="31">
        <v>20</v>
      </c>
      <c r="GR351" s="31">
        <v>68.277998725785338</v>
      </c>
      <c r="GS351" s="36">
        <f t="shared" si="942"/>
        <v>1229.0039770641361</v>
      </c>
      <c r="GT351" s="64">
        <f>GQ339</f>
        <v>18</v>
      </c>
      <c r="GU351" s="31">
        <v>0</v>
      </c>
      <c r="GV351" s="31">
        <v>1.07</v>
      </c>
      <c r="GW351" s="31">
        <v>37</v>
      </c>
      <c r="GX351" s="31">
        <v>3.5</v>
      </c>
      <c r="GY351" s="36">
        <f t="shared" si="943"/>
        <v>129.5</v>
      </c>
      <c r="HB351" s="31">
        <v>1</v>
      </c>
      <c r="HM351" s="31">
        <v>0</v>
      </c>
      <c r="HN351" s="31">
        <v>1</v>
      </c>
      <c r="HO351" s="31">
        <v>47</v>
      </c>
      <c r="HP351" s="31">
        <v>47</v>
      </c>
      <c r="HQ351" s="30">
        <f t="shared" si="944"/>
        <v>2162</v>
      </c>
      <c r="HR351" s="64">
        <f>HO339</f>
        <v>46</v>
      </c>
      <c r="HY351" s="31">
        <v>10</v>
      </c>
      <c r="HZ351" s="31">
        <v>1</v>
      </c>
      <c r="IA351" s="31">
        <v>23</v>
      </c>
      <c r="IB351" s="31">
        <v>125.5</v>
      </c>
      <c r="IC351" s="36">
        <f t="shared" si="945"/>
        <v>2886.5</v>
      </c>
      <c r="ID351" s="64">
        <f>IA339</f>
        <v>23</v>
      </c>
      <c r="IK351" s="31">
        <v>6</v>
      </c>
      <c r="IL351" s="31">
        <v>1.22919</v>
      </c>
      <c r="IM351" s="31">
        <v>30</v>
      </c>
      <c r="IN351" s="31">
        <v>107.25</v>
      </c>
      <c r="IO351" s="36">
        <f t="shared" si="946"/>
        <v>3217.5</v>
      </c>
      <c r="IP351" s="64">
        <f>IM339</f>
        <v>30</v>
      </c>
      <c r="JI351" s="70">
        <v>12</v>
      </c>
      <c r="JJ351" s="22">
        <v>1.2</v>
      </c>
      <c r="JK351" s="22">
        <v>38</v>
      </c>
      <c r="JL351" s="22">
        <v>122.5</v>
      </c>
      <c r="JM351" s="23">
        <f t="shared" si="947"/>
        <v>4655</v>
      </c>
      <c r="JN351" s="72">
        <f>JK339</f>
        <v>38</v>
      </c>
      <c r="JO351" s="70">
        <v>6</v>
      </c>
      <c r="JP351" s="22">
        <v>1</v>
      </c>
      <c r="JQ351" s="22">
        <v>31.6</v>
      </c>
      <c r="JR351" s="22">
        <v>103.875</v>
      </c>
      <c r="JS351" s="23">
        <f t="shared" si="948"/>
        <v>3282.4500000000003</v>
      </c>
      <c r="JT351" s="72">
        <f>JQ339</f>
        <v>31.6</v>
      </c>
      <c r="KG351" s="70">
        <v>0</v>
      </c>
      <c r="KH351" s="22">
        <v>1</v>
      </c>
      <c r="KI351" s="22">
        <v>30</v>
      </c>
      <c r="KJ351" s="22">
        <v>11.25</v>
      </c>
      <c r="KK351" s="23">
        <f t="shared" si="949"/>
        <v>337.5</v>
      </c>
      <c r="KL351" s="72">
        <f>KI339</f>
        <v>30</v>
      </c>
      <c r="KM351" s="70">
        <v>8</v>
      </c>
      <c r="KN351" s="22">
        <v>1</v>
      </c>
      <c r="KO351" s="22">
        <v>18.3</v>
      </c>
      <c r="KP351" s="22">
        <v>97.25</v>
      </c>
      <c r="KQ351" s="23">
        <f t="shared" si="950"/>
        <v>1779.6750000000002</v>
      </c>
      <c r="KR351" s="72">
        <f>KO339</f>
        <v>18.3</v>
      </c>
      <c r="KS351" s="70">
        <v>6</v>
      </c>
      <c r="KT351" s="22">
        <v>1.1200000000000001</v>
      </c>
      <c r="KU351" s="22">
        <v>56</v>
      </c>
      <c r="KV351" s="22">
        <v>71.75</v>
      </c>
      <c r="KW351" s="23">
        <f t="shared" si="951"/>
        <v>4018</v>
      </c>
      <c r="KX351" s="72">
        <f>KU339</f>
        <v>56</v>
      </c>
      <c r="KY351" s="70">
        <v>2.5</v>
      </c>
      <c r="KZ351" s="22">
        <v>1</v>
      </c>
      <c r="LA351" s="22">
        <v>21</v>
      </c>
      <c r="LB351" s="22">
        <v>40.5</v>
      </c>
      <c r="LC351" s="23">
        <f t="shared" si="952"/>
        <v>850.5</v>
      </c>
      <c r="LD351" s="72">
        <f>LA339</f>
        <v>21</v>
      </c>
      <c r="LE351" s="70">
        <v>0</v>
      </c>
      <c r="LF351" s="22">
        <v>1.1000000000000001</v>
      </c>
      <c r="LG351" s="22">
        <v>110</v>
      </c>
      <c r="LH351" s="22">
        <v>8.7933333333333348</v>
      </c>
      <c r="LI351" s="23">
        <f t="shared" si="953"/>
        <v>967.26666666666688</v>
      </c>
      <c r="LJ351" s="72">
        <f>LG339</f>
        <v>110</v>
      </c>
      <c r="LK351" s="29">
        <v>12</v>
      </c>
      <c r="LL351" s="29">
        <v>1.1000000000000001</v>
      </c>
      <c r="LM351" s="29">
        <v>49.7</v>
      </c>
      <c r="LN351" s="29">
        <v>127.5</v>
      </c>
      <c r="LO351" s="30">
        <f t="shared" si="954"/>
        <v>6336.75</v>
      </c>
      <c r="LP351" s="73">
        <f>LM339</f>
        <v>49.7</v>
      </c>
      <c r="LW351" s="31">
        <v>10</v>
      </c>
      <c r="LX351" s="31">
        <v>1</v>
      </c>
      <c r="LY351" s="31">
        <v>37.5</v>
      </c>
      <c r="LZ351" s="31">
        <v>132</v>
      </c>
      <c r="MA351" s="36">
        <f t="shared" si="955"/>
        <v>4778.4000000000005</v>
      </c>
      <c r="MB351" s="64">
        <f>LY339</f>
        <v>36.200000000000003</v>
      </c>
      <c r="NA351" s="31">
        <v>8</v>
      </c>
      <c r="NB351" s="31">
        <v>1</v>
      </c>
      <c r="NC351" s="31">
        <v>15</v>
      </c>
      <c r="ND351" s="31">
        <v>100.25</v>
      </c>
      <c r="NE351" s="36">
        <f t="shared" si="956"/>
        <v>1503.75</v>
      </c>
      <c r="NF351" s="64">
        <f>NC339</f>
        <v>15</v>
      </c>
      <c r="NG351" s="31">
        <v>6</v>
      </c>
      <c r="NH351" s="31">
        <v>1</v>
      </c>
      <c r="NI351" s="31">
        <v>35.4</v>
      </c>
      <c r="NJ351" s="31">
        <v>99.75</v>
      </c>
      <c r="NK351" s="36">
        <f t="shared" si="957"/>
        <v>3531.1499999999996</v>
      </c>
      <c r="NL351" s="64">
        <f>NI339</f>
        <v>35.4</v>
      </c>
      <c r="NM351" s="31">
        <v>4.5</v>
      </c>
      <c r="NN351" s="31">
        <v>1</v>
      </c>
      <c r="NO351" s="31">
        <v>12.8</v>
      </c>
      <c r="NP351" s="31">
        <v>69.5</v>
      </c>
      <c r="NQ351" s="36">
        <f t="shared" si="958"/>
        <v>889.6</v>
      </c>
      <c r="NR351" s="64">
        <f>NO339</f>
        <v>12.8</v>
      </c>
      <c r="NY351" s="31">
        <v>0</v>
      </c>
      <c r="NZ351" s="31">
        <v>1</v>
      </c>
      <c r="OA351" s="31">
        <v>22</v>
      </c>
      <c r="OB351" s="31">
        <v>11.125</v>
      </c>
      <c r="OC351" s="36">
        <f t="shared" si="959"/>
        <v>244.75</v>
      </c>
      <c r="OD351" s="64">
        <f>OA339</f>
        <v>22</v>
      </c>
      <c r="OK351" s="31">
        <v>8</v>
      </c>
      <c r="OL351" s="31">
        <v>1</v>
      </c>
      <c r="OM351" s="31">
        <v>29.8</v>
      </c>
      <c r="ON351" s="31">
        <v>81</v>
      </c>
      <c r="OO351" s="36">
        <f t="shared" si="960"/>
        <v>2413.8000000000002</v>
      </c>
      <c r="OP351" s="64">
        <f>OM339</f>
        <v>29.8</v>
      </c>
      <c r="OW351" s="31">
        <v>6</v>
      </c>
      <c r="OX351" s="31">
        <v>1</v>
      </c>
      <c r="OY351" s="31">
        <v>15.1</v>
      </c>
      <c r="OZ351" s="31">
        <v>98.5</v>
      </c>
      <c r="PA351" s="36">
        <f t="shared" si="961"/>
        <v>1487.35</v>
      </c>
      <c r="PB351" s="64">
        <f>OY339</f>
        <v>15.1</v>
      </c>
      <c r="PU351" s="31">
        <v>8</v>
      </c>
      <c r="PV351" s="31">
        <v>1</v>
      </c>
      <c r="PW351" s="31">
        <v>6</v>
      </c>
      <c r="PX351" s="31">
        <v>106.5</v>
      </c>
      <c r="PY351" s="36">
        <f t="shared" si="962"/>
        <v>639</v>
      </c>
      <c r="PZ351" s="64">
        <f>PW339</f>
        <v>6</v>
      </c>
      <c r="QM351" s="5"/>
      <c r="QO351" s="5"/>
      <c r="RK351" s="31">
        <v>4</v>
      </c>
      <c r="RL351" s="31">
        <v>1</v>
      </c>
      <c r="RM351" s="31">
        <v>11.4</v>
      </c>
      <c r="RN351" s="31">
        <v>56.5</v>
      </c>
      <c r="RO351" s="36">
        <f t="shared" si="963"/>
        <v>644.1</v>
      </c>
      <c r="RP351" s="64">
        <f>RM339</f>
        <v>11.4</v>
      </c>
    </row>
    <row r="352" spans="1:484" x14ac:dyDescent="0.55000000000000004">
      <c r="A352" s="31"/>
      <c r="B352" s="80">
        <v>186001</v>
      </c>
      <c r="C352" s="77"/>
      <c r="D352" s="78"/>
      <c r="E352" s="78">
        <f t="shared" si="867"/>
        <v>138765.94708833066</v>
      </c>
      <c r="F352" s="78">
        <f>I352</f>
        <v>38.499200305431664</v>
      </c>
      <c r="G352" s="78">
        <f>E352/D$351</f>
        <v>63.35187504032627</v>
      </c>
      <c r="H352" s="78"/>
      <c r="I352" s="78">
        <f>F351*J352</f>
        <v>38.499200305431664</v>
      </c>
      <c r="J352" s="88">
        <f>SUM(P352,V352,AB352,AH352,AN352,AT352,AZ352,BF352,BL352,BR352,BX352,CD352,CJ352,CP352,CV352,DB352,DH352,DN352,DT352,DZ352,EF352,EL352,ER352,EX352,FD352,FJ352,FP352,FV352,GB352,GH352,GN352,GT352,GZ352,HF352,HL352,HR352,HX352,ID352,IJ352,IP352,IV352,JB352,JH352,JN352,JT352,JZ352,KF352,KL352,KR352,KX352,LD352,LJ352,LP352,LV352,MB352,MH352,MN352,MT352,MZ352,NF352,NL352,NR352,NX352,OD352,OJ352,OP352,OV352,PB352,PH352,PN352,PT352,PZ352,QF352,QL352,QR352,QX352,RD352,RJ352,RP352,RV352,SB352,SH352,SN352,ST352)/J351</f>
        <v>0.97294902624583091</v>
      </c>
      <c r="N352" s="31">
        <v>64.5</v>
      </c>
      <c r="O352" s="62">
        <f>M$351*N352</f>
        <v>6514.5</v>
      </c>
      <c r="P352" s="31">
        <f>N352/N351*P351</f>
        <v>102.4896755162242</v>
      </c>
      <c r="Z352" s="31">
        <v>94</v>
      </c>
      <c r="AA352" s="37">
        <f t="shared" ref="AA352:AA363" si="965">Y$351*Z352</f>
        <v>7050</v>
      </c>
      <c r="AB352" s="64">
        <f>Z352/Z351*AB351</f>
        <v>75</v>
      </c>
      <c r="AF352" s="31">
        <v>55</v>
      </c>
      <c r="AG352" s="36">
        <f>AE$351*AF352</f>
        <v>1815</v>
      </c>
      <c r="AH352" s="64">
        <f>AF352/AF351*AH351</f>
        <v>34.245283018867923</v>
      </c>
      <c r="AL352" s="31">
        <v>38.5</v>
      </c>
      <c r="AM352" s="30">
        <f>AK$351*AL352</f>
        <v>3850</v>
      </c>
      <c r="AN352" s="64">
        <f>AL352/AL351*AN351</f>
        <v>91.666666666666657</v>
      </c>
      <c r="AR352" s="31">
        <v>16.804704377689518</v>
      </c>
      <c r="AS352" s="38">
        <f>AQ$351*AR352</f>
        <v>529.34818789721976</v>
      </c>
      <c r="AT352" s="64">
        <f>AR352/AR351*AT351</f>
        <v>30.492386087336989</v>
      </c>
      <c r="AX352" s="43">
        <v>103.5</v>
      </c>
      <c r="AY352" s="36">
        <f>AW$351*AX352</f>
        <v>2484</v>
      </c>
      <c r="BD352" s="31">
        <v>105.25</v>
      </c>
      <c r="BE352" s="36">
        <f>BC$351*BD352</f>
        <v>4367.875</v>
      </c>
      <c r="BF352" s="64">
        <f>BD352/BD351*BF351</f>
        <v>40.869005847953218</v>
      </c>
      <c r="BJ352" s="31">
        <v>46.5</v>
      </c>
      <c r="BK352" s="36">
        <f>BI$351*BJ352</f>
        <v>1427.55</v>
      </c>
      <c r="BL352" s="64">
        <f>BJ352/BJ351*BL351</f>
        <v>31.54806629834254</v>
      </c>
      <c r="BP352" s="31">
        <v>58</v>
      </c>
      <c r="BQ352" s="30">
        <f>BO$351*BP352</f>
        <v>1653</v>
      </c>
      <c r="BR352" s="64">
        <f>BP352/BP351*BR351</f>
        <v>29</v>
      </c>
      <c r="BV352" s="31">
        <v>63.38</v>
      </c>
      <c r="BW352" s="30">
        <f>BU$351*BV352</f>
        <v>3549.28</v>
      </c>
      <c r="BX352" s="64">
        <f>BV352/BV351*BX351</f>
        <v>56.562231075697213</v>
      </c>
      <c r="CB352" s="31">
        <v>57.5</v>
      </c>
      <c r="CC352" s="30">
        <f>CA$351*CB352</f>
        <v>5865</v>
      </c>
      <c r="CD352" s="64">
        <f>CB352/CB351*CD351</f>
        <v>102.21331474381317</v>
      </c>
      <c r="CN352" s="31">
        <v>58.13</v>
      </c>
      <c r="CO352" s="36">
        <f>CM$351*CN352</f>
        <v>3487.8</v>
      </c>
      <c r="CP352" s="64">
        <f>CN352/CN351*CP351</f>
        <v>53.965650626643978</v>
      </c>
      <c r="CZ352" s="31">
        <v>74.25</v>
      </c>
      <c r="DA352" s="62">
        <f>CY$351*CZ352</f>
        <v>17820</v>
      </c>
      <c r="DB352" s="31">
        <f>CZ352/CZ351*DB351</f>
        <v>221.02325581395348</v>
      </c>
      <c r="DF352" s="31">
        <v>41.25</v>
      </c>
      <c r="DG352" s="30">
        <f>DE$351*DF352</f>
        <v>1567.5</v>
      </c>
      <c r="DH352" s="64">
        <f>DF352/DF351*DH351</f>
        <v>38.343933463796475</v>
      </c>
      <c r="DL352" s="31">
        <v>9.1300000000000008</v>
      </c>
      <c r="DM352" s="30">
        <f>DK$351*DL352</f>
        <v>383.46000000000004</v>
      </c>
      <c r="DN352" s="64">
        <f>DL352/DL351*DN351</f>
        <v>42.606666666666669</v>
      </c>
      <c r="DR352" s="31">
        <v>36.880000000000003</v>
      </c>
      <c r="DS352" s="30">
        <f>DQ$351*DR352</f>
        <v>2231.2400000000002</v>
      </c>
      <c r="DT352" s="64">
        <f>DR352/DR351*DT351</f>
        <v>57.580387096774196</v>
      </c>
      <c r="DX352" s="31">
        <v>6</v>
      </c>
      <c r="DY352" s="30">
        <f>DW$351*DX352</f>
        <v>366</v>
      </c>
      <c r="DZ352" s="64">
        <f>DX352/DX351*DZ351</f>
        <v>52.189090909090901</v>
      </c>
      <c r="ED352" s="31">
        <v>20</v>
      </c>
      <c r="EE352" s="30">
        <f>EC$351*ED352</f>
        <v>660</v>
      </c>
      <c r="EF352" s="64">
        <f>ED352/ED351*EF351</f>
        <v>34.285714285714285</v>
      </c>
      <c r="EV352" s="31">
        <v>105</v>
      </c>
      <c r="EW352" s="30">
        <f>EU$351*EV352</f>
        <v>4725</v>
      </c>
      <c r="EX352" s="64">
        <f>EV352/EV351*EX351</f>
        <v>45.597104945717732</v>
      </c>
      <c r="FB352" s="31">
        <v>109</v>
      </c>
      <c r="FC352" s="29">
        <f t="shared" ref="FC352:FC363" si="966">FA$351*FB352</f>
        <v>5613.5</v>
      </c>
      <c r="FD352" s="64">
        <f>FB352/FB351*FD351</f>
        <v>50.800904977375566</v>
      </c>
      <c r="FN352" s="31">
        <v>88</v>
      </c>
      <c r="FO352" s="36">
        <f>FM$351*FN352</f>
        <v>4136</v>
      </c>
      <c r="FP352" s="64">
        <f>FN352/FN351*FP351</f>
        <v>43.536842105263155</v>
      </c>
      <c r="FT352" s="31">
        <v>73</v>
      </c>
      <c r="FU352" s="36">
        <f>FS$351*FT352</f>
        <v>9636</v>
      </c>
      <c r="FV352" s="64">
        <f>FT352/FT351*FV351</f>
        <v>123.14376996805112</v>
      </c>
      <c r="GF352" s="31">
        <v>7</v>
      </c>
      <c r="GG352" s="36">
        <f>GE$351*GF352</f>
        <v>266</v>
      </c>
      <c r="GH352" s="64">
        <f>GF352/GF351*GH351</f>
        <v>35.466666666666669</v>
      </c>
      <c r="GL352" s="31">
        <v>29.75</v>
      </c>
      <c r="GM352" s="36">
        <f t="shared" ref="GM352:GM363" si="967">GK$351*GL353</f>
        <v>644.1</v>
      </c>
      <c r="GN352" s="64">
        <f>GL353/GL352*GN351</f>
        <v>21.650420168067228</v>
      </c>
      <c r="GR352" s="31">
        <v>67.611361688337936</v>
      </c>
      <c r="GS352" s="36">
        <f>GQ$351*GR352</f>
        <v>1352.2272337667587</v>
      </c>
      <c r="GT352" s="64">
        <f>GR352/GR351*GT351</f>
        <v>17.824255735405416</v>
      </c>
      <c r="GX352" s="42"/>
      <c r="HP352" s="31">
        <v>45</v>
      </c>
      <c r="HQ352" s="30">
        <f>HO$351*HP352</f>
        <v>2115</v>
      </c>
      <c r="HR352" s="64">
        <f>HP352/HP351*HR351</f>
        <v>44.042553191489361</v>
      </c>
      <c r="IB352" s="31">
        <v>125</v>
      </c>
      <c r="IC352" s="36">
        <f>IA$351*IB352</f>
        <v>2875</v>
      </c>
      <c r="ID352" s="64">
        <f>IB352/IB351*ID351</f>
        <v>22.908366533864541</v>
      </c>
      <c r="IN352" s="31">
        <v>105.5</v>
      </c>
      <c r="IO352" s="36">
        <f>IM$351*IN352</f>
        <v>3165</v>
      </c>
      <c r="IP352" s="64">
        <f>IN352/IN351*IP351</f>
        <v>29.51048951048951</v>
      </c>
      <c r="JC352" s="69"/>
      <c r="JD352" s="20"/>
      <c r="JE352" s="20"/>
      <c r="JF352" s="20"/>
      <c r="JI352" s="69"/>
      <c r="JJ352" s="20"/>
      <c r="JK352" s="20"/>
      <c r="JL352" s="20">
        <v>122.5</v>
      </c>
      <c r="JM352" s="23">
        <f>JK$351*JL352</f>
        <v>4655</v>
      </c>
      <c r="JN352" s="72">
        <f>JL352/JL351*JN351</f>
        <v>38</v>
      </c>
      <c r="JO352" s="69"/>
      <c r="JP352" s="20"/>
      <c r="JQ352" s="20"/>
      <c r="JR352" s="20">
        <v>104.5</v>
      </c>
      <c r="JS352" s="23">
        <f>JQ$351*JR352</f>
        <v>3302.2000000000003</v>
      </c>
      <c r="JT352" s="72">
        <f>JR352/JR351*JT351</f>
        <v>31.790132370637789</v>
      </c>
      <c r="JU352" s="69"/>
      <c r="JV352" s="20"/>
      <c r="JW352" s="20"/>
      <c r="JX352" s="20"/>
      <c r="KA352" s="69"/>
      <c r="KB352" s="20"/>
      <c r="KC352" s="20"/>
      <c r="KD352" s="20"/>
      <c r="KG352" s="69"/>
      <c r="KH352" s="20"/>
      <c r="KI352" s="20"/>
      <c r="KJ352" s="20">
        <v>11.75</v>
      </c>
      <c r="KK352" s="23">
        <f>KI$351*KJ352</f>
        <v>352.5</v>
      </c>
      <c r="KL352" s="72">
        <f>KJ352/KJ351*KL351</f>
        <v>31.333333333333336</v>
      </c>
      <c r="KM352" s="69"/>
      <c r="KN352" s="20"/>
      <c r="KO352" s="20"/>
      <c r="KP352" s="20">
        <v>99</v>
      </c>
      <c r="KQ352" s="23">
        <f>KO$351*KP352</f>
        <v>1811.7</v>
      </c>
      <c r="KR352" s="72">
        <f>KP352/KP351*KR351</f>
        <v>18.629305912596404</v>
      </c>
      <c r="KS352" s="69"/>
      <c r="KT352" s="20"/>
      <c r="KU352" s="20"/>
      <c r="KV352" s="20">
        <v>73.833333333333329</v>
      </c>
      <c r="KW352" s="23">
        <f>KU$351*KV352</f>
        <v>4134.6666666666661</v>
      </c>
      <c r="KX352" s="72">
        <f>KV352/KV351*KX351</f>
        <v>57.626016260162601</v>
      </c>
      <c r="KY352" s="69"/>
      <c r="KZ352" s="20"/>
      <c r="LA352" s="20"/>
      <c r="LB352" s="20">
        <v>41</v>
      </c>
      <c r="LC352" s="23">
        <f>LA$351*LB352</f>
        <v>861</v>
      </c>
      <c r="LD352" s="72">
        <f>LB352/LB351*LD351</f>
        <v>21.25925925925926</v>
      </c>
      <c r="LE352" s="69"/>
      <c r="LF352" s="20"/>
      <c r="LG352" s="20"/>
      <c r="LH352" s="20">
        <v>8.3800000000000008</v>
      </c>
      <c r="LI352" s="23">
        <f>LG$351*LH352</f>
        <v>921.80000000000007</v>
      </c>
      <c r="LJ352" s="72">
        <f>LH352/LH351*LJ351</f>
        <v>104.82941622441243</v>
      </c>
      <c r="LK352" s="27"/>
      <c r="LL352" s="27"/>
      <c r="LM352" s="27"/>
      <c r="LN352" s="27">
        <v>130</v>
      </c>
      <c r="LO352" s="30">
        <f>LM$351*LN352</f>
        <v>6461</v>
      </c>
      <c r="LP352" s="73">
        <f>LN352/LN351*LP351</f>
        <v>50.674509803921566</v>
      </c>
      <c r="LW352" s="32"/>
      <c r="LX352" s="32"/>
      <c r="LY352" s="32"/>
      <c r="LZ352" s="32">
        <v>125</v>
      </c>
      <c r="MA352" s="36">
        <f>LY$351*LZ352</f>
        <v>4687.5</v>
      </c>
      <c r="MB352" s="64">
        <f>LZ352/LZ351*MB351</f>
        <v>34.280303030303031</v>
      </c>
      <c r="MC352" s="32"/>
      <c r="MD352" s="32"/>
      <c r="ME352" s="32"/>
      <c r="MF352" s="32"/>
      <c r="MI352" s="32"/>
      <c r="MJ352" s="32"/>
      <c r="MK352" s="32"/>
      <c r="ML352" s="32"/>
      <c r="MO352" s="32"/>
      <c r="MP352" s="32"/>
      <c r="MQ352" s="32"/>
      <c r="MR352" s="32"/>
      <c r="MU352" s="32"/>
      <c r="MV352" s="32"/>
      <c r="MW352" s="32"/>
      <c r="MX352" s="32"/>
      <c r="NA352" s="32"/>
      <c r="NB352" s="32"/>
      <c r="NC352" s="32"/>
      <c r="ND352" s="32">
        <v>106</v>
      </c>
      <c r="NE352" s="36">
        <f>NC$351*ND352</f>
        <v>1590</v>
      </c>
      <c r="NF352" s="64">
        <f>ND352/ND351*NF351</f>
        <v>15.860349127182046</v>
      </c>
      <c r="NG352" s="32"/>
      <c r="NH352" s="32"/>
      <c r="NI352" s="32"/>
      <c r="NJ352" s="32">
        <v>97</v>
      </c>
      <c r="NK352" s="36">
        <f>NI$351*NJ352</f>
        <v>3433.7999999999997</v>
      </c>
      <c r="NL352" s="64">
        <f>NJ352/NJ351*NL351</f>
        <v>34.424060150375936</v>
      </c>
      <c r="NM352" s="32"/>
      <c r="NN352" s="32"/>
      <c r="NO352" s="32"/>
      <c r="NP352" s="32">
        <v>72</v>
      </c>
      <c r="NQ352" s="36">
        <f>NO$351*NP352</f>
        <v>921.6</v>
      </c>
      <c r="NR352" s="64">
        <f>NP352/NP351*NR351</f>
        <v>13.26043165467626</v>
      </c>
      <c r="NS352" s="32"/>
      <c r="NT352" s="32"/>
      <c r="NU352" s="32"/>
      <c r="NV352" s="32"/>
      <c r="NY352" s="32"/>
      <c r="NZ352" s="32"/>
      <c r="OA352" s="32"/>
      <c r="OB352" s="32">
        <v>11.25</v>
      </c>
      <c r="OC352" s="36">
        <f>OA$351*OB352</f>
        <v>247.5</v>
      </c>
      <c r="OD352" s="64">
        <f>OB352/OB351*OD351</f>
        <v>22.247191011235955</v>
      </c>
      <c r="OE352" s="32"/>
      <c r="OF352" s="32"/>
      <c r="OG352" s="32"/>
      <c r="OH352" s="32"/>
      <c r="OK352" s="32"/>
      <c r="OL352" s="32"/>
      <c r="OM352" s="32"/>
      <c r="ON352" s="32">
        <v>84</v>
      </c>
      <c r="OO352" s="36">
        <f>OM$351*ON352</f>
        <v>2503.2000000000003</v>
      </c>
      <c r="OP352" s="64">
        <f>ON352/ON351*OP351</f>
        <v>30.903703703703702</v>
      </c>
      <c r="OQ352" s="32"/>
      <c r="OR352" s="32"/>
      <c r="OS352" s="32"/>
      <c r="OT352" s="32"/>
      <c r="OW352" s="32"/>
      <c r="OX352" s="32"/>
      <c r="OY352" s="32"/>
      <c r="OZ352" s="32">
        <v>97</v>
      </c>
      <c r="PA352" s="36">
        <f>OY$351*OZ352</f>
        <v>1464.7</v>
      </c>
      <c r="PB352" s="64">
        <f>OZ352/OZ351*PB351</f>
        <v>14.870050761421318</v>
      </c>
      <c r="PO352" s="32"/>
      <c r="PP352" s="32"/>
      <c r="PQ352" s="32"/>
      <c r="PR352" s="32"/>
      <c r="PU352" s="32"/>
      <c r="PV352" s="32"/>
      <c r="PW352" s="32"/>
      <c r="PX352" s="31">
        <v>105</v>
      </c>
      <c r="PY352" s="36">
        <f>PW$351*PX352</f>
        <v>630</v>
      </c>
      <c r="PZ352" s="64">
        <f>PX352/PX351*PZ351</f>
        <v>5.915492957746479</v>
      </c>
      <c r="QM352" s="5"/>
      <c r="QO352" s="5"/>
      <c r="RN352" s="31">
        <v>56</v>
      </c>
      <c r="RO352" s="36">
        <f>RM$351*RN352</f>
        <v>638.4</v>
      </c>
      <c r="RP352" s="64">
        <f>RN352/RN351*RP351</f>
        <v>11.299115044247788</v>
      </c>
    </row>
    <row r="353" spans="1:492" x14ac:dyDescent="0.55000000000000004">
      <c r="A353" s="31"/>
      <c r="B353" s="80">
        <v>186002</v>
      </c>
      <c r="C353" s="77"/>
      <c r="D353" s="78"/>
      <c r="E353" s="78">
        <f t="shared" si="867"/>
        <v>138723.52988774938</v>
      </c>
      <c r="F353" s="78">
        <f>F352*G353/G352</f>
        <v>38.487432084655318</v>
      </c>
      <c r="G353" s="78">
        <f t="shared" ref="G353:G363" si="968">E353/D$351</f>
        <v>63.332509992580974</v>
      </c>
      <c r="H353" s="78"/>
      <c r="I353" s="78"/>
      <c r="J353" s="88"/>
      <c r="N353" s="31">
        <v>68.125</v>
      </c>
      <c r="O353" s="62">
        <f t="shared" ref="O353:O363" si="969">M$351*N353</f>
        <v>6880.625</v>
      </c>
      <c r="Z353" s="31">
        <v>94</v>
      </c>
      <c r="AA353" s="37">
        <f t="shared" si="965"/>
        <v>7050</v>
      </c>
      <c r="AF353" s="31">
        <v>55</v>
      </c>
      <c r="AG353" s="36">
        <f t="shared" ref="AG353:AG363" si="970">AE$351*AF353</f>
        <v>1815</v>
      </c>
      <c r="AL353" s="31">
        <v>40.75</v>
      </c>
      <c r="AM353" s="30">
        <f t="shared" ref="AM353:AM363" si="971">AK$351*AL353</f>
        <v>4075</v>
      </c>
      <c r="AR353" s="31">
        <v>16.821371044356184</v>
      </c>
      <c r="AS353" s="38">
        <f t="shared" ref="AS353:AS363" si="972">AQ$351*AR353</f>
        <v>529.87318789721974</v>
      </c>
      <c r="AX353" s="31">
        <v>103.5</v>
      </c>
      <c r="AY353" s="36">
        <f t="shared" ref="AY353:AY363" si="973">AW$351*AX353</f>
        <v>2484</v>
      </c>
      <c r="BD353" s="31">
        <v>108.5</v>
      </c>
      <c r="BE353" s="36">
        <f t="shared" ref="BE353:BE363" si="974">BC$351*BD353</f>
        <v>4502.75</v>
      </c>
      <c r="BJ353" s="31">
        <v>47.5</v>
      </c>
      <c r="BK353" s="36">
        <f t="shared" ref="BK353:BK363" si="975">BI$351*BJ353</f>
        <v>1458.25</v>
      </c>
      <c r="BP353" s="31">
        <v>74</v>
      </c>
      <c r="BQ353" s="30">
        <f t="shared" ref="BQ353:BQ363" si="976">BO$351*BP353</f>
        <v>2109</v>
      </c>
      <c r="BV353" s="31">
        <v>62.25</v>
      </c>
      <c r="BW353" s="30">
        <f t="shared" ref="BW353:BW363" si="977">BU$351*BV353</f>
        <v>3486</v>
      </c>
      <c r="CB353" s="31">
        <v>57</v>
      </c>
      <c r="CC353" s="30">
        <f t="shared" ref="CC353:CC363" si="978">CA$351*CB353</f>
        <v>5814</v>
      </c>
      <c r="CN353" s="31">
        <v>56.88</v>
      </c>
      <c r="CO353" s="36">
        <f t="shared" ref="CO353:CO363" si="979">CM$351*CN353</f>
        <v>3412.8</v>
      </c>
      <c r="CZ353" s="31">
        <v>70.25</v>
      </c>
      <c r="DA353" s="62">
        <f t="shared" ref="DA353:DA363" si="980">CY$351*CZ353</f>
        <v>16860</v>
      </c>
      <c r="DF353" s="31">
        <v>38.5</v>
      </c>
      <c r="DG353" s="30">
        <f t="shared" ref="DG353:DG363" si="981">DE$351*DF353</f>
        <v>1463</v>
      </c>
      <c r="DL353" s="31">
        <v>9</v>
      </c>
      <c r="DM353" s="30">
        <f t="shared" ref="DM353:DM363" si="982">DK$351*DL353</f>
        <v>378</v>
      </c>
      <c r="DR353" s="31">
        <v>37</v>
      </c>
      <c r="DS353" s="30">
        <f t="shared" ref="DS353:DS363" si="983">DQ$351*DR353</f>
        <v>2238.5</v>
      </c>
      <c r="DX353" s="31">
        <v>7</v>
      </c>
      <c r="DY353" s="30">
        <f t="shared" ref="DY353:DY363" si="984">DW$351*DX353</f>
        <v>427</v>
      </c>
      <c r="ED353" s="31">
        <v>18.75</v>
      </c>
      <c r="EE353" s="30">
        <f t="shared" ref="EE353:EE363" si="985">EC$351*ED353</f>
        <v>618.75</v>
      </c>
      <c r="EV353" s="31">
        <v>100.5</v>
      </c>
      <c r="EW353" s="30">
        <f t="shared" ref="EW353:EW363" si="986">EU$351*EV353</f>
        <v>4522.5</v>
      </c>
      <c r="FB353" s="31">
        <v>110</v>
      </c>
      <c r="FC353" s="29">
        <f t="shared" si="966"/>
        <v>5665</v>
      </c>
      <c r="FN353" s="31">
        <v>80.5</v>
      </c>
      <c r="FO353" s="36">
        <f t="shared" ref="FO353:FO363" si="987">FM$351*FN353</f>
        <v>3783.5</v>
      </c>
      <c r="FT353" s="31">
        <v>76</v>
      </c>
      <c r="FU353" s="36">
        <f t="shared" ref="FU353:FU363" si="988">FS$351*FT353</f>
        <v>10032</v>
      </c>
      <c r="GF353" s="31">
        <v>7</v>
      </c>
      <c r="GG353" s="36">
        <f t="shared" ref="GG353:GG363" si="989">GE$351*GF353</f>
        <v>266</v>
      </c>
      <c r="GL353" s="31">
        <v>28.5</v>
      </c>
      <c r="GM353" s="36">
        <f t="shared" si="967"/>
        <v>663.875</v>
      </c>
      <c r="GR353" s="31">
        <v>69.277418325941397</v>
      </c>
      <c r="GS353" s="36">
        <f t="shared" ref="GS353:GS363" si="990">GQ$351*GR353</f>
        <v>1385.5483665188281</v>
      </c>
      <c r="HP353" s="31">
        <v>43</v>
      </c>
      <c r="HQ353" s="30">
        <f t="shared" ref="HQ353:HQ363" si="991">HO$351*HP353</f>
        <v>2021</v>
      </c>
      <c r="IB353" s="31">
        <v>127.5</v>
      </c>
      <c r="IC353" s="36">
        <f t="shared" ref="IC353:IC363" si="992">IA$351*IB353</f>
        <v>2932.5</v>
      </c>
      <c r="IN353" s="31">
        <v>105</v>
      </c>
      <c r="IO353" s="36">
        <f t="shared" ref="IO353:IO363" si="993">IM$351*IN353</f>
        <v>3150</v>
      </c>
      <c r="JC353" s="69"/>
      <c r="JD353" s="20"/>
      <c r="JE353" s="20"/>
      <c r="JF353" s="20"/>
      <c r="JI353" s="69"/>
      <c r="JJ353" s="20"/>
      <c r="JK353" s="20"/>
      <c r="JL353" s="20">
        <v>122.5</v>
      </c>
      <c r="JM353" s="23">
        <f t="shared" ref="JM353:JM363" si="994">JK$351*JL353</f>
        <v>4655</v>
      </c>
      <c r="JO353" s="69"/>
      <c r="JP353" s="20"/>
      <c r="JQ353" s="20"/>
      <c r="JR353" s="20">
        <v>106</v>
      </c>
      <c r="JS353" s="23">
        <f t="shared" ref="JS353:JS363" si="995">JQ$351*JR353</f>
        <v>3349.6000000000004</v>
      </c>
      <c r="JU353" s="69"/>
      <c r="JV353" s="20"/>
      <c r="JW353" s="20"/>
      <c r="JX353" s="20"/>
      <c r="KA353" s="69"/>
      <c r="KB353" s="20"/>
      <c r="KC353" s="20"/>
      <c r="KD353" s="20"/>
      <c r="KG353" s="69"/>
      <c r="KH353" s="20"/>
      <c r="KI353" s="20"/>
      <c r="KJ353" s="20">
        <v>11.5</v>
      </c>
      <c r="KK353" s="23">
        <f t="shared" ref="KK353:KK363" si="996">KI$351*KJ353</f>
        <v>345</v>
      </c>
      <c r="KM353" s="69"/>
      <c r="KN353" s="20"/>
      <c r="KO353" s="20"/>
      <c r="KP353" s="20">
        <v>99</v>
      </c>
      <c r="KQ353" s="23">
        <f t="shared" ref="KQ353:KQ363" si="997">KO$351*KP353</f>
        <v>1811.7</v>
      </c>
      <c r="KS353" s="69"/>
      <c r="KT353" s="20"/>
      <c r="KU353" s="20"/>
      <c r="KV353" s="20">
        <v>75.916666666666657</v>
      </c>
      <c r="KW353" s="23">
        <f t="shared" ref="KW353:KW363" si="998">KU$351*KV353</f>
        <v>4251.333333333333</v>
      </c>
      <c r="KY353" s="69"/>
      <c r="KZ353" s="20"/>
      <c r="LA353" s="20"/>
      <c r="LB353" s="20">
        <v>37</v>
      </c>
      <c r="LC353" s="23">
        <f t="shared" ref="LC353:LC363" si="999">LA$351*LB353</f>
        <v>777</v>
      </c>
      <c r="LE353" s="69"/>
      <c r="LF353" s="20"/>
      <c r="LG353" s="20"/>
      <c r="LH353" s="20">
        <v>8.8800000000000008</v>
      </c>
      <c r="LI353" s="23">
        <f t="shared" ref="LI353:LI363" si="1000">LG$351*LH353</f>
        <v>976.80000000000007</v>
      </c>
      <c r="LK353" s="27"/>
      <c r="LL353" s="27"/>
      <c r="LM353" s="27"/>
      <c r="LN353" s="27">
        <v>132.75</v>
      </c>
      <c r="LO353" s="30">
        <f t="shared" ref="LO353:LO363" si="1001">LM$351*LN353</f>
        <v>6597.6750000000002</v>
      </c>
      <c r="LW353" s="32"/>
      <c r="LX353" s="32"/>
      <c r="LY353" s="32"/>
      <c r="LZ353" s="32">
        <v>115.5</v>
      </c>
      <c r="MA353" s="36">
        <f t="shared" ref="MA353:MA363" si="1002">LY$351*LZ353</f>
        <v>4331.25</v>
      </c>
      <c r="MC353" s="32"/>
      <c r="MD353" s="32"/>
      <c r="ME353" s="32"/>
      <c r="MF353" s="32"/>
      <c r="MI353" s="32"/>
      <c r="MJ353" s="32"/>
      <c r="MK353" s="32"/>
      <c r="ML353" s="32"/>
      <c r="MO353" s="32"/>
      <c r="MP353" s="32"/>
      <c r="MQ353" s="32"/>
      <c r="MR353" s="32"/>
      <c r="MU353" s="32"/>
      <c r="MV353" s="32"/>
      <c r="MW353" s="32"/>
      <c r="MX353" s="32"/>
      <c r="NA353" s="32"/>
      <c r="NB353" s="32"/>
      <c r="NC353" s="32"/>
      <c r="ND353" s="32">
        <v>110</v>
      </c>
      <c r="NE353" s="36">
        <f t="shared" ref="NE353:NE363" si="1003">NC$351*ND353</f>
        <v>1650</v>
      </c>
      <c r="NG353" s="32"/>
      <c r="NH353" s="32"/>
      <c r="NI353" s="32"/>
      <c r="NJ353" s="32">
        <v>98</v>
      </c>
      <c r="NK353" s="36">
        <f t="shared" ref="NK353:NK363" si="1004">NI$351*NJ353</f>
        <v>3469.2</v>
      </c>
      <c r="NM353" s="32"/>
      <c r="NN353" s="32"/>
      <c r="NO353" s="32"/>
      <c r="NP353" s="32">
        <v>74.625</v>
      </c>
      <c r="NQ353" s="36">
        <f t="shared" ref="NQ353:NQ363" si="1005">NO$351*NP353</f>
        <v>955.2</v>
      </c>
      <c r="NS353" s="32"/>
      <c r="NT353" s="32"/>
      <c r="NU353" s="32"/>
      <c r="NV353" s="32"/>
      <c r="NY353" s="32"/>
      <c r="NZ353" s="32"/>
      <c r="OA353" s="32"/>
      <c r="OB353" s="32">
        <v>11.5</v>
      </c>
      <c r="OC353" s="36">
        <f t="shared" ref="OC353:OC363" si="1006">OA$351*OB353</f>
        <v>253</v>
      </c>
      <c r="OE353" s="32"/>
      <c r="OF353" s="32"/>
      <c r="OG353" s="32"/>
      <c r="OH353" s="32"/>
      <c r="OK353" s="32"/>
      <c r="OL353" s="32"/>
      <c r="OM353" s="32"/>
      <c r="ON353" s="32">
        <v>82</v>
      </c>
      <c r="OO353" s="36">
        <f t="shared" ref="OO353:OO363" si="1007">OM$351*ON353</f>
        <v>2443.6</v>
      </c>
      <c r="OQ353" s="32"/>
      <c r="OR353" s="32"/>
      <c r="OS353" s="32"/>
      <c r="OT353" s="32"/>
      <c r="OW353" s="32"/>
      <c r="OX353" s="32"/>
      <c r="OY353" s="32"/>
      <c r="OZ353" s="32">
        <v>103</v>
      </c>
      <c r="PA353" s="36">
        <f t="shared" ref="PA353:PA363" si="1008">OY$351*OZ353</f>
        <v>1555.3</v>
      </c>
      <c r="PC353" s="32"/>
      <c r="PD353" s="32"/>
      <c r="PE353" s="32"/>
      <c r="PF353" s="32"/>
      <c r="PI353" s="32"/>
      <c r="PJ353" s="32"/>
      <c r="PK353" s="32"/>
      <c r="PL353" s="32"/>
      <c r="PO353" s="32"/>
      <c r="PP353" s="32"/>
      <c r="PQ353" s="32"/>
      <c r="PR353" s="32"/>
      <c r="PU353" s="32"/>
      <c r="PV353" s="32"/>
      <c r="PW353" s="32"/>
      <c r="PX353" s="31">
        <v>106.5</v>
      </c>
      <c r="PY353" s="36">
        <f t="shared" ref="PY353:PY363" si="1009">PW$351*PX353</f>
        <v>639</v>
      </c>
      <c r="QM353" s="5"/>
      <c r="QO353" s="5"/>
      <c r="RN353" s="31">
        <v>56</v>
      </c>
      <c r="RO353" s="36">
        <f t="shared" ref="RO353:RO363" si="1010">RM$351*RN353</f>
        <v>638.4</v>
      </c>
    </row>
    <row r="354" spans="1:492" x14ac:dyDescent="0.55000000000000004">
      <c r="A354" s="31"/>
      <c r="B354" s="80">
        <v>186003</v>
      </c>
      <c r="C354" s="77"/>
      <c r="D354" s="78"/>
      <c r="E354" s="78">
        <f t="shared" si="867"/>
        <v>145366.75268716807</v>
      </c>
      <c r="F354" s="78">
        <f t="shared" ref="F354:F363" si="1011">F353*G354/G353</f>
        <v>40.330526666538795</v>
      </c>
      <c r="G354" s="78">
        <f t="shared" si="968"/>
        <v>66.365391109919685</v>
      </c>
      <c r="H354" s="78"/>
      <c r="I354" s="78"/>
      <c r="J354" s="88"/>
      <c r="N354" s="31">
        <v>68.25</v>
      </c>
      <c r="O354" s="62">
        <f t="shared" si="969"/>
        <v>6893.25</v>
      </c>
      <c r="Z354" s="31">
        <v>95</v>
      </c>
      <c r="AA354" s="37">
        <f t="shared" si="965"/>
        <v>7125</v>
      </c>
      <c r="AF354" s="31">
        <v>83</v>
      </c>
      <c r="AG354" s="36">
        <f t="shared" si="970"/>
        <v>2739</v>
      </c>
      <c r="AL354" s="31">
        <v>41.88</v>
      </c>
      <c r="AM354" s="30">
        <f t="shared" si="971"/>
        <v>4188</v>
      </c>
      <c r="AR354" s="31">
        <v>16.838037711022849</v>
      </c>
      <c r="AS354" s="38">
        <f t="shared" si="972"/>
        <v>530.39818789721971</v>
      </c>
      <c r="AX354" s="31">
        <v>103.5</v>
      </c>
      <c r="AY354" s="36">
        <f t="shared" si="973"/>
        <v>2484</v>
      </c>
      <c r="BD354" s="31">
        <v>108</v>
      </c>
      <c r="BE354" s="36">
        <f t="shared" si="974"/>
        <v>4482</v>
      </c>
      <c r="BJ354" s="31">
        <v>50</v>
      </c>
      <c r="BK354" s="36">
        <f t="shared" si="975"/>
        <v>1535</v>
      </c>
      <c r="BP354" s="31">
        <v>67</v>
      </c>
      <c r="BQ354" s="30">
        <f t="shared" si="976"/>
        <v>1909.5</v>
      </c>
      <c r="BV354" s="31">
        <v>65.75</v>
      </c>
      <c r="BW354" s="30">
        <f t="shared" si="977"/>
        <v>3682</v>
      </c>
      <c r="CB354" s="31">
        <v>61.5</v>
      </c>
      <c r="CC354" s="30">
        <f t="shared" si="978"/>
        <v>6273</v>
      </c>
      <c r="CN354" s="31">
        <v>62</v>
      </c>
      <c r="CO354" s="36">
        <f t="shared" si="979"/>
        <v>3720</v>
      </c>
      <c r="CZ354" s="31">
        <v>75</v>
      </c>
      <c r="DA354" s="62">
        <f t="shared" si="980"/>
        <v>18000</v>
      </c>
      <c r="DF354" s="31">
        <v>40.25</v>
      </c>
      <c r="DG354" s="30">
        <f t="shared" si="981"/>
        <v>1529.5</v>
      </c>
      <c r="DL354" s="31">
        <v>8.8800000000000008</v>
      </c>
      <c r="DM354" s="30">
        <f t="shared" si="982"/>
        <v>372.96000000000004</v>
      </c>
      <c r="DR354" s="31">
        <v>43.5</v>
      </c>
      <c r="DS354" s="30">
        <f t="shared" si="983"/>
        <v>2631.75</v>
      </c>
      <c r="DX354" s="31">
        <v>10.5</v>
      </c>
      <c r="DY354" s="30">
        <f t="shared" si="984"/>
        <v>640.5</v>
      </c>
      <c r="ED354" s="31">
        <v>25.5</v>
      </c>
      <c r="EE354" s="30">
        <f t="shared" si="985"/>
        <v>841.5</v>
      </c>
      <c r="EV354" s="31">
        <v>106.5</v>
      </c>
      <c r="EW354" s="30">
        <f t="shared" si="986"/>
        <v>4792.5</v>
      </c>
      <c r="FB354" s="31">
        <v>111.5</v>
      </c>
      <c r="FC354" s="29">
        <f t="shared" si="966"/>
        <v>5742.25</v>
      </c>
      <c r="FN354" s="31">
        <v>87</v>
      </c>
      <c r="FO354" s="36">
        <f t="shared" si="987"/>
        <v>4089</v>
      </c>
      <c r="FT354" s="31">
        <v>76</v>
      </c>
      <c r="FU354" s="36">
        <f t="shared" si="988"/>
        <v>10032</v>
      </c>
      <c r="GF354" s="31">
        <v>5</v>
      </c>
      <c r="GG354" s="36">
        <f t="shared" si="989"/>
        <v>190</v>
      </c>
      <c r="GL354" s="31">
        <v>29.375</v>
      </c>
      <c r="GM354" s="36">
        <f t="shared" si="967"/>
        <v>731.67500000000007</v>
      </c>
      <c r="GR354" s="31">
        <v>70.943474963544858</v>
      </c>
      <c r="GS354" s="36">
        <f t="shared" si="990"/>
        <v>1418.8694992708972</v>
      </c>
      <c r="HP354" s="31">
        <v>59</v>
      </c>
      <c r="HQ354" s="30">
        <f t="shared" si="991"/>
        <v>2773</v>
      </c>
      <c r="IB354" s="31">
        <v>127.5</v>
      </c>
      <c r="IC354" s="36">
        <f t="shared" si="992"/>
        <v>2932.5</v>
      </c>
      <c r="IN354" s="31">
        <v>104.5</v>
      </c>
      <c r="IO354" s="36">
        <f t="shared" si="993"/>
        <v>3135</v>
      </c>
      <c r="JC354" s="69"/>
      <c r="JD354" s="20"/>
      <c r="JE354" s="20"/>
      <c r="JF354" s="20"/>
      <c r="JI354" s="69"/>
      <c r="JJ354" s="20"/>
      <c r="JK354" s="20"/>
      <c r="JL354" s="20">
        <v>127.5</v>
      </c>
      <c r="JM354" s="23">
        <f t="shared" si="994"/>
        <v>4845</v>
      </c>
      <c r="JO354" s="69"/>
      <c r="JP354" s="20"/>
      <c r="JQ354" s="20"/>
      <c r="JR354" s="20">
        <v>107.5</v>
      </c>
      <c r="JS354" s="23">
        <f t="shared" si="995"/>
        <v>3397</v>
      </c>
      <c r="JU354" s="69"/>
      <c r="JV354" s="20"/>
      <c r="JW354" s="20"/>
      <c r="JX354" s="20"/>
      <c r="KA354" s="69"/>
      <c r="KB354" s="20"/>
      <c r="KC354" s="20"/>
      <c r="KD354" s="20"/>
      <c r="KG354" s="69"/>
      <c r="KH354" s="20"/>
      <c r="KI354" s="20"/>
      <c r="KJ354" s="20">
        <v>11.5</v>
      </c>
      <c r="KK354" s="23">
        <f t="shared" si="996"/>
        <v>345</v>
      </c>
      <c r="KM354" s="69"/>
      <c r="KN354" s="20"/>
      <c r="KO354" s="20"/>
      <c r="KP354" s="20">
        <v>101</v>
      </c>
      <c r="KQ354" s="23">
        <f t="shared" si="997"/>
        <v>1848.3000000000002</v>
      </c>
      <c r="KS354" s="69"/>
      <c r="KT354" s="20"/>
      <c r="KU354" s="20"/>
      <c r="KV354" s="20">
        <v>78</v>
      </c>
      <c r="KW354" s="23">
        <f t="shared" si="998"/>
        <v>4368</v>
      </c>
      <c r="KY354" s="69"/>
      <c r="KZ354" s="20"/>
      <c r="LA354" s="20"/>
      <c r="LB354" s="20">
        <v>37</v>
      </c>
      <c r="LC354" s="23">
        <f t="shared" si="999"/>
        <v>777</v>
      </c>
      <c r="LE354" s="69"/>
      <c r="LF354" s="20"/>
      <c r="LG354" s="20"/>
      <c r="LH354" s="20">
        <v>10.5</v>
      </c>
      <c r="LI354" s="23">
        <f t="shared" si="1000"/>
        <v>1155</v>
      </c>
      <c r="LK354" s="27"/>
      <c r="LL354" s="27"/>
      <c r="LM354" s="27"/>
      <c r="LN354" s="27">
        <v>136</v>
      </c>
      <c r="LO354" s="30">
        <f t="shared" si="1001"/>
        <v>6759.2000000000007</v>
      </c>
      <c r="LW354" s="32"/>
      <c r="LX354" s="32"/>
      <c r="LY354" s="32"/>
      <c r="LZ354" s="32">
        <v>124</v>
      </c>
      <c r="MA354" s="36">
        <f t="shared" si="1002"/>
        <v>4650</v>
      </c>
      <c r="MC354" s="32"/>
      <c r="MD354" s="32"/>
      <c r="ME354" s="32"/>
      <c r="MF354" s="32"/>
      <c r="MI354" s="32"/>
      <c r="MJ354" s="32"/>
      <c r="MK354" s="32"/>
      <c r="ML354" s="32"/>
      <c r="MO354" s="32"/>
      <c r="MP354" s="32"/>
      <c r="MQ354" s="32"/>
      <c r="MR354" s="32"/>
      <c r="MU354" s="32"/>
      <c r="MV354" s="32"/>
      <c r="MW354" s="32"/>
      <c r="MX354" s="32"/>
      <c r="NA354" s="32"/>
      <c r="NB354" s="32"/>
      <c r="NC354" s="32"/>
      <c r="ND354" s="32">
        <v>110.5</v>
      </c>
      <c r="NE354" s="36">
        <f t="shared" si="1003"/>
        <v>1657.5</v>
      </c>
      <c r="NG354" s="32"/>
      <c r="NH354" s="32"/>
      <c r="NI354" s="32"/>
      <c r="NJ354" s="32">
        <v>99</v>
      </c>
      <c r="NK354" s="36">
        <f t="shared" si="1004"/>
        <v>3504.6</v>
      </c>
      <c r="NM354" s="32"/>
      <c r="NN354" s="32"/>
      <c r="NO354" s="32"/>
      <c r="NP354" s="32">
        <v>77.25</v>
      </c>
      <c r="NQ354" s="36">
        <f t="shared" si="1005"/>
        <v>988.80000000000007</v>
      </c>
      <c r="NS354" s="32"/>
      <c r="NT354" s="32"/>
      <c r="NU354" s="32"/>
      <c r="NV354" s="32"/>
      <c r="NY354" s="32"/>
      <c r="NZ354" s="32"/>
      <c r="OA354" s="32"/>
      <c r="OB354" s="32">
        <v>13.5</v>
      </c>
      <c r="OC354" s="36">
        <f t="shared" si="1006"/>
        <v>297</v>
      </c>
      <c r="OE354" s="32"/>
      <c r="OF354" s="32"/>
      <c r="OG354" s="32"/>
      <c r="OH354" s="32"/>
      <c r="OK354" s="32"/>
      <c r="OL354" s="32"/>
      <c r="OM354" s="32"/>
      <c r="ON354" s="32">
        <v>83.5</v>
      </c>
      <c r="OO354" s="36">
        <f t="shared" si="1007"/>
        <v>2488.3000000000002</v>
      </c>
      <c r="OQ354" s="32"/>
      <c r="OR354" s="32"/>
      <c r="OS354" s="32"/>
      <c r="OT354" s="32"/>
      <c r="OW354" s="32"/>
      <c r="OX354" s="32"/>
      <c r="OY354" s="32"/>
      <c r="OZ354" s="32">
        <v>105</v>
      </c>
      <c r="PA354" s="36">
        <f t="shared" si="1008"/>
        <v>1585.5</v>
      </c>
      <c r="PC354" s="32"/>
      <c r="PD354" s="32"/>
      <c r="PE354" s="32"/>
      <c r="PF354" s="32"/>
      <c r="PI354" s="32"/>
      <c r="PJ354" s="32"/>
      <c r="PK354" s="32"/>
      <c r="PL354" s="32"/>
      <c r="PO354" s="32"/>
      <c r="PP354" s="32"/>
      <c r="PQ354" s="32"/>
      <c r="PR354" s="32"/>
      <c r="PU354" s="32"/>
      <c r="PV354" s="32"/>
      <c r="PW354" s="32"/>
      <c r="PX354" s="31">
        <v>108</v>
      </c>
      <c r="PY354" s="36">
        <f t="shared" si="1009"/>
        <v>648</v>
      </c>
      <c r="QM354" s="5"/>
      <c r="QO354" s="5"/>
      <c r="RN354" s="31">
        <v>56</v>
      </c>
      <c r="RO354" s="36">
        <f t="shared" si="1010"/>
        <v>638.4</v>
      </c>
    </row>
    <row r="355" spans="1:492" x14ac:dyDescent="0.55000000000000004">
      <c r="A355" s="31"/>
      <c r="B355" s="80">
        <v>186004</v>
      </c>
      <c r="C355" s="77"/>
      <c r="D355" s="78"/>
      <c r="E355" s="78">
        <f t="shared" si="867"/>
        <v>150597.90381992018</v>
      </c>
      <c r="F355" s="78">
        <f t="shared" si="1011"/>
        <v>41.781856330001624</v>
      </c>
      <c r="G355" s="78">
        <f t="shared" si="968"/>
        <v>68.753608391124985</v>
      </c>
      <c r="H355" s="78"/>
      <c r="I355" s="78"/>
      <c r="J355" s="88"/>
      <c r="N355" s="31">
        <v>71.25</v>
      </c>
      <c r="O355" s="62">
        <f t="shared" si="969"/>
        <v>7196.25</v>
      </c>
      <c r="Z355" s="31">
        <v>98.25</v>
      </c>
      <c r="AA355" s="37">
        <f t="shared" si="965"/>
        <v>7368.75</v>
      </c>
      <c r="AF355" s="31">
        <v>83</v>
      </c>
      <c r="AG355" s="36">
        <f t="shared" si="970"/>
        <v>2739</v>
      </c>
      <c r="AL355" s="31">
        <v>42.75</v>
      </c>
      <c r="AM355" s="30">
        <f t="shared" si="971"/>
        <v>4275</v>
      </c>
      <c r="AR355" s="31">
        <v>16.854704377689515</v>
      </c>
      <c r="AS355" s="38">
        <f t="shared" si="972"/>
        <v>530.92318789721969</v>
      </c>
      <c r="AX355" s="31">
        <v>104.5</v>
      </c>
      <c r="AY355" s="36">
        <f t="shared" si="973"/>
        <v>2508</v>
      </c>
      <c r="BD355" s="31">
        <v>110</v>
      </c>
      <c r="BE355" s="36">
        <f t="shared" si="974"/>
        <v>4565</v>
      </c>
      <c r="BJ355" s="31">
        <v>54.75</v>
      </c>
      <c r="BK355" s="36">
        <f t="shared" si="975"/>
        <v>1680.825</v>
      </c>
      <c r="BP355" s="31">
        <v>71</v>
      </c>
      <c r="BQ355" s="30">
        <f t="shared" si="976"/>
        <v>2023.5</v>
      </c>
      <c r="BV355" s="31">
        <v>65.25</v>
      </c>
      <c r="BW355" s="30">
        <f t="shared" si="977"/>
        <v>3654</v>
      </c>
      <c r="CB355" s="31">
        <v>59</v>
      </c>
      <c r="CC355" s="30">
        <f t="shared" si="978"/>
        <v>6018</v>
      </c>
      <c r="CN355" s="31">
        <v>64</v>
      </c>
      <c r="CO355" s="36">
        <f t="shared" si="979"/>
        <v>3840</v>
      </c>
      <c r="CZ355" s="31">
        <v>78.5</v>
      </c>
      <c r="DA355" s="62">
        <f t="shared" si="980"/>
        <v>18840</v>
      </c>
      <c r="DF355" s="31">
        <v>41.88</v>
      </c>
      <c r="DG355" s="30">
        <f t="shared" si="981"/>
        <v>1591.44</v>
      </c>
      <c r="DL355" s="31">
        <v>13</v>
      </c>
      <c r="DM355" s="30">
        <f t="shared" si="982"/>
        <v>546</v>
      </c>
      <c r="DR355" s="31">
        <v>47.5</v>
      </c>
      <c r="DS355" s="30">
        <f t="shared" si="983"/>
        <v>2873.75</v>
      </c>
      <c r="DX355" s="31">
        <v>12.25</v>
      </c>
      <c r="DY355" s="30">
        <f t="shared" si="984"/>
        <v>747.25</v>
      </c>
      <c r="ED355" s="31">
        <v>28.75</v>
      </c>
      <c r="EE355" s="30">
        <f t="shared" si="985"/>
        <v>948.75</v>
      </c>
      <c r="EV355" s="31">
        <v>108</v>
      </c>
      <c r="EW355" s="30">
        <f t="shared" si="986"/>
        <v>4860</v>
      </c>
      <c r="FB355" s="31">
        <v>112.5</v>
      </c>
      <c r="FC355" s="29">
        <f t="shared" si="966"/>
        <v>5793.75</v>
      </c>
      <c r="FN355" s="31">
        <v>92</v>
      </c>
      <c r="FO355" s="36">
        <f t="shared" si="987"/>
        <v>4324</v>
      </c>
      <c r="FT355" s="31">
        <v>76</v>
      </c>
      <c r="FU355" s="36">
        <f t="shared" si="988"/>
        <v>10032</v>
      </c>
      <c r="GF355" s="31">
        <v>5.5</v>
      </c>
      <c r="GG355" s="36">
        <f t="shared" si="989"/>
        <v>209</v>
      </c>
      <c r="GL355" s="31">
        <v>32.375</v>
      </c>
      <c r="GM355" s="36">
        <f t="shared" si="967"/>
        <v>774.05000000000007</v>
      </c>
      <c r="GR355" s="31">
        <v>72.609531601148319</v>
      </c>
      <c r="GS355" s="36">
        <f t="shared" si="990"/>
        <v>1452.1906320229664</v>
      </c>
      <c r="HP355" s="31">
        <v>64.25</v>
      </c>
      <c r="HQ355" s="30">
        <f t="shared" si="991"/>
        <v>3019.75</v>
      </c>
      <c r="IB355" s="31">
        <v>125.25</v>
      </c>
      <c r="IC355" s="36">
        <f t="shared" si="992"/>
        <v>2880.75</v>
      </c>
      <c r="IN355" s="31">
        <v>107</v>
      </c>
      <c r="IO355" s="36">
        <f t="shared" si="993"/>
        <v>3210</v>
      </c>
      <c r="JC355" s="69"/>
      <c r="JD355" s="20"/>
      <c r="JE355" s="20"/>
      <c r="JF355" s="20"/>
      <c r="JI355" s="69"/>
      <c r="JJ355" s="20"/>
      <c r="JK355" s="20"/>
      <c r="JL355" s="20">
        <v>129.5</v>
      </c>
      <c r="JM355" s="23">
        <f t="shared" si="994"/>
        <v>4921</v>
      </c>
      <c r="JO355" s="69"/>
      <c r="JP355" s="20"/>
      <c r="JQ355" s="20"/>
      <c r="JR355" s="20">
        <v>109.5</v>
      </c>
      <c r="JS355" s="23">
        <f t="shared" si="995"/>
        <v>3460.2000000000003</v>
      </c>
      <c r="JU355" s="69"/>
      <c r="JV355" s="20"/>
      <c r="JW355" s="20"/>
      <c r="JX355" s="20"/>
      <c r="KA355" s="69"/>
      <c r="KB355" s="20"/>
      <c r="KC355" s="20"/>
      <c r="KD355" s="20"/>
      <c r="KG355" s="69"/>
      <c r="KH355" s="20"/>
      <c r="KI355" s="20"/>
      <c r="KJ355" s="20">
        <v>11.5</v>
      </c>
      <c r="KK355" s="23">
        <f t="shared" si="996"/>
        <v>345</v>
      </c>
      <c r="KM355" s="69"/>
      <c r="KN355" s="20"/>
      <c r="KO355" s="20"/>
      <c r="KP355" s="20">
        <v>104.25</v>
      </c>
      <c r="KQ355" s="23">
        <f t="shared" si="997"/>
        <v>1907.7750000000001</v>
      </c>
      <c r="KS355" s="69"/>
      <c r="KT355" s="20"/>
      <c r="KU355" s="20"/>
      <c r="KV355" s="20">
        <v>97</v>
      </c>
      <c r="KW355" s="23">
        <f t="shared" si="998"/>
        <v>5432</v>
      </c>
      <c r="KY355" s="69"/>
      <c r="KZ355" s="20"/>
      <c r="LA355" s="20"/>
      <c r="LB355" s="20">
        <v>30</v>
      </c>
      <c r="LC355" s="23">
        <f t="shared" si="999"/>
        <v>630</v>
      </c>
      <c r="LE355" s="69"/>
      <c r="LF355" s="20"/>
      <c r="LG355" s="20"/>
      <c r="LH355" s="20">
        <v>17</v>
      </c>
      <c r="LI355" s="23">
        <f t="shared" si="1000"/>
        <v>1870</v>
      </c>
      <c r="LK355" s="27"/>
      <c r="LL355" s="27"/>
      <c r="LM355" s="27"/>
      <c r="LN355" s="27">
        <v>140</v>
      </c>
      <c r="LO355" s="30">
        <f t="shared" si="1001"/>
        <v>6958</v>
      </c>
      <c r="LW355" s="32"/>
      <c r="LX355" s="32"/>
      <c r="LY355" s="32"/>
      <c r="LZ355" s="32">
        <v>124</v>
      </c>
      <c r="MA355" s="36">
        <f t="shared" si="1002"/>
        <v>4650</v>
      </c>
      <c r="MC355" s="32"/>
      <c r="MD355" s="32"/>
      <c r="ME355" s="32"/>
      <c r="MF355" s="32"/>
      <c r="MI355" s="32"/>
      <c r="MJ355" s="32"/>
      <c r="MK355" s="32"/>
      <c r="ML355" s="32"/>
      <c r="MO355" s="32"/>
      <c r="MP355" s="32"/>
      <c r="MQ355" s="32"/>
      <c r="MR355" s="32"/>
      <c r="MU355" s="32"/>
      <c r="MV355" s="32"/>
      <c r="MW355" s="32"/>
      <c r="MX355" s="32"/>
      <c r="NA355" s="32"/>
      <c r="NB355" s="32"/>
      <c r="NC355" s="32"/>
      <c r="ND355" s="32">
        <v>114</v>
      </c>
      <c r="NE355" s="36">
        <f t="shared" si="1003"/>
        <v>1710</v>
      </c>
      <c r="NG355" s="32"/>
      <c r="NH355" s="32"/>
      <c r="NI355" s="32"/>
      <c r="NJ355" s="32">
        <v>100</v>
      </c>
      <c r="NK355" s="36">
        <f t="shared" si="1004"/>
        <v>3540</v>
      </c>
      <c r="NM355" s="32"/>
      <c r="NN355" s="32"/>
      <c r="NO355" s="32"/>
      <c r="NP355" s="32">
        <v>79.875</v>
      </c>
      <c r="NQ355" s="36">
        <f t="shared" si="1005"/>
        <v>1022.4000000000001</v>
      </c>
      <c r="NS355" s="32"/>
      <c r="NT355" s="32"/>
      <c r="NU355" s="32"/>
      <c r="NV355" s="32"/>
      <c r="NY355" s="32"/>
      <c r="NZ355" s="32"/>
      <c r="OA355" s="32"/>
      <c r="OB355" s="32">
        <v>14.5</v>
      </c>
      <c r="OC355" s="36">
        <f t="shared" si="1006"/>
        <v>319</v>
      </c>
      <c r="OE355" s="32"/>
      <c r="OF355" s="32"/>
      <c r="OG355" s="32"/>
      <c r="OH355" s="32"/>
      <c r="OK355" s="32"/>
      <c r="OL355" s="32"/>
      <c r="OM355" s="32"/>
      <c r="ON355" s="32">
        <v>84.5</v>
      </c>
      <c r="OO355" s="36">
        <f t="shared" si="1007"/>
        <v>2518.1</v>
      </c>
      <c r="OQ355" s="32"/>
      <c r="OR355" s="32"/>
      <c r="OS355" s="32"/>
      <c r="OT355" s="32"/>
      <c r="OW355" s="32"/>
      <c r="OX355" s="32"/>
      <c r="OY355" s="32"/>
      <c r="OZ355" s="32">
        <v>105</v>
      </c>
      <c r="PA355" s="36">
        <f t="shared" si="1008"/>
        <v>1585.5</v>
      </c>
      <c r="PO355" s="32"/>
      <c r="PP355" s="32"/>
      <c r="PQ355" s="32"/>
      <c r="PR355" s="32"/>
      <c r="PU355" s="32"/>
      <c r="PV355" s="32"/>
      <c r="PW355" s="32"/>
      <c r="PX355" s="31">
        <v>109.5</v>
      </c>
      <c r="PY355" s="36">
        <f t="shared" si="1009"/>
        <v>657</v>
      </c>
      <c r="QM355" s="5"/>
      <c r="QO355" s="5"/>
      <c r="RN355" s="31">
        <v>50</v>
      </c>
      <c r="RO355" s="36">
        <f t="shared" si="1010"/>
        <v>570</v>
      </c>
    </row>
    <row r="356" spans="1:492" x14ac:dyDescent="0.55000000000000004">
      <c r="A356" s="31"/>
      <c r="B356" s="80">
        <v>186005</v>
      </c>
      <c r="C356" s="77"/>
      <c r="D356" s="78"/>
      <c r="E356" s="78">
        <f t="shared" si="867"/>
        <v>155926.20995267219</v>
      </c>
      <c r="F356" s="78">
        <f t="shared" si="1011"/>
        <v>43.260140659822845</v>
      </c>
      <c r="G356" s="78">
        <f t="shared" si="968"/>
        <v>71.186180584675029</v>
      </c>
      <c r="H356" s="78"/>
      <c r="I356" s="78"/>
      <c r="J356" s="88"/>
      <c r="N356" s="31">
        <v>77.125</v>
      </c>
      <c r="O356" s="62">
        <f t="shared" si="969"/>
        <v>7789.625</v>
      </c>
      <c r="Z356" s="31">
        <v>101.25</v>
      </c>
      <c r="AA356" s="37">
        <f t="shared" si="965"/>
        <v>7593.75</v>
      </c>
      <c r="AF356" s="31">
        <v>86.25</v>
      </c>
      <c r="AG356" s="36">
        <f t="shared" si="970"/>
        <v>2846.25</v>
      </c>
      <c r="AL356" s="31">
        <v>42</v>
      </c>
      <c r="AM356" s="30">
        <f t="shared" si="971"/>
        <v>4200</v>
      </c>
      <c r="AR356" s="31">
        <v>16.871371044356181</v>
      </c>
      <c r="AS356" s="38">
        <f t="shared" si="972"/>
        <v>531.44818789721967</v>
      </c>
      <c r="AX356" s="31">
        <v>113</v>
      </c>
      <c r="AY356" s="36">
        <f t="shared" si="973"/>
        <v>2712</v>
      </c>
      <c r="BD356" s="31">
        <v>100</v>
      </c>
      <c r="BE356" s="36">
        <f t="shared" si="974"/>
        <v>4150</v>
      </c>
      <c r="BJ356" s="31">
        <v>50</v>
      </c>
      <c r="BK356" s="36">
        <f t="shared" si="975"/>
        <v>1535</v>
      </c>
      <c r="BP356" s="31">
        <v>76</v>
      </c>
      <c r="BQ356" s="30">
        <f t="shared" si="976"/>
        <v>2166</v>
      </c>
      <c r="BV356" s="31">
        <v>70</v>
      </c>
      <c r="BW356" s="30">
        <f t="shared" si="977"/>
        <v>3920</v>
      </c>
      <c r="CB356" s="31">
        <v>63</v>
      </c>
      <c r="CC356" s="30">
        <f t="shared" si="978"/>
        <v>6426</v>
      </c>
      <c r="CN356" s="31">
        <v>64</v>
      </c>
      <c r="CO356" s="36">
        <f t="shared" si="979"/>
        <v>3840</v>
      </c>
      <c r="CZ356" s="31">
        <v>82</v>
      </c>
      <c r="DA356" s="62">
        <f t="shared" si="980"/>
        <v>19680</v>
      </c>
      <c r="DF356" s="31">
        <v>49.75</v>
      </c>
      <c r="DG356" s="30">
        <f t="shared" si="981"/>
        <v>1890.5</v>
      </c>
      <c r="DL356" s="31">
        <v>13</v>
      </c>
      <c r="DM356" s="30">
        <f t="shared" si="982"/>
        <v>546</v>
      </c>
      <c r="DR356" s="31">
        <v>52.25</v>
      </c>
      <c r="DS356" s="30">
        <f t="shared" si="983"/>
        <v>3161.125</v>
      </c>
      <c r="DX356" s="31">
        <v>13</v>
      </c>
      <c r="DY356" s="30">
        <f t="shared" si="984"/>
        <v>793</v>
      </c>
      <c r="ED356" s="31">
        <v>29.25</v>
      </c>
      <c r="EE356" s="30">
        <f t="shared" si="985"/>
        <v>965.25</v>
      </c>
      <c r="EV356" s="31">
        <v>109.25</v>
      </c>
      <c r="EW356" s="30">
        <f t="shared" si="986"/>
        <v>4916.25</v>
      </c>
      <c r="FB356" s="31">
        <v>115.25</v>
      </c>
      <c r="FC356" s="29">
        <f t="shared" si="966"/>
        <v>5935.375</v>
      </c>
      <c r="FN356" s="31">
        <v>92</v>
      </c>
      <c r="FO356" s="36">
        <f t="shared" si="987"/>
        <v>4324</v>
      </c>
      <c r="FT356" s="31">
        <v>85.75</v>
      </c>
      <c r="FU356" s="36">
        <f t="shared" si="988"/>
        <v>11319</v>
      </c>
      <c r="GF356" s="31">
        <v>11</v>
      </c>
      <c r="GG356" s="36">
        <f t="shared" si="989"/>
        <v>418</v>
      </c>
      <c r="GL356" s="31">
        <v>34.25</v>
      </c>
      <c r="GM356" s="36">
        <f t="shared" si="967"/>
        <v>895.52500000000009</v>
      </c>
      <c r="GR356" s="31">
        <v>74.27558823875178</v>
      </c>
      <c r="GS356" s="36">
        <f t="shared" si="990"/>
        <v>1485.5117647750355</v>
      </c>
      <c r="HP356" s="31">
        <v>76.75</v>
      </c>
      <c r="HQ356" s="30">
        <f t="shared" si="991"/>
        <v>3607.25</v>
      </c>
      <c r="IB356" s="31">
        <v>126</v>
      </c>
      <c r="IC356" s="36">
        <f t="shared" si="992"/>
        <v>2898</v>
      </c>
      <c r="IN356" s="31">
        <v>107</v>
      </c>
      <c r="IO356" s="36">
        <f t="shared" si="993"/>
        <v>3210</v>
      </c>
      <c r="JC356" s="69"/>
      <c r="JD356" s="20"/>
      <c r="JE356" s="20"/>
      <c r="JF356" s="20"/>
      <c r="JI356" s="69"/>
      <c r="JJ356" s="20"/>
      <c r="JK356" s="20"/>
      <c r="JL356" s="20">
        <v>129.5</v>
      </c>
      <c r="JM356" s="23">
        <f t="shared" si="994"/>
        <v>4921</v>
      </c>
      <c r="JO356" s="69"/>
      <c r="JP356" s="20"/>
      <c r="JQ356" s="20"/>
      <c r="JR356" s="20">
        <v>110</v>
      </c>
      <c r="JS356" s="23">
        <f t="shared" si="995"/>
        <v>3476</v>
      </c>
      <c r="JU356" s="69"/>
      <c r="JV356" s="20"/>
      <c r="JW356" s="20"/>
      <c r="JX356" s="20"/>
      <c r="KA356" s="69"/>
      <c r="KB356" s="20"/>
      <c r="KC356" s="20"/>
      <c r="KD356" s="20"/>
      <c r="KG356" s="69"/>
      <c r="KH356" s="20"/>
      <c r="KI356" s="20"/>
      <c r="KJ356" s="20">
        <v>11.625</v>
      </c>
      <c r="KK356" s="23">
        <f t="shared" si="996"/>
        <v>348.75</v>
      </c>
      <c r="KM356" s="69"/>
      <c r="KN356" s="20"/>
      <c r="KO356" s="20"/>
      <c r="KP356" s="20">
        <v>106.25</v>
      </c>
      <c r="KQ356" s="23">
        <f t="shared" si="997"/>
        <v>1944.375</v>
      </c>
      <c r="KS356" s="69"/>
      <c r="KT356" s="20"/>
      <c r="KU356" s="20"/>
      <c r="KV356" s="20">
        <v>88</v>
      </c>
      <c r="KW356" s="23">
        <f t="shared" si="998"/>
        <v>4928</v>
      </c>
      <c r="KY356" s="69"/>
      <c r="KZ356" s="20"/>
      <c r="LA356" s="20"/>
      <c r="LB356" s="20">
        <v>37</v>
      </c>
      <c r="LC356" s="23">
        <f t="shared" si="999"/>
        <v>777</v>
      </c>
      <c r="LE356" s="69"/>
      <c r="LF356" s="20"/>
      <c r="LG356" s="20"/>
      <c r="LH356" s="20">
        <v>20</v>
      </c>
      <c r="LI356" s="23">
        <f t="shared" si="1000"/>
        <v>2200</v>
      </c>
      <c r="LK356" s="27"/>
      <c r="LL356" s="27"/>
      <c r="LM356" s="27"/>
      <c r="LN356" s="27">
        <v>134.5</v>
      </c>
      <c r="LO356" s="30">
        <f t="shared" si="1001"/>
        <v>6684.6500000000005</v>
      </c>
      <c r="LW356" s="32"/>
      <c r="LX356" s="32"/>
      <c r="LY356" s="32"/>
      <c r="LZ356" s="32">
        <v>123.5</v>
      </c>
      <c r="MA356" s="36">
        <f t="shared" si="1002"/>
        <v>4631.25</v>
      </c>
      <c r="MC356" s="32"/>
      <c r="MD356" s="32"/>
      <c r="ME356" s="32"/>
      <c r="MF356" s="32"/>
      <c r="MI356" s="32"/>
      <c r="MJ356" s="32"/>
      <c r="MK356" s="32"/>
      <c r="ML356" s="32"/>
      <c r="MO356" s="32"/>
      <c r="MP356" s="32"/>
      <c r="MQ356" s="32"/>
      <c r="MR356" s="32"/>
      <c r="MU356" s="32"/>
      <c r="MV356" s="32"/>
      <c r="MW356" s="32"/>
      <c r="MX356" s="32"/>
      <c r="NA356" s="32"/>
      <c r="NB356" s="32"/>
      <c r="NC356" s="32"/>
      <c r="ND356" s="32">
        <v>111</v>
      </c>
      <c r="NE356" s="36">
        <f t="shared" si="1003"/>
        <v>1665</v>
      </c>
      <c r="NG356" s="32"/>
      <c r="NH356" s="32"/>
      <c r="NI356" s="32"/>
      <c r="NJ356" s="32">
        <v>102.625</v>
      </c>
      <c r="NK356" s="36">
        <f t="shared" si="1004"/>
        <v>3632.9249999999997</v>
      </c>
      <c r="NM356" s="32"/>
      <c r="NN356" s="32"/>
      <c r="NO356" s="32"/>
      <c r="NP356" s="32">
        <v>82.5</v>
      </c>
      <c r="NQ356" s="36">
        <f t="shared" si="1005"/>
        <v>1056</v>
      </c>
      <c r="NS356" s="32"/>
      <c r="NT356" s="32"/>
      <c r="NU356" s="32"/>
      <c r="NV356" s="32"/>
      <c r="NY356" s="32"/>
      <c r="NZ356" s="32"/>
      <c r="OA356" s="32"/>
      <c r="OB356" s="32">
        <v>16.75</v>
      </c>
      <c r="OC356" s="36">
        <f t="shared" si="1006"/>
        <v>368.5</v>
      </c>
      <c r="OE356" s="32"/>
      <c r="OF356" s="32"/>
      <c r="OG356" s="32"/>
      <c r="OH356" s="32"/>
      <c r="OK356" s="32"/>
      <c r="OL356" s="32"/>
      <c r="OM356" s="32"/>
      <c r="ON356" s="32">
        <v>86</v>
      </c>
      <c r="OO356" s="36">
        <f t="shared" si="1007"/>
        <v>2562.8000000000002</v>
      </c>
      <c r="OQ356" s="32"/>
      <c r="OR356" s="32"/>
      <c r="OS356" s="32"/>
      <c r="OT356" s="32"/>
      <c r="OW356" s="32"/>
      <c r="OX356" s="32"/>
      <c r="OY356" s="32"/>
      <c r="OZ356" s="32">
        <v>108</v>
      </c>
      <c r="PA356" s="36">
        <f t="shared" si="1008"/>
        <v>1630.8</v>
      </c>
      <c r="PO356" s="32"/>
      <c r="PP356" s="32"/>
      <c r="PQ356" s="32"/>
      <c r="PR356" s="32"/>
      <c r="PU356" s="32"/>
      <c r="PV356" s="32"/>
      <c r="PW356" s="32"/>
      <c r="PX356" s="31">
        <v>111</v>
      </c>
      <c r="PY356" s="36">
        <f t="shared" si="1009"/>
        <v>666</v>
      </c>
      <c r="QM356" s="5"/>
      <c r="QO356" s="5"/>
      <c r="RN356" s="31">
        <v>59.5</v>
      </c>
      <c r="RO356" s="36">
        <f t="shared" si="1010"/>
        <v>678.30000000000007</v>
      </c>
    </row>
    <row r="357" spans="1:492" x14ac:dyDescent="0.55000000000000004">
      <c r="A357" s="31"/>
      <c r="B357" s="80">
        <v>186006</v>
      </c>
      <c r="C357" s="77"/>
      <c r="D357" s="78"/>
      <c r="E357" s="78">
        <f t="shared" si="867"/>
        <v>156311.87358542427</v>
      </c>
      <c r="F357" s="78">
        <f t="shared" si="1011"/>
        <v>43.367139111239688</v>
      </c>
      <c r="G357" s="78">
        <f t="shared" si="968"/>
        <v>71.362250541190775</v>
      </c>
      <c r="H357" s="78"/>
      <c r="I357" s="78"/>
      <c r="J357" s="88"/>
      <c r="N357" s="31">
        <v>77.0625</v>
      </c>
      <c r="O357" s="62">
        <f t="shared" si="969"/>
        <v>7783.3125</v>
      </c>
      <c r="Z357" s="31">
        <v>101.25</v>
      </c>
      <c r="AA357" s="37">
        <f t="shared" si="965"/>
        <v>7593.75</v>
      </c>
      <c r="AF357" s="31">
        <v>88</v>
      </c>
      <c r="AG357" s="36">
        <f t="shared" si="970"/>
        <v>2904</v>
      </c>
      <c r="AL357" s="31">
        <v>42</v>
      </c>
      <c r="AM357" s="30">
        <f t="shared" si="971"/>
        <v>4200</v>
      </c>
      <c r="AR357" s="31">
        <v>16.888037711022847</v>
      </c>
      <c r="AS357" s="38">
        <f t="shared" si="972"/>
        <v>531.97318789721965</v>
      </c>
      <c r="AX357" s="31">
        <v>120</v>
      </c>
      <c r="AY357" s="36">
        <f t="shared" si="973"/>
        <v>2880</v>
      </c>
      <c r="BD357" s="31">
        <v>110</v>
      </c>
      <c r="BE357" s="36">
        <f t="shared" si="974"/>
        <v>4565</v>
      </c>
      <c r="BJ357" s="31">
        <v>53</v>
      </c>
      <c r="BK357" s="36">
        <f t="shared" si="975"/>
        <v>1627.1</v>
      </c>
      <c r="BP357" s="31">
        <v>78.5</v>
      </c>
      <c r="BQ357" s="30">
        <f t="shared" si="976"/>
        <v>2237.25</v>
      </c>
      <c r="BV357" s="31">
        <v>70</v>
      </c>
      <c r="BW357" s="30">
        <f t="shared" si="977"/>
        <v>3920</v>
      </c>
      <c r="CB357" s="31">
        <v>63.5</v>
      </c>
      <c r="CC357" s="30">
        <f t="shared" si="978"/>
        <v>6477</v>
      </c>
      <c r="CN357" s="31">
        <v>64</v>
      </c>
      <c r="CO357" s="36">
        <f t="shared" si="979"/>
        <v>3840</v>
      </c>
      <c r="CZ357" s="31">
        <v>81.5</v>
      </c>
      <c r="DA357" s="62">
        <f t="shared" si="980"/>
        <v>19560</v>
      </c>
      <c r="DF357" s="31">
        <v>48.25</v>
      </c>
      <c r="DG357" s="30">
        <f t="shared" si="981"/>
        <v>1833.5</v>
      </c>
      <c r="DL357" s="31">
        <v>13</v>
      </c>
      <c r="DM357" s="30">
        <f t="shared" si="982"/>
        <v>546</v>
      </c>
      <c r="DR357" s="31">
        <v>51.75</v>
      </c>
      <c r="DS357" s="30">
        <f t="shared" si="983"/>
        <v>3130.875</v>
      </c>
      <c r="DX357" s="31">
        <v>11.88</v>
      </c>
      <c r="DY357" s="30">
        <f t="shared" si="984"/>
        <v>724.68000000000006</v>
      </c>
      <c r="ED357" s="31">
        <v>29.5</v>
      </c>
      <c r="EE357" s="30">
        <f t="shared" si="985"/>
        <v>973.5</v>
      </c>
      <c r="EV357" s="31">
        <v>109</v>
      </c>
      <c r="EW357" s="30">
        <f t="shared" si="986"/>
        <v>4905</v>
      </c>
      <c r="FB357" s="31">
        <v>115.5</v>
      </c>
      <c r="FC357" s="29">
        <f t="shared" si="966"/>
        <v>5948.25</v>
      </c>
      <c r="FN357" s="31">
        <v>92</v>
      </c>
      <c r="FO357" s="36">
        <f t="shared" si="987"/>
        <v>4324</v>
      </c>
      <c r="FT357" s="31">
        <v>85.25</v>
      </c>
      <c r="FU357" s="36">
        <f t="shared" si="988"/>
        <v>11253</v>
      </c>
      <c r="GF357" s="31">
        <v>11</v>
      </c>
      <c r="GG357" s="36">
        <f t="shared" si="989"/>
        <v>418</v>
      </c>
      <c r="GL357" s="31">
        <v>39.625</v>
      </c>
      <c r="GM357" s="36">
        <f t="shared" si="967"/>
        <v>966.15000000000009</v>
      </c>
      <c r="GR357" s="31">
        <v>75.941644876355241</v>
      </c>
      <c r="GS357" s="36">
        <f t="shared" si="990"/>
        <v>1518.8328975271047</v>
      </c>
      <c r="HP357" s="31">
        <v>77</v>
      </c>
      <c r="HQ357" s="30">
        <f t="shared" si="991"/>
        <v>3619</v>
      </c>
      <c r="IB357" s="31">
        <v>126</v>
      </c>
      <c r="IC357" s="36">
        <f t="shared" si="992"/>
        <v>2898</v>
      </c>
      <c r="IN357" s="31">
        <v>107.25</v>
      </c>
      <c r="IO357" s="36">
        <f t="shared" si="993"/>
        <v>3217.5</v>
      </c>
      <c r="JC357" s="69"/>
      <c r="JD357" s="20"/>
      <c r="JE357" s="20"/>
      <c r="JF357" s="20"/>
      <c r="JI357" s="69"/>
      <c r="JJ357" s="20"/>
      <c r="JK357" s="20"/>
      <c r="JL357" s="20">
        <v>124</v>
      </c>
      <c r="JM357" s="23">
        <f t="shared" si="994"/>
        <v>4712</v>
      </c>
      <c r="JO357" s="69"/>
      <c r="JP357" s="20"/>
      <c r="JQ357" s="20"/>
      <c r="JR357" s="20">
        <v>109</v>
      </c>
      <c r="JS357" s="23">
        <f t="shared" si="995"/>
        <v>3444.4</v>
      </c>
      <c r="JU357" s="69"/>
      <c r="JV357" s="20"/>
      <c r="JW357" s="20"/>
      <c r="JX357" s="20"/>
      <c r="KA357" s="69"/>
      <c r="KB357" s="20"/>
      <c r="KC357" s="20"/>
      <c r="KD357" s="20"/>
      <c r="KG357" s="69"/>
      <c r="KH357" s="20"/>
      <c r="KI357" s="20"/>
      <c r="KJ357" s="20">
        <v>12</v>
      </c>
      <c r="KK357" s="23">
        <f t="shared" si="996"/>
        <v>360</v>
      </c>
      <c r="KM357" s="69"/>
      <c r="KN357" s="20"/>
      <c r="KO357" s="20"/>
      <c r="KP357" s="20">
        <v>112</v>
      </c>
      <c r="KQ357" s="23">
        <f t="shared" si="997"/>
        <v>2049.6</v>
      </c>
      <c r="KS357" s="69"/>
      <c r="KT357" s="20"/>
      <c r="KU357" s="20"/>
      <c r="KV357" s="20">
        <v>87</v>
      </c>
      <c r="KW357" s="23">
        <f t="shared" si="998"/>
        <v>4872</v>
      </c>
      <c r="KY357" s="69"/>
      <c r="KZ357" s="20"/>
      <c r="LA357" s="20"/>
      <c r="LB357" s="20">
        <v>37</v>
      </c>
      <c r="LC357" s="23">
        <f t="shared" si="999"/>
        <v>777</v>
      </c>
      <c r="LE357" s="69"/>
      <c r="LF357" s="20"/>
      <c r="LG357" s="20"/>
      <c r="LH357" s="20">
        <v>20</v>
      </c>
      <c r="LI357" s="23">
        <f t="shared" si="1000"/>
        <v>2200</v>
      </c>
      <c r="LK357" s="27"/>
      <c r="LL357" s="27"/>
      <c r="LM357" s="27"/>
      <c r="LN357" s="27">
        <v>134.5</v>
      </c>
      <c r="LO357" s="30">
        <f t="shared" si="1001"/>
        <v>6684.6500000000005</v>
      </c>
      <c r="LW357" s="32"/>
      <c r="LX357" s="32"/>
      <c r="LY357" s="32"/>
      <c r="LZ357" s="32">
        <v>123.5</v>
      </c>
      <c r="MA357" s="36">
        <f t="shared" si="1002"/>
        <v>4631.25</v>
      </c>
      <c r="MC357" s="32"/>
      <c r="MD357" s="32"/>
      <c r="ME357" s="32"/>
      <c r="MF357" s="32"/>
      <c r="MI357" s="32"/>
      <c r="MJ357" s="32"/>
      <c r="MK357" s="32"/>
      <c r="ML357" s="32"/>
      <c r="MO357" s="32"/>
      <c r="MP357" s="32"/>
      <c r="MQ357" s="32"/>
      <c r="MR357" s="32"/>
      <c r="MU357" s="32"/>
      <c r="MV357" s="32"/>
      <c r="MW357" s="32"/>
      <c r="MX357" s="32"/>
      <c r="NA357" s="32"/>
      <c r="NB357" s="32"/>
      <c r="NC357" s="32"/>
      <c r="ND357" s="32">
        <v>110</v>
      </c>
      <c r="NE357" s="36">
        <f t="shared" si="1003"/>
        <v>1650</v>
      </c>
      <c r="NG357" s="32"/>
      <c r="NH357" s="32"/>
      <c r="NI357" s="32"/>
      <c r="NJ357" s="32">
        <v>101.5</v>
      </c>
      <c r="NK357" s="36">
        <f t="shared" si="1004"/>
        <v>3593.1</v>
      </c>
      <c r="NM357" s="32"/>
      <c r="NN357" s="32"/>
      <c r="NO357" s="32"/>
      <c r="NP357" s="32">
        <v>82.25</v>
      </c>
      <c r="NQ357" s="36">
        <f t="shared" si="1005"/>
        <v>1052.8</v>
      </c>
      <c r="NS357" s="32"/>
      <c r="NT357" s="32"/>
      <c r="NU357" s="32"/>
      <c r="NV357" s="32"/>
      <c r="NY357" s="32"/>
      <c r="NZ357" s="32"/>
      <c r="OA357" s="32"/>
      <c r="OB357" s="32">
        <v>19</v>
      </c>
      <c r="OC357" s="36">
        <f t="shared" si="1006"/>
        <v>418</v>
      </c>
      <c r="OE357" s="32"/>
      <c r="OF357" s="32"/>
      <c r="OG357" s="32"/>
      <c r="OH357" s="32"/>
      <c r="OK357" s="32"/>
      <c r="OL357" s="32"/>
      <c r="OM357" s="32"/>
      <c r="ON357" s="32">
        <v>86</v>
      </c>
      <c r="OO357" s="36">
        <f t="shared" si="1007"/>
        <v>2562.8000000000002</v>
      </c>
      <c r="OQ357" s="32"/>
      <c r="OR357" s="32"/>
      <c r="OS357" s="32"/>
      <c r="OT357" s="32"/>
      <c r="OW357" s="32"/>
      <c r="OX357" s="32"/>
      <c r="OY357" s="32"/>
      <c r="OZ357" s="32">
        <v>103</v>
      </c>
      <c r="PA357" s="36">
        <f t="shared" si="1008"/>
        <v>1555.3</v>
      </c>
      <c r="PC357" s="32"/>
      <c r="PD357" s="32"/>
      <c r="PE357" s="32"/>
      <c r="PF357" s="32"/>
      <c r="PI357" s="32"/>
      <c r="PJ357" s="32"/>
      <c r="PK357" s="32"/>
      <c r="PL357" s="32"/>
      <c r="PO357" s="32"/>
      <c r="PP357" s="32"/>
      <c r="PQ357" s="32"/>
      <c r="PR357" s="32"/>
      <c r="PU357" s="32"/>
      <c r="PV357" s="32"/>
      <c r="PW357" s="32"/>
      <c r="PX357" s="31">
        <v>112.5</v>
      </c>
      <c r="PY357" s="36">
        <f t="shared" si="1009"/>
        <v>675</v>
      </c>
      <c r="QM357" s="5"/>
      <c r="QO357" s="5"/>
      <c r="RN357" s="31">
        <v>59.5</v>
      </c>
      <c r="RO357" s="36">
        <f t="shared" si="1010"/>
        <v>678.30000000000007</v>
      </c>
    </row>
    <row r="358" spans="1:492" x14ac:dyDescent="0.55000000000000004">
      <c r="A358" s="31"/>
      <c r="B358" s="80">
        <v>186007</v>
      </c>
      <c r="C358" s="77"/>
      <c r="D358" s="78"/>
      <c r="E358" s="78">
        <f t="shared" si="867"/>
        <v>161308.55055150978</v>
      </c>
      <c r="F358" s="78">
        <f t="shared" si="1011"/>
        <v>44.753416302548089</v>
      </c>
      <c r="G358" s="78">
        <f t="shared" si="968"/>
        <v>73.643421544699493</v>
      </c>
      <c r="H358" s="78"/>
      <c r="I358" s="78"/>
      <c r="J358" s="88"/>
      <c r="N358" s="31">
        <v>74.25</v>
      </c>
      <c r="O358" s="62">
        <f t="shared" si="969"/>
        <v>7499.25</v>
      </c>
      <c r="Z358" s="31">
        <v>96.5</v>
      </c>
      <c r="AA358" s="37">
        <f t="shared" si="965"/>
        <v>7237.5</v>
      </c>
      <c r="AF358" s="31">
        <v>96</v>
      </c>
      <c r="AG358" s="36">
        <f t="shared" si="970"/>
        <v>3168</v>
      </c>
      <c r="AL358" s="31">
        <v>46.63</v>
      </c>
      <c r="AM358" s="30">
        <f t="shared" si="971"/>
        <v>4663</v>
      </c>
      <c r="AR358" s="31">
        <v>16.904704377689512</v>
      </c>
      <c r="AS358" s="38">
        <f t="shared" si="972"/>
        <v>532.49818789721962</v>
      </c>
      <c r="AX358" s="31">
        <v>123</v>
      </c>
      <c r="AY358" s="36">
        <f t="shared" si="973"/>
        <v>2952</v>
      </c>
      <c r="BD358" s="31">
        <v>108</v>
      </c>
      <c r="BE358" s="36">
        <f t="shared" si="974"/>
        <v>4482</v>
      </c>
      <c r="BJ358" s="31">
        <v>59</v>
      </c>
      <c r="BK358" s="36">
        <f t="shared" si="975"/>
        <v>1811.3</v>
      </c>
      <c r="BP358" s="31">
        <v>81</v>
      </c>
      <c r="BQ358" s="30">
        <f t="shared" si="976"/>
        <v>2308.5</v>
      </c>
      <c r="BV358" s="31">
        <v>75.75</v>
      </c>
      <c r="BW358" s="30">
        <f t="shared" si="977"/>
        <v>4242</v>
      </c>
      <c r="CB358" s="31">
        <v>77.5</v>
      </c>
      <c r="CC358" s="30">
        <f t="shared" si="978"/>
        <v>7905</v>
      </c>
      <c r="CN358" s="31">
        <v>73</v>
      </c>
      <c r="CO358" s="36">
        <f t="shared" si="979"/>
        <v>4380</v>
      </c>
      <c r="CZ358" s="31">
        <v>83.25</v>
      </c>
      <c r="DA358" s="62">
        <f t="shared" si="980"/>
        <v>19980</v>
      </c>
      <c r="DF358" s="31">
        <v>57.88</v>
      </c>
      <c r="DG358" s="30">
        <f t="shared" si="981"/>
        <v>2199.44</v>
      </c>
      <c r="DL358" s="31">
        <v>16.88</v>
      </c>
      <c r="DM358" s="30">
        <f t="shared" si="982"/>
        <v>708.95999999999992</v>
      </c>
      <c r="DR358" s="31">
        <v>57.88</v>
      </c>
      <c r="DS358" s="30">
        <f t="shared" si="983"/>
        <v>3501.7400000000002</v>
      </c>
      <c r="DX358" s="31">
        <v>18.25</v>
      </c>
      <c r="DY358" s="30">
        <f t="shared" si="984"/>
        <v>1113.25</v>
      </c>
      <c r="ED358" s="31">
        <v>37.5</v>
      </c>
      <c r="EE358" s="30">
        <f t="shared" si="985"/>
        <v>1237.5</v>
      </c>
      <c r="EV358" s="31">
        <v>108</v>
      </c>
      <c r="EW358" s="30">
        <f t="shared" si="986"/>
        <v>4860</v>
      </c>
      <c r="FB358" s="31">
        <v>113</v>
      </c>
      <c r="FC358" s="29">
        <f t="shared" si="966"/>
        <v>5819.5</v>
      </c>
      <c r="FN358" s="31">
        <v>94</v>
      </c>
      <c r="FO358" s="36">
        <f t="shared" si="987"/>
        <v>4418</v>
      </c>
      <c r="FT358" s="31">
        <v>83.625</v>
      </c>
      <c r="FU358" s="36">
        <f t="shared" si="988"/>
        <v>11038.5</v>
      </c>
      <c r="GF358" s="31">
        <v>10</v>
      </c>
      <c r="GG358" s="36">
        <f t="shared" si="989"/>
        <v>380</v>
      </c>
      <c r="GL358" s="31">
        <v>42.75</v>
      </c>
      <c r="GM358" s="36">
        <f t="shared" si="967"/>
        <v>1025.4750000000001</v>
      </c>
      <c r="GR358" s="31">
        <v>77.607701513958702</v>
      </c>
      <c r="GS358" s="36">
        <f t="shared" si="990"/>
        <v>1552.1540302791741</v>
      </c>
      <c r="HP358" s="31">
        <v>83</v>
      </c>
      <c r="HQ358" s="30">
        <f t="shared" si="991"/>
        <v>3901</v>
      </c>
      <c r="IB358" s="31">
        <v>130</v>
      </c>
      <c r="IC358" s="36">
        <f t="shared" si="992"/>
        <v>2990</v>
      </c>
      <c r="IN358" s="31">
        <v>107.5</v>
      </c>
      <c r="IO358" s="36">
        <f t="shared" si="993"/>
        <v>3225</v>
      </c>
      <c r="JC358" s="69"/>
      <c r="JD358" s="20"/>
      <c r="JE358" s="20"/>
      <c r="JF358" s="20"/>
      <c r="JI358" s="69"/>
      <c r="JJ358" s="20"/>
      <c r="JK358" s="20"/>
      <c r="JL358" s="20">
        <v>124</v>
      </c>
      <c r="JM358" s="23">
        <f t="shared" si="994"/>
        <v>4712</v>
      </c>
      <c r="JO358" s="69"/>
      <c r="JP358" s="20"/>
      <c r="JQ358" s="20"/>
      <c r="JR358" s="20">
        <v>108</v>
      </c>
      <c r="JS358" s="23">
        <f t="shared" si="995"/>
        <v>3412.8</v>
      </c>
      <c r="JU358" s="69"/>
      <c r="JV358" s="20"/>
      <c r="JW358" s="20"/>
      <c r="JX358" s="20"/>
      <c r="KA358" s="69"/>
      <c r="KB358" s="20"/>
      <c r="KC358" s="20"/>
      <c r="KD358" s="20"/>
      <c r="KG358" s="69"/>
      <c r="KH358" s="20"/>
      <c r="KI358" s="20"/>
      <c r="KJ358" s="20">
        <v>12.75</v>
      </c>
      <c r="KK358" s="23">
        <f t="shared" si="996"/>
        <v>382.5</v>
      </c>
      <c r="KM358" s="69"/>
      <c r="KN358" s="20"/>
      <c r="KO358" s="20"/>
      <c r="KP358" s="20">
        <v>109.5</v>
      </c>
      <c r="KQ358" s="23">
        <f t="shared" si="997"/>
        <v>2003.8500000000001</v>
      </c>
      <c r="KS358" s="69"/>
      <c r="KT358" s="20"/>
      <c r="KU358" s="20"/>
      <c r="KV358" s="20">
        <v>87.333333333333329</v>
      </c>
      <c r="KW358" s="23">
        <f t="shared" si="998"/>
        <v>4890.6666666666661</v>
      </c>
      <c r="KY358" s="69"/>
      <c r="KZ358" s="20"/>
      <c r="LA358" s="20"/>
      <c r="LB358" s="20">
        <v>37</v>
      </c>
      <c r="LC358" s="23">
        <f t="shared" si="999"/>
        <v>777</v>
      </c>
      <c r="LE358" s="69"/>
      <c r="LF358" s="20"/>
      <c r="LG358" s="20"/>
      <c r="LH358" s="20">
        <v>23.5</v>
      </c>
      <c r="LI358" s="23">
        <f t="shared" si="1000"/>
        <v>2585</v>
      </c>
      <c r="LK358" s="27"/>
      <c r="LL358" s="27"/>
      <c r="LM358" s="27"/>
      <c r="LN358" s="27">
        <v>127</v>
      </c>
      <c r="LO358" s="30">
        <f t="shared" si="1001"/>
        <v>6311.9000000000005</v>
      </c>
      <c r="LW358" s="32"/>
      <c r="LX358" s="32"/>
      <c r="LY358" s="32"/>
      <c r="LZ358" s="32">
        <v>122</v>
      </c>
      <c r="MA358" s="36">
        <f t="shared" si="1002"/>
        <v>4575</v>
      </c>
      <c r="MC358" s="32"/>
      <c r="MD358" s="32"/>
      <c r="ME358" s="32"/>
      <c r="MF358" s="32"/>
      <c r="MI358" s="32"/>
      <c r="MJ358" s="32"/>
      <c r="MK358" s="32"/>
      <c r="ML358" s="32"/>
      <c r="MO358" s="32"/>
      <c r="MP358" s="32"/>
      <c r="MQ358" s="32"/>
      <c r="MR358" s="32"/>
      <c r="MU358" s="32"/>
      <c r="MV358" s="32"/>
      <c r="MW358" s="32"/>
      <c r="MX358" s="32"/>
      <c r="NA358" s="32"/>
      <c r="NB358" s="32"/>
      <c r="NC358" s="32"/>
      <c r="ND358" s="32">
        <v>106</v>
      </c>
      <c r="NE358" s="36">
        <f t="shared" si="1003"/>
        <v>1590</v>
      </c>
      <c r="NG358" s="32"/>
      <c r="NH358" s="32"/>
      <c r="NI358" s="32"/>
      <c r="NJ358" s="32">
        <v>110.5</v>
      </c>
      <c r="NK358" s="36">
        <f t="shared" si="1004"/>
        <v>3911.7</v>
      </c>
      <c r="NM358" s="32"/>
      <c r="NN358" s="32"/>
      <c r="NO358" s="32"/>
      <c r="NP358" s="32">
        <v>83.833333333333329</v>
      </c>
      <c r="NQ358" s="36">
        <f t="shared" si="1005"/>
        <v>1073.0666666666666</v>
      </c>
      <c r="NS358" s="32"/>
      <c r="NT358" s="32"/>
      <c r="NU358" s="32"/>
      <c r="NV358" s="32"/>
      <c r="NY358" s="32"/>
      <c r="NZ358" s="32"/>
      <c r="OA358" s="32"/>
      <c r="OB358" s="32">
        <v>18</v>
      </c>
      <c r="OC358" s="36">
        <f t="shared" si="1006"/>
        <v>396</v>
      </c>
      <c r="OE358" s="32"/>
      <c r="OF358" s="32"/>
      <c r="OG358" s="32"/>
      <c r="OH358" s="32"/>
      <c r="OK358" s="32"/>
      <c r="OL358" s="32"/>
      <c r="OM358" s="32"/>
      <c r="ON358" s="32">
        <v>88</v>
      </c>
      <c r="OO358" s="36">
        <f t="shared" si="1007"/>
        <v>2622.4</v>
      </c>
      <c r="OQ358" s="32"/>
      <c r="OR358" s="32"/>
      <c r="OS358" s="32"/>
      <c r="OT358" s="32"/>
      <c r="OW358" s="32"/>
      <c r="OX358" s="32"/>
      <c r="OY358" s="32"/>
      <c r="OZ358" s="32">
        <v>105</v>
      </c>
      <c r="PA358" s="36">
        <f t="shared" si="1008"/>
        <v>1585.5</v>
      </c>
      <c r="PC358" s="32"/>
      <c r="PD358" s="32"/>
      <c r="PE358" s="32"/>
      <c r="PF358" s="32"/>
      <c r="PI358" s="32"/>
      <c r="PJ358" s="32"/>
      <c r="PK358" s="32"/>
      <c r="PL358" s="32"/>
      <c r="PO358" s="32"/>
      <c r="PP358" s="32"/>
      <c r="PQ358" s="32"/>
      <c r="PR358" s="32"/>
      <c r="PU358" s="32"/>
      <c r="PV358" s="32"/>
      <c r="PW358" s="32"/>
      <c r="PX358" s="31">
        <v>112.5</v>
      </c>
      <c r="PY358" s="36">
        <f t="shared" si="1009"/>
        <v>675</v>
      </c>
      <c r="QM358" s="5"/>
      <c r="QO358" s="5"/>
      <c r="RN358" s="31">
        <v>59</v>
      </c>
      <c r="RO358" s="36">
        <f t="shared" si="1010"/>
        <v>672.6</v>
      </c>
    </row>
    <row r="359" spans="1:492" x14ac:dyDescent="0.55000000000000004">
      <c r="A359" s="31"/>
      <c r="B359" s="80">
        <v>186008</v>
      </c>
      <c r="C359" s="77"/>
      <c r="D359" s="78"/>
      <c r="E359" s="78">
        <f t="shared" si="867"/>
        <v>165249.71501759518</v>
      </c>
      <c r="F359" s="78">
        <f t="shared" si="1011"/>
        <v>45.846852288827115</v>
      </c>
      <c r="G359" s="78">
        <f t="shared" si="968"/>
        <v>75.442711384950314</v>
      </c>
      <c r="H359" s="78"/>
      <c r="I359" s="78"/>
      <c r="J359" s="88"/>
      <c r="N359" s="31">
        <v>84.5</v>
      </c>
      <c r="O359" s="62">
        <f t="shared" si="969"/>
        <v>8534.5</v>
      </c>
      <c r="Z359" s="31">
        <v>96.25</v>
      </c>
      <c r="AA359" s="37">
        <f t="shared" si="965"/>
        <v>7218.75</v>
      </c>
      <c r="AF359" s="31">
        <v>94</v>
      </c>
      <c r="AG359" s="36">
        <f t="shared" si="970"/>
        <v>3102</v>
      </c>
      <c r="AL359" s="31">
        <v>45</v>
      </c>
      <c r="AM359" s="30">
        <f t="shared" si="971"/>
        <v>4500</v>
      </c>
      <c r="AR359" s="31">
        <v>16.921371044356178</v>
      </c>
      <c r="AS359" s="38">
        <f t="shared" si="972"/>
        <v>533.0231878972196</v>
      </c>
      <c r="AX359" s="31">
        <v>122.5</v>
      </c>
      <c r="AY359" s="36">
        <f t="shared" si="973"/>
        <v>2940</v>
      </c>
      <c r="BD359" s="31">
        <v>108</v>
      </c>
      <c r="BE359" s="36">
        <f t="shared" si="974"/>
        <v>4482</v>
      </c>
      <c r="BJ359" s="31">
        <v>52.5</v>
      </c>
      <c r="BK359" s="36">
        <f t="shared" si="975"/>
        <v>1611.75</v>
      </c>
      <c r="BP359" s="31">
        <v>81</v>
      </c>
      <c r="BQ359" s="30">
        <f t="shared" si="976"/>
        <v>2308.5</v>
      </c>
      <c r="BV359" s="31">
        <v>79.5</v>
      </c>
      <c r="BW359" s="30">
        <f t="shared" si="977"/>
        <v>4452</v>
      </c>
      <c r="CB359" s="31">
        <v>87</v>
      </c>
      <c r="CC359" s="30">
        <f t="shared" si="978"/>
        <v>8874</v>
      </c>
      <c r="CN359" s="31">
        <v>78</v>
      </c>
      <c r="CO359" s="36">
        <f t="shared" si="979"/>
        <v>4680</v>
      </c>
      <c r="CZ359" s="31">
        <v>84.25</v>
      </c>
      <c r="DA359" s="62">
        <f t="shared" si="980"/>
        <v>20220</v>
      </c>
      <c r="DF359" s="31">
        <v>56.5</v>
      </c>
      <c r="DG359" s="30">
        <f t="shared" si="981"/>
        <v>2147</v>
      </c>
      <c r="DL359" s="31">
        <v>17.5</v>
      </c>
      <c r="DM359" s="30">
        <f t="shared" si="982"/>
        <v>735</v>
      </c>
      <c r="DR359" s="31">
        <v>69.5</v>
      </c>
      <c r="DS359" s="30">
        <f t="shared" si="983"/>
        <v>4204.75</v>
      </c>
      <c r="DX359" s="31">
        <v>20.5</v>
      </c>
      <c r="DY359" s="30">
        <f t="shared" si="984"/>
        <v>1250.5</v>
      </c>
      <c r="ED359" s="31">
        <v>45</v>
      </c>
      <c r="EE359" s="30">
        <f t="shared" si="985"/>
        <v>1485</v>
      </c>
      <c r="EV359" s="31">
        <v>107.375</v>
      </c>
      <c r="EW359" s="30">
        <f t="shared" si="986"/>
        <v>4831.875</v>
      </c>
      <c r="FB359" s="31">
        <v>112.5</v>
      </c>
      <c r="FC359" s="29">
        <f t="shared" si="966"/>
        <v>5793.75</v>
      </c>
      <c r="FN359" s="31">
        <v>94.5</v>
      </c>
      <c r="FO359" s="36">
        <f t="shared" si="987"/>
        <v>4441.5</v>
      </c>
      <c r="FT359" s="31">
        <v>82</v>
      </c>
      <c r="FU359" s="36">
        <f t="shared" si="988"/>
        <v>10824</v>
      </c>
      <c r="GF359" s="31">
        <v>10.5</v>
      </c>
      <c r="GG359" s="36">
        <f t="shared" si="989"/>
        <v>399</v>
      </c>
      <c r="GL359" s="31">
        <v>45.375</v>
      </c>
      <c r="GM359" s="36">
        <f t="shared" si="967"/>
        <v>1059.375</v>
      </c>
      <c r="GR359" s="31">
        <v>79.273758151562163</v>
      </c>
      <c r="GS359" s="36">
        <f t="shared" si="990"/>
        <v>1585.4751630312433</v>
      </c>
      <c r="HP359" s="31">
        <v>87.75</v>
      </c>
      <c r="HQ359" s="30">
        <f t="shared" si="991"/>
        <v>4124.25</v>
      </c>
      <c r="IB359" s="31">
        <v>132</v>
      </c>
      <c r="IC359" s="36">
        <f t="shared" si="992"/>
        <v>3036</v>
      </c>
      <c r="IN359" s="31">
        <v>107.5</v>
      </c>
      <c r="IO359" s="36">
        <f t="shared" si="993"/>
        <v>3225</v>
      </c>
      <c r="JC359" s="69"/>
      <c r="JD359" s="20"/>
      <c r="JE359" s="20"/>
      <c r="JF359" s="20"/>
      <c r="JI359" s="69"/>
      <c r="JJ359" s="20"/>
      <c r="JK359" s="20"/>
      <c r="JL359" s="20">
        <v>124</v>
      </c>
      <c r="JM359" s="23">
        <f t="shared" si="994"/>
        <v>4712</v>
      </c>
      <c r="JO359" s="69"/>
      <c r="JP359" s="20"/>
      <c r="JQ359" s="20"/>
      <c r="JR359" s="20">
        <v>107.5</v>
      </c>
      <c r="JS359" s="23">
        <f t="shared" si="995"/>
        <v>3397</v>
      </c>
      <c r="JU359" s="69"/>
      <c r="JV359" s="20"/>
      <c r="JW359" s="20"/>
      <c r="JX359" s="20"/>
      <c r="KA359" s="69"/>
      <c r="KB359" s="20"/>
      <c r="KC359" s="20"/>
      <c r="KD359" s="20"/>
      <c r="KG359" s="69"/>
      <c r="KH359" s="20"/>
      <c r="KI359" s="20"/>
      <c r="KJ359" s="20">
        <v>12.5</v>
      </c>
      <c r="KK359" s="23">
        <f t="shared" si="996"/>
        <v>375</v>
      </c>
      <c r="KM359" s="69"/>
      <c r="KN359" s="20"/>
      <c r="KO359" s="20"/>
      <c r="KP359" s="20">
        <v>109</v>
      </c>
      <c r="KQ359" s="23">
        <f t="shared" si="997"/>
        <v>1994.7</v>
      </c>
      <c r="KS359" s="69"/>
      <c r="KT359" s="20"/>
      <c r="KU359" s="20"/>
      <c r="KV359" s="20">
        <v>87.666666666666657</v>
      </c>
      <c r="KW359" s="23">
        <f t="shared" si="998"/>
        <v>4909.333333333333</v>
      </c>
      <c r="KY359" s="69"/>
      <c r="KZ359" s="20"/>
      <c r="LA359" s="20"/>
      <c r="LB359" s="20">
        <v>37</v>
      </c>
      <c r="LC359" s="23">
        <f t="shared" si="999"/>
        <v>777</v>
      </c>
      <c r="LE359" s="69"/>
      <c r="LF359" s="20"/>
      <c r="LG359" s="20"/>
      <c r="LH359" s="20">
        <v>27.5</v>
      </c>
      <c r="LI359" s="23">
        <f t="shared" si="1000"/>
        <v>3025</v>
      </c>
      <c r="LK359" s="27"/>
      <c r="LL359" s="27"/>
      <c r="LM359" s="27"/>
      <c r="LN359" s="27">
        <v>125</v>
      </c>
      <c r="LO359" s="30">
        <f t="shared" si="1001"/>
        <v>6212.5</v>
      </c>
      <c r="LW359" s="32"/>
      <c r="LX359" s="32"/>
      <c r="LY359" s="32"/>
      <c r="LZ359" s="32">
        <v>126.5</v>
      </c>
      <c r="MA359" s="36">
        <f t="shared" si="1002"/>
        <v>4743.75</v>
      </c>
      <c r="MC359" s="32"/>
      <c r="MD359" s="32"/>
      <c r="ME359" s="32"/>
      <c r="MF359" s="32"/>
      <c r="MI359" s="32"/>
      <c r="MJ359" s="32"/>
      <c r="MK359" s="32"/>
      <c r="ML359" s="32"/>
      <c r="MO359" s="32"/>
      <c r="MP359" s="32"/>
      <c r="MQ359" s="32"/>
      <c r="MR359" s="32"/>
      <c r="MU359" s="32"/>
      <c r="MV359" s="32"/>
      <c r="MW359" s="32"/>
      <c r="MX359" s="32"/>
      <c r="NA359" s="32"/>
      <c r="NB359" s="32"/>
      <c r="NC359" s="32"/>
      <c r="ND359" s="32">
        <v>111.25</v>
      </c>
      <c r="NE359" s="36">
        <f t="shared" si="1003"/>
        <v>1668.75</v>
      </c>
      <c r="NG359" s="32"/>
      <c r="NH359" s="32"/>
      <c r="NI359" s="32"/>
      <c r="NJ359" s="32">
        <v>101.25</v>
      </c>
      <c r="NK359" s="36">
        <f t="shared" si="1004"/>
        <v>3584.25</v>
      </c>
      <c r="NM359" s="32"/>
      <c r="NN359" s="32"/>
      <c r="NO359" s="32"/>
      <c r="NP359" s="32">
        <v>85.416666666666657</v>
      </c>
      <c r="NQ359" s="36">
        <f t="shared" si="1005"/>
        <v>1093.3333333333333</v>
      </c>
      <c r="NS359" s="32"/>
      <c r="NT359" s="32"/>
      <c r="NU359" s="32"/>
      <c r="NV359" s="32"/>
      <c r="NY359" s="32"/>
      <c r="NZ359" s="32"/>
      <c r="OA359" s="32"/>
      <c r="OB359" s="32">
        <v>19.5</v>
      </c>
      <c r="OC359" s="36">
        <f t="shared" si="1006"/>
        <v>429</v>
      </c>
      <c r="OE359" s="32"/>
      <c r="OF359" s="32"/>
      <c r="OG359" s="32"/>
      <c r="OH359" s="32"/>
      <c r="OK359" s="32"/>
      <c r="OL359" s="32"/>
      <c r="OM359" s="32"/>
      <c r="ON359" s="32">
        <v>90</v>
      </c>
      <c r="OO359" s="36">
        <f t="shared" si="1007"/>
        <v>2682</v>
      </c>
      <c r="OQ359" s="32"/>
      <c r="OR359" s="32"/>
      <c r="OS359" s="32"/>
      <c r="OT359" s="32"/>
      <c r="OW359" s="32"/>
      <c r="OX359" s="32"/>
      <c r="OY359" s="32"/>
      <c r="OZ359" s="32">
        <v>105</v>
      </c>
      <c r="PA359" s="36">
        <f t="shared" si="1008"/>
        <v>1585.5</v>
      </c>
      <c r="PO359" s="32"/>
      <c r="PP359" s="32"/>
      <c r="PQ359" s="32"/>
      <c r="PR359" s="32"/>
      <c r="PU359" s="32"/>
      <c r="PV359" s="32"/>
      <c r="PW359" s="32"/>
      <c r="PX359" s="31">
        <v>112.5</v>
      </c>
      <c r="PY359" s="36">
        <f t="shared" si="1009"/>
        <v>675</v>
      </c>
      <c r="QM359" s="5"/>
      <c r="QO359" s="5"/>
      <c r="RN359" s="31">
        <v>69</v>
      </c>
      <c r="RO359" s="36">
        <f t="shared" si="1010"/>
        <v>786.6</v>
      </c>
    </row>
    <row r="360" spans="1:492" x14ac:dyDescent="0.55000000000000004">
      <c r="A360" s="31"/>
      <c r="B360" s="80">
        <v>186009</v>
      </c>
      <c r="C360" s="77"/>
      <c r="D360" s="78"/>
      <c r="E360" s="78">
        <f t="shared" si="867"/>
        <v>170360.94448368053</v>
      </c>
      <c r="F360" s="78">
        <f t="shared" si="1011"/>
        <v>47.264910905878075</v>
      </c>
      <c r="G360" s="78">
        <f t="shared" si="968"/>
        <v>77.776179914025079</v>
      </c>
      <c r="H360" s="78"/>
      <c r="I360" s="78"/>
      <c r="J360" s="88"/>
      <c r="N360" s="31">
        <v>82.25</v>
      </c>
      <c r="O360" s="62">
        <f t="shared" si="969"/>
        <v>8307.25</v>
      </c>
      <c r="Z360" s="31">
        <v>96</v>
      </c>
      <c r="AA360" s="37">
        <f t="shared" si="965"/>
        <v>7200</v>
      </c>
      <c r="AF360" s="31">
        <v>92.5</v>
      </c>
      <c r="AG360" s="36">
        <f t="shared" si="970"/>
        <v>3052.5</v>
      </c>
      <c r="AL360" s="31">
        <v>48</v>
      </c>
      <c r="AM360" s="30">
        <f t="shared" si="971"/>
        <v>4800</v>
      </c>
      <c r="AR360" s="31">
        <v>16.938037711022844</v>
      </c>
      <c r="AS360" s="38">
        <f t="shared" si="972"/>
        <v>533.54818789721958</v>
      </c>
      <c r="AX360" s="31">
        <v>122.5</v>
      </c>
      <c r="AY360" s="36">
        <f t="shared" si="973"/>
        <v>2940</v>
      </c>
      <c r="BD360" s="31">
        <v>108.25</v>
      </c>
      <c r="BE360" s="36">
        <f t="shared" si="974"/>
        <v>4492.375</v>
      </c>
      <c r="BJ360" s="31">
        <v>54</v>
      </c>
      <c r="BK360" s="36">
        <f t="shared" si="975"/>
        <v>1657.8</v>
      </c>
      <c r="BP360" s="31">
        <v>86</v>
      </c>
      <c r="BQ360" s="30">
        <f t="shared" si="976"/>
        <v>2451</v>
      </c>
      <c r="BV360" s="31">
        <v>78.5</v>
      </c>
      <c r="BW360" s="30">
        <f t="shared" si="977"/>
        <v>4396</v>
      </c>
      <c r="CB360" s="31">
        <v>87.5</v>
      </c>
      <c r="CC360" s="30">
        <f t="shared" si="978"/>
        <v>8925</v>
      </c>
      <c r="CN360" s="31">
        <v>77.5</v>
      </c>
      <c r="CO360" s="36">
        <f t="shared" si="979"/>
        <v>4650</v>
      </c>
      <c r="CZ360" s="31">
        <v>90.5</v>
      </c>
      <c r="DA360" s="62">
        <f t="shared" si="980"/>
        <v>21720</v>
      </c>
      <c r="DF360" s="31">
        <v>64.25</v>
      </c>
      <c r="DG360" s="30">
        <f t="shared" si="981"/>
        <v>2441.5</v>
      </c>
      <c r="DL360" s="31">
        <v>23.25</v>
      </c>
      <c r="DM360" s="30">
        <f t="shared" si="982"/>
        <v>976.5</v>
      </c>
      <c r="DR360" s="31">
        <v>71</v>
      </c>
      <c r="DS360" s="30">
        <f t="shared" si="983"/>
        <v>4295.5</v>
      </c>
      <c r="DX360" s="31">
        <v>23</v>
      </c>
      <c r="DY360" s="30">
        <f t="shared" si="984"/>
        <v>1403</v>
      </c>
      <c r="ED360" s="31">
        <v>48</v>
      </c>
      <c r="EE360" s="30">
        <f t="shared" si="985"/>
        <v>1584</v>
      </c>
      <c r="EV360" s="31">
        <v>108.875</v>
      </c>
      <c r="EW360" s="30">
        <f t="shared" si="986"/>
        <v>4899.375</v>
      </c>
      <c r="FB360" s="31">
        <v>113.5</v>
      </c>
      <c r="FC360" s="29">
        <f t="shared" si="966"/>
        <v>5845.25</v>
      </c>
      <c r="FN360" s="31">
        <v>99</v>
      </c>
      <c r="FO360" s="36">
        <f t="shared" si="987"/>
        <v>4653</v>
      </c>
      <c r="FT360" s="31">
        <v>82</v>
      </c>
      <c r="FU360" s="36">
        <f t="shared" si="988"/>
        <v>10824</v>
      </c>
      <c r="GF360" s="31">
        <v>15.5</v>
      </c>
      <c r="GG360" s="36">
        <f t="shared" si="989"/>
        <v>589</v>
      </c>
      <c r="GL360" s="31">
        <v>46.875</v>
      </c>
      <c r="GM360" s="36">
        <f t="shared" si="967"/>
        <v>994.40000000000009</v>
      </c>
      <c r="GR360" s="31">
        <v>80.939814789165624</v>
      </c>
      <c r="GS360" s="36">
        <f t="shared" si="990"/>
        <v>1618.7962957833124</v>
      </c>
      <c r="HP360" s="31">
        <v>86.3</v>
      </c>
      <c r="HQ360" s="30">
        <f t="shared" si="991"/>
        <v>4056.1</v>
      </c>
      <c r="IB360" s="31">
        <v>140</v>
      </c>
      <c r="IC360" s="36">
        <f t="shared" si="992"/>
        <v>3220</v>
      </c>
      <c r="IN360" s="31">
        <v>107.75</v>
      </c>
      <c r="IO360" s="36">
        <f t="shared" si="993"/>
        <v>3232.5</v>
      </c>
      <c r="JC360" s="69"/>
      <c r="JD360" s="20"/>
      <c r="JE360" s="20"/>
      <c r="JF360" s="20"/>
      <c r="JI360" s="69"/>
      <c r="JJ360" s="20"/>
      <c r="JK360" s="20"/>
      <c r="JL360" s="20">
        <v>124</v>
      </c>
      <c r="JM360" s="23">
        <f t="shared" si="994"/>
        <v>4712</v>
      </c>
      <c r="JO360" s="69"/>
      <c r="JP360" s="20"/>
      <c r="JQ360" s="20"/>
      <c r="JR360" s="20">
        <v>108.5</v>
      </c>
      <c r="JS360" s="23">
        <f t="shared" si="995"/>
        <v>3428.6000000000004</v>
      </c>
      <c r="JU360" s="69"/>
      <c r="JV360" s="20"/>
      <c r="JW360" s="20"/>
      <c r="JX360" s="20"/>
      <c r="KA360" s="69"/>
      <c r="KB360" s="20"/>
      <c r="KC360" s="20"/>
      <c r="KD360" s="20"/>
      <c r="KG360" s="69"/>
      <c r="KH360" s="20"/>
      <c r="KI360" s="20"/>
      <c r="KJ360" s="20">
        <v>12.5</v>
      </c>
      <c r="KK360" s="23">
        <f t="shared" si="996"/>
        <v>375</v>
      </c>
      <c r="KM360" s="69"/>
      <c r="KN360" s="20"/>
      <c r="KO360" s="20"/>
      <c r="KP360" s="20">
        <v>112</v>
      </c>
      <c r="KQ360" s="23">
        <f t="shared" si="997"/>
        <v>2049.6</v>
      </c>
      <c r="KS360" s="69"/>
      <c r="KT360" s="20"/>
      <c r="KU360" s="20"/>
      <c r="KV360" s="20">
        <v>88</v>
      </c>
      <c r="KW360" s="23">
        <f t="shared" si="998"/>
        <v>4928</v>
      </c>
      <c r="KY360" s="69"/>
      <c r="KZ360" s="20"/>
      <c r="LA360" s="20"/>
      <c r="LB360" s="20">
        <v>45.5</v>
      </c>
      <c r="LC360" s="23">
        <f t="shared" si="999"/>
        <v>955.5</v>
      </c>
      <c r="LE360" s="69"/>
      <c r="LF360" s="20"/>
      <c r="LG360" s="20"/>
      <c r="LH360" s="20">
        <v>41.5</v>
      </c>
      <c r="LI360" s="23">
        <f t="shared" si="1000"/>
        <v>4565</v>
      </c>
      <c r="LK360" s="27"/>
      <c r="LL360" s="27"/>
      <c r="LM360" s="27"/>
      <c r="LN360" s="27">
        <v>125.5</v>
      </c>
      <c r="LO360" s="30">
        <f t="shared" si="1001"/>
        <v>6237.35</v>
      </c>
      <c r="LW360" s="32"/>
      <c r="LX360" s="32"/>
      <c r="LY360" s="32"/>
      <c r="LZ360" s="32">
        <v>131</v>
      </c>
      <c r="MA360" s="36">
        <f t="shared" si="1002"/>
        <v>4912.5</v>
      </c>
      <c r="MC360" s="32"/>
      <c r="MD360" s="32"/>
      <c r="ME360" s="32"/>
      <c r="MF360" s="32"/>
      <c r="MI360" s="32"/>
      <c r="MJ360" s="32"/>
      <c r="MK360" s="32"/>
      <c r="ML360" s="32"/>
      <c r="MO360" s="32"/>
      <c r="MP360" s="32"/>
      <c r="MQ360" s="32"/>
      <c r="MR360" s="32"/>
      <c r="MU360" s="32"/>
      <c r="MV360" s="32"/>
      <c r="MW360" s="32"/>
      <c r="MX360" s="32"/>
      <c r="NA360" s="32"/>
      <c r="NB360" s="32"/>
      <c r="NC360" s="32"/>
      <c r="ND360" s="32">
        <v>114</v>
      </c>
      <c r="NE360" s="36">
        <f t="shared" si="1003"/>
        <v>1710</v>
      </c>
      <c r="NG360" s="32"/>
      <c r="NH360" s="32"/>
      <c r="NI360" s="32"/>
      <c r="NJ360" s="32">
        <v>101</v>
      </c>
      <c r="NK360" s="36">
        <f t="shared" si="1004"/>
        <v>3575.3999999999996</v>
      </c>
      <c r="NM360" s="32"/>
      <c r="NN360" s="32"/>
      <c r="NO360" s="32"/>
      <c r="NP360" s="32">
        <v>87</v>
      </c>
      <c r="NQ360" s="36">
        <f t="shared" si="1005"/>
        <v>1113.6000000000001</v>
      </c>
      <c r="NS360" s="32"/>
      <c r="NT360" s="32"/>
      <c r="NU360" s="32"/>
      <c r="NV360" s="32"/>
      <c r="NY360" s="32"/>
      <c r="NZ360" s="32"/>
      <c r="OA360" s="32"/>
      <c r="OB360" s="32">
        <v>18.5</v>
      </c>
      <c r="OC360" s="36">
        <f t="shared" si="1006"/>
        <v>407</v>
      </c>
      <c r="OE360" s="32"/>
      <c r="OF360" s="32"/>
      <c r="OG360" s="32"/>
      <c r="OH360" s="32"/>
      <c r="OK360" s="32"/>
      <c r="OL360" s="32"/>
      <c r="OM360" s="32"/>
      <c r="ON360" s="32">
        <v>90</v>
      </c>
      <c r="OO360" s="36">
        <f t="shared" si="1007"/>
        <v>2682</v>
      </c>
      <c r="OQ360" s="32"/>
      <c r="OR360" s="32"/>
      <c r="OS360" s="32"/>
      <c r="OT360" s="32"/>
      <c r="OW360" s="32"/>
      <c r="OX360" s="32"/>
      <c r="OY360" s="32"/>
      <c r="OZ360" s="32">
        <v>104</v>
      </c>
      <c r="PA360" s="36">
        <f t="shared" si="1008"/>
        <v>1570.3999999999999</v>
      </c>
      <c r="PO360" s="32"/>
      <c r="PP360" s="32"/>
      <c r="PQ360" s="32"/>
      <c r="PR360" s="32"/>
      <c r="PU360" s="32"/>
      <c r="PV360" s="32"/>
      <c r="PW360" s="32"/>
      <c r="PX360" s="31">
        <v>118</v>
      </c>
      <c r="PY360" s="36">
        <f t="shared" si="1009"/>
        <v>708</v>
      </c>
      <c r="QM360" s="5"/>
      <c r="QO360" s="5"/>
      <c r="RN360" s="31">
        <v>59</v>
      </c>
      <c r="RO360" s="36">
        <f t="shared" si="1010"/>
        <v>672.6</v>
      </c>
    </row>
    <row r="361" spans="1:492" x14ac:dyDescent="0.55000000000000004">
      <c r="A361" s="31"/>
      <c r="B361" s="80">
        <v>186010</v>
      </c>
      <c r="C361" s="77"/>
      <c r="D361" s="78"/>
      <c r="E361" s="78">
        <f t="shared" si="867"/>
        <v>159613.24894976593</v>
      </c>
      <c r="F361" s="78">
        <f t="shared" si="1011"/>
        <v>44.28307212003687</v>
      </c>
      <c r="G361" s="78">
        <f t="shared" si="968"/>
        <v>72.869452588461428</v>
      </c>
      <c r="H361" s="78"/>
      <c r="I361" s="78"/>
      <c r="J361" s="88"/>
      <c r="N361" s="31">
        <v>76.25</v>
      </c>
      <c r="O361" s="62">
        <f t="shared" si="969"/>
        <v>7701.25</v>
      </c>
      <c r="Z361" s="31">
        <v>92</v>
      </c>
      <c r="AA361" s="37">
        <f t="shared" si="965"/>
        <v>6900</v>
      </c>
      <c r="AF361" s="31">
        <v>91</v>
      </c>
      <c r="AG361" s="36">
        <f t="shared" si="970"/>
        <v>3003</v>
      </c>
      <c r="AL361" s="31">
        <v>42.25</v>
      </c>
      <c r="AM361" s="30">
        <f t="shared" si="971"/>
        <v>4225</v>
      </c>
      <c r="AR361" s="31">
        <v>16.954704377689509</v>
      </c>
      <c r="AS361" s="38">
        <f t="shared" si="972"/>
        <v>534.07318789721955</v>
      </c>
      <c r="AX361" s="31">
        <v>122.5</v>
      </c>
      <c r="AY361" s="36">
        <f t="shared" si="973"/>
        <v>2940</v>
      </c>
      <c r="BD361" s="31">
        <v>110</v>
      </c>
      <c r="BE361" s="36">
        <f t="shared" si="974"/>
        <v>4565</v>
      </c>
      <c r="BJ361" s="31">
        <v>56</v>
      </c>
      <c r="BK361" s="36">
        <f t="shared" si="975"/>
        <v>1719.2</v>
      </c>
      <c r="BP361" s="31">
        <v>84.5</v>
      </c>
      <c r="BQ361" s="30">
        <f t="shared" si="976"/>
        <v>2408.25</v>
      </c>
      <c r="BV361" s="31">
        <v>65.25</v>
      </c>
      <c r="BW361" s="30">
        <f t="shared" si="977"/>
        <v>3654</v>
      </c>
      <c r="CB361" s="31">
        <v>78</v>
      </c>
      <c r="CC361" s="30">
        <f t="shared" si="978"/>
        <v>7956</v>
      </c>
      <c r="CN361" s="31">
        <v>71.13</v>
      </c>
      <c r="CO361" s="36">
        <f t="shared" si="979"/>
        <v>4267.7999999999993</v>
      </c>
      <c r="CZ361" s="31">
        <v>80.5</v>
      </c>
      <c r="DA361" s="62">
        <f t="shared" si="980"/>
        <v>19320</v>
      </c>
      <c r="DF361" s="31">
        <v>60.5</v>
      </c>
      <c r="DG361" s="30">
        <f t="shared" si="981"/>
        <v>2299</v>
      </c>
      <c r="DL361" s="31">
        <v>17.13</v>
      </c>
      <c r="DM361" s="30">
        <f t="shared" si="982"/>
        <v>719.45999999999992</v>
      </c>
      <c r="DR361" s="31">
        <v>63.25</v>
      </c>
      <c r="DS361" s="30">
        <f t="shared" si="983"/>
        <v>3826.625</v>
      </c>
      <c r="DX361" s="31">
        <v>17.5</v>
      </c>
      <c r="DY361" s="30">
        <f t="shared" si="984"/>
        <v>1067.5</v>
      </c>
      <c r="ED361" s="31">
        <v>35.130000000000003</v>
      </c>
      <c r="EE361" s="30">
        <f t="shared" si="985"/>
        <v>1159.2900000000002</v>
      </c>
      <c r="EV361" s="31">
        <v>110</v>
      </c>
      <c r="EW361" s="30">
        <f t="shared" si="986"/>
        <v>4950</v>
      </c>
      <c r="FB361" s="31">
        <v>114.5</v>
      </c>
      <c r="FC361" s="29">
        <f t="shared" si="966"/>
        <v>5896.75</v>
      </c>
      <c r="FN361" s="31">
        <v>99.5</v>
      </c>
      <c r="FO361" s="36">
        <f t="shared" si="987"/>
        <v>4676.5</v>
      </c>
      <c r="FT361" s="31">
        <v>78</v>
      </c>
      <c r="FU361" s="36">
        <f t="shared" si="988"/>
        <v>10296</v>
      </c>
      <c r="GF361" s="31">
        <v>12</v>
      </c>
      <c r="GG361" s="36">
        <f t="shared" si="989"/>
        <v>456</v>
      </c>
      <c r="GL361" s="31">
        <v>44</v>
      </c>
      <c r="GM361" s="36">
        <f t="shared" si="967"/>
        <v>734.5</v>
      </c>
      <c r="GR361" s="31">
        <v>82.605871426769085</v>
      </c>
      <c r="GS361" s="36">
        <f t="shared" si="990"/>
        <v>1652.1174285353818</v>
      </c>
      <c r="HP361" s="31">
        <v>84</v>
      </c>
      <c r="HQ361" s="30">
        <f t="shared" si="991"/>
        <v>3948</v>
      </c>
      <c r="IB361" s="31">
        <v>139.5</v>
      </c>
      <c r="IC361" s="36">
        <f t="shared" si="992"/>
        <v>3208.5</v>
      </c>
      <c r="IN361" s="31">
        <v>108</v>
      </c>
      <c r="IO361" s="36">
        <f t="shared" si="993"/>
        <v>3240</v>
      </c>
      <c r="JC361" s="69"/>
      <c r="JD361" s="20"/>
      <c r="JE361" s="20"/>
      <c r="JF361" s="20"/>
      <c r="JI361" s="69"/>
      <c r="JJ361" s="20"/>
      <c r="JK361" s="20"/>
      <c r="JL361" s="20">
        <v>124</v>
      </c>
      <c r="JM361" s="23">
        <f t="shared" si="994"/>
        <v>4712</v>
      </c>
      <c r="JO361" s="69"/>
      <c r="JP361" s="20"/>
      <c r="JQ361" s="20"/>
      <c r="JR361" s="20">
        <v>110</v>
      </c>
      <c r="JS361" s="23">
        <f t="shared" si="995"/>
        <v>3476</v>
      </c>
      <c r="JU361" s="69"/>
      <c r="JV361" s="20"/>
      <c r="JW361" s="20"/>
      <c r="JX361" s="20"/>
      <c r="KA361" s="69"/>
      <c r="KB361" s="20"/>
      <c r="KC361" s="20"/>
      <c r="KD361" s="20"/>
      <c r="KG361" s="69"/>
      <c r="KH361" s="20"/>
      <c r="KI361" s="20"/>
      <c r="KJ361" s="20">
        <v>12.5</v>
      </c>
      <c r="KK361" s="23">
        <f t="shared" si="996"/>
        <v>375</v>
      </c>
      <c r="KM361" s="69"/>
      <c r="KN361" s="20"/>
      <c r="KO361" s="20"/>
      <c r="KP361" s="20">
        <v>114</v>
      </c>
      <c r="KQ361" s="23">
        <f t="shared" si="997"/>
        <v>2086.2000000000003</v>
      </c>
      <c r="KS361" s="69"/>
      <c r="KT361" s="20"/>
      <c r="KU361" s="20"/>
      <c r="KV361" s="20">
        <v>82.666666666666671</v>
      </c>
      <c r="KW361" s="23">
        <f t="shared" si="998"/>
        <v>4629.3333333333339</v>
      </c>
      <c r="KY361" s="69"/>
      <c r="KZ361" s="20"/>
      <c r="LA361" s="20"/>
      <c r="LB361" s="20">
        <v>42.75</v>
      </c>
      <c r="LC361" s="23">
        <f t="shared" si="999"/>
        <v>897.75</v>
      </c>
      <c r="LE361" s="69"/>
      <c r="LF361" s="20"/>
      <c r="LG361" s="20"/>
      <c r="LH361" s="20">
        <v>30.38</v>
      </c>
      <c r="LI361" s="23">
        <f t="shared" si="1000"/>
        <v>3341.7999999999997</v>
      </c>
      <c r="LK361" s="27"/>
      <c r="LL361" s="27"/>
      <c r="LM361" s="27"/>
      <c r="LN361" s="27">
        <v>120.5</v>
      </c>
      <c r="LO361" s="30">
        <f t="shared" si="1001"/>
        <v>5988.85</v>
      </c>
      <c r="LW361" s="32"/>
      <c r="LX361" s="32"/>
      <c r="LY361" s="32"/>
      <c r="LZ361" s="32">
        <v>133</v>
      </c>
      <c r="MA361" s="36">
        <f t="shared" si="1002"/>
        <v>4987.5</v>
      </c>
      <c r="MC361" s="32"/>
      <c r="MD361" s="32"/>
      <c r="ME361" s="32"/>
      <c r="MF361" s="32"/>
      <c r="MI361" s="32"/>
      <c r="MJ361" s="32"/>
      <c r="MK361" s="32"/>
      <c r="ML361" s="32"/>
      <c r="MO361" s="32"/>
      <c r="MP361" s="32"/>
      <c r="MQ361" s="32"/>
      <c r="MR361" s="32"/>
      <c r="MU361" s="32"/>
      <c r="MV361" s="32"/>
      <c r="MW361" s="32"/>
      <c r="MX361" s="32"/>
      <c r="NA361" s="32"/>
      <c r="NB361" s="32"/>
      <c r="NC361" s="32"/>
      <c r="ND361" s="32">
        <v>110</v>
      </c>
      <c r="NE361" s="36">
        <f t="shared" si="1003"/>
        <v>1650</v>
      </c>
      <c r="NG361" s="32"/>
      <c r="NH361" s="32"/>
      <c r="NI361" s="32"/>
      <c r="NJ361" s="32">
        <v>102.5</v>
      </c>
      <c r="NK361" s="36">
        <f t="shared" si="1004"/>
        <v>3628.5</v>
      </c>
      <c r="NM361" s="32"/>
      <c r="NN361" s="32"/>
      <c r="NO361" s="32"/>
      <c r="NP361" s="32">
        <v>88</v>
      </c>
      <c r="NQ361" s="36">
        <f t="shared" si="1005"/>
        <v>1126.4000000000001</v>
      </c>
      <c r="NS361" s="32"/>
      <c r="NT361" s="32"/>
      <c r="NU361" s="32"/>
      <c r="NV361" s="32"/>
      <c r="NY361" s="32"/>
      <c r="NZ361" s="32"/>
      <c r="OA361" s="32"/>
      <c r="OB361" s="32">
        <v>18.25</v>
      </c>
      <c r="OC361" s="36">
        <f t="shared" si="1006"/>
        <v>401.5</v>
      </c>
      <c r="OE361" s="32"/>
      <c r="OF361" s="32"/>
      <c r="OG361" s="32"/>
      <c r="OH361" s="32"/>
      <c r="OK361" s="32"/>
      <c r="OL361" s="32"/>
      <c r="OM361" s="32"/>
      <c r="ON361" s="32">
        <v>69</v>
      </c>
      <c r="OO361" s="36">
        <f t="shared" si="1007"/>
        <v>2056.2000000000003</v>
      </c>
      <c r="OQ361" s="32"/>
      <c r="OR361" s="32"/>
      <c r="OS361" s="32"/>
      <c r="OT361" s="32"/>
      <c r="OW361" s="32"/>
      <c r="OX361" s="32"/>
      <c r="OY361" s="32"/>
      <c r="OZ361" s="32">
        <v>104</v>
      </c>
      <c r="PA361" s="36">
        <f t="shared" si="1008"/>
        <v>1570.3999999999999</v>
      </c>
      <c r="PC361" s="32"/>
      <c r="PD361" s="32"/>
      <c r="PE361" s="32"/>
      <c r="PF361" s="32"/>
      <c r="PI361" s="32"/>
      <c r="PJ361" s="32"/>
      <c r="PK361" s="32"/>
      <c r="PL361" s="32"/>
      <c r="PO361" s="32"/>
      <c r="PP361" s="32"/>
      <c r="PQ361" s="32"/>
      <c r="PR361" s="32"/>
      <c r="PU361" s="32"/>
      <c r="PV361" s="32"/>
      <c r="PW361" s="32"/>
      <c r="PX361" s="31">
        <v>113</v>
      </c>
      <c r="PY361" s="36">
        <f t="shared" si="1009"/>
        <v>678</v>
      </c>
      <c r="QM361" s="5"/>
      <c r="QO361" s="5"/>
      <c r="RN361" s="31">
        <v>60</v>
      </c>
      <c r="RO361" s="36">
        <f t="shared" si="1010"/>
        <v>684</v>
      </c>
    </row>
    <row r="362" spans="1:492" x14ac:dyDescent="0.55000000000000004">
      <c r="A362" s="31"/>
      <c r="B362" s="80">
        <v>186011</v>
      </c>
      <c r="C362" s="79">
        <f>COUNT(N362:SS362)/2</f>
        <v>45</v>
      </c>
      <c r="D362" s="78"/>
      <c r="E362" s="78">
        <f t="shared" si="867"/>
        <v>148337.00841585131</v>
      </c>
      <c r="F362" s="78">
        <f t="shared" si="1011"/>
        <v>41.154593901017719</v>
      </c>
      <c r="G362" s="78">
        <f t="shared" si="968"/>
        <v>67.721424587222103</v>
      </c>
      <c r="H362" s="78"/>
      <c r="I362" s="78"/>
      <c r="J362" s="88"/>
      <c r="N362" s="31">
        <v>59.5</v>
      </c>
      <c r="O362" s="62">
        <f t="shared" si="969"/>
        <v>6009.5</v>
      </c>
      <c r="Z362" s="31">
        <v>88</v>
      </c>
      <c r="AA362" s="37">
        <f t="shared" si="965"/>
        <v>6600</v>
      </c>
      <c r="AF362" s="31">
        <v>80</v>
      </c>
      <c r="AG362" s="36">
        <f t="shared" si="970"/>
        <v>2640</v>
      </c>
      <c r="AL362" s="31">
        <v>41.25</v>
      </c>
      <c r="AM362" s="30">
        <f t="shared" si="971"/>
        <v>4125</v>
      </c>
      <c r="AR362" s="31">
        <v>16.971371044356175</v>
      </c>
      <c r="AS362" s="38">
        <f t="shared" si="972"/>
        <v>534.59818789721953</v>
      </c>
      <c r="AX362" s="31">
        <v>104</v>
      </c>
      <c r="AY362" s="36">
        <f t="shared" si="973"/>
        <v>2496</v>
      </c>
      <c r="BD362" s="31">
        <v>110</v>
      </c>
      <c r="BE362" s="36">
        <f t="shared" si="974"/>
        <v>4565</v>
      </c>
      <c r="BJ362" s="31">
        <v>56</v>
      </c>
      <c r="BK362" s="36">
        <f t="shared" si="975"/>
        <v>1719.2</v>
      </c>
      <c r="BP362" s="31">
        <v>84.5</v>
      </c>
      <c r="BQ362" s="30">
        <f t="shared" si="976"/>
        <v>2408.25</v>
      </c>
      <c r="BV362" s="31">
        <v>53.25</v>
      </c>
      <c r="BW362" s="30">
        <f t="shared" si="977"/>
        <v>2982</v>
      </c>
      <c r="CB362" s="31">
        <v>68.5</v>
      </c>
      <c r="CC362" s="30">
        <f t="shared" si="978"/>
        <v>6987</v>
      </c>
      <c r="CN362" s="31">
        <v>63</v>
      </c>
      <c r="CO362" s="36">
        <f t="shared" si="979"/>
        <v>3780</v>
      </c>
      <c r="CZ362" s="31">
        <v>73</v>
      </c>
      <c r="DA362" s="62">
        <f t="shared" si="980"/>
        <v>17520</v>
      </c>
      <c r="DF362" s="31">
        <v>42.5</v>
      </c>
      <c r="DG362" s="30">
        <f t="shared" si="981"/>
        <v>1615</v>
      </c>
      <c r="DL362" s="31">
        <v>14.75</v>
      </c>
      <c r="DM362" s="30">
        <f t="shared" si="982"/>
        <v>619.5</v>
      </c>
      <c r="DR362" s="31">
        <v>50</v>
      </c>
      <c r="DS362" s="30">
        <f t="shared" si="983"/>
        <v>3025</v>
      </c>
      <c r="DX362" s="31">
        <v>14.63</v>
      </c>
      <c r="DY362" s="30">
        <f t="shared" si="984"/>
        <v>892.43000000000006</v>
      </c>
      <c r="ED362" s="31">
        <v>27.75</v>
      </c>
      <c r="EE362" s="30">
        <f t="shared" si="985"/>
        <v>915.75</v>
      </c>
      <c r="EV362" s="31">
        <v>109</v>
      </c>
      <c r="EW362" s="30">
        <f t="shared" si="986"/>
        <v>4905</v>
      </c>
      <c r="FB362" s="31">
        <v>114.25</v>
      </c>
      <c r="FC362" s="29">
        <f t="shared" si="966"/>
        <v>5883.875</v>
      </c>
      <c r="FN362" s="31">
        <v>96.5</v>
      </c>
      <c r="FO362" s="36">
        <f t="shared" si="987"/>
        <v>4535.5</v>
      </c>
      <c r="FT362" s="31">
        <v>74</v>
      </c>
      <c r="FU362" s="36">
        <f t="shared" si="988"/>
        <v>9768</v>
      </c>
      <c r="GF362" s="31">
        <v>10</v>
      </c>
      <c r="GG362" s="36">
        <f t="shared" si="989"/>
        <v>380</v>
      </c>
      <c r="GL362" s="31">
        <v>32.5</v>
      </c>
      <c r="GM362" s="36">
        <f t="shared" si="967"/>
        <v>598.90000000000009</v>
      </c>
      <c r="GR362" s="31">
        <v>84.271928064372545</v>
      </c>
      <c r="GS362" s="36">
        <f t="shared" si="990"/>
        <v>1685.438561287451</v>
      </c>
      <c r="HP362" s="31">
        <v>70</v>
      </c>
      <c r="HQ362" s="30">
        <f t="shared" si="991"/>
        <v>3290</v>
      </c>
      <c r="IB362" s="31">
        <v>139</v>
      </c>
      <c r="IC362" s="36">
        <f t="shared" si="992"/>
        <v>3197</v>
      </c>
      <c r="IN362" s="31">
        <v>108</v>
      </c>
      <c r="IO362" s="36">
        <f t="shared" si="993"/>
        <v>3240</v>
      </c>
      <c r="JC362" s="69"/>
      <c r="JD362" s="20"/>
      <c r="JE362" s="20"/>
      <c r="JF362" s="20"/>
      <c r="JI362" s="69"/>
      <c r="JJ362" s="20"/>
      <c r="JK362" s="20"/>
      <c r="JL362" s="20">
        <v>124</v>
      </c>
      <c r="JM362" s="23">
        <f t="shared" si="994"/>
        <v>4712</v>
      </c>
      <c r="JO362" s="69"/>
      <c r="JP362" s="20"/>
      <c r="JQ362" s="20"/>
      <c r="JR362" s="20">
        <v>109</v>
      </c>
      <c r="JS362" s="23">
        <f t="shared" si="995"/>
        <v>3444.4</v>
      </c>
      <c r="JU362" s="69"/>
      <c r="JV362" s="20"/>
      <c r="JW362" s="20"/>
      <c r="JX362" s="20"/>
      <c r="KA362" s="69"/>
      <c r="KB362" s="20"/>
      <c r="KC362" s="20"/>
      <c r="KD362" s="20"/>
      <c r="KG362" s="69"/>
      <c r="KH362" s="20"/>
      <c r="KI362" s="20"/>
      <c r="KJ362" s="20">
        <v>12.5</v>
      </c>
      <c r="KK362" s="23">
        <f t="shared" si="996"/>
        <v>375</v>
      </c>
      <c r="KM362" s="69"/>
      <c r="KN362" s="20"/>
      <c r="KO362" s="20"/>
      <c r="KP362" s="20">
        <v>112</v>
      </c>
      <c r="KQ362" s="23">
        <f t="shared" si="997"/>
        <v>2049.6</v>
      </c>
      <c r="KS362" s="69"/>
      <c r="KT362" s="20"/>
      <c r="KU362" s="20"/>
      <c r="KV362" s="20">
        <v>77.333333333333343</v>
      </c>
      <c r="KW362" s="23">
        <f t="shared" si="998"/>
        <v>4330.666666666667</v>
      </c>
      <c r="KY362" s="69"/>
      <c r="KZ362" s="20"/>
      <c r="LA362" s="20"/>
      <c r="LB362" s="20">
        <v>40</v>
      </c>
      <c r="LC362" s="23">
        <f t="shared" si="999"/>
        <v>840</v>
      </c>
      <c r="LE362" s="69"/>
      <c r="LF362" s="20"/>
      <c r="LG362" s="20"/>
      <c r="LH362" s="20">
        <v>28.88</v>
      </c>
      <c r="LI362" s="23">
        <f t="shared" si="1000"/>
        <v>3176.7999999999997</v>
      </c>
      <c r="LK362" s="27"/>
      <c r="LL362" s="27"/>
      <c r="LM362" s="27"/>
      <c r="LN362" s="27">
        <v>115</v>
      </c>
      <c r="LO362" s="30">
        <f t="shared" si="1001"/>
        <v>5715.5</v>
      </c>
      <c r="LW362" s="32"/>
      <c r="LX362" s="32"/>
      <c r="LY362" s="32"/>
      <c r="LZ362" s="32">
        <v>125</v>
      </c>
      <c r="MA362" s="36">
        <f t="shared" si="1002"/>
        <v>4687.5</v>
      </c>
      <c r="MC362" s="32"/>
      <c r="MD362" s="32"/>
      <c r="ME362" s="32"/>
      <c r="MF362" s="32"/>
      <c r="MI362" s="32"/>
      <c r="MJ362" s="32"/>
      <c r="MK362" s="32"/>
      <c r="ML362" s="32"/>
      <c r="MO362" s="32"/>
      <c r="MP362" s="32"/>
      <c r="MQ362" s="32"/>
      <c r="MR362" s="32"/>
      <c r="MU362" s="32"/>
      <c r="MV362" s="32"/>
      <c r="MW362" s="32"/>
      <c r="MX362" s="32"/>
      <c r="NA362" s="32"/>
      <c r="NB362" s="32"/>
      <c r="NC362" s="32"/>
      <c r="ND362" s="32">
        <v>110</v>
      </c>
      <c r="NE362" s="36">
        <f t="shared" si="1003"/>
        <v>1650</v>
      </c>
      <c r="NG362" s="32"/>
      <c r="NH362" s="32"/>
      <c r="NI362" s="32"/>
      <c r="NJ362" s="32">
        <v>101</v>
      </c>
      <c r="NK362" s="36">
        <f t="shared" si="1004"/>
        <v>3575.3999999999996</v>
      </c>
      <c r="NM362" s="32"/>
      <c r="NN362" s="32"/>
      <c r="NO362" s="32"/>
      <c r="NP362" s="32">
        <v>88</v>
      </c>
      <c r="NQ362" s="36">
        <f t="shared" si="1005"/>
        <v>1126.4000000000001</v>
      </c>
      <c r="NS362" s="32"/>
      <c r="NT362" s="32"/>
      <c r="NU362" s="32"/>
      <c r="NV362" s="32"/>
      <c r="NY362" s="32"/>
      <c r="NZ362" s="32"/>
      <c r="OA362" s="32"/>
      <c r="OB362" s="32">
        <v>15</v>
      </c>
      <c r="OC362" s="36">
        <f t="shared" si="1006"/>
        <v>330</v>
      </c>
      <c r="OE362" s="32"/>
      <c r="OF362" s="32"/>
      <c r="OG362" s="32"/>
      <c r="OH362" s="32"/>
      <c r="OK362" s="32"/>
      <c r="OL362" s="32"/>
      <c r="OM362" s="32"/>
      <c r="ON362" s="32">
        <v>83</v>
      </c>
      <c r="OO362" s="36">
        <f t="shared" si="1007"/>
        <v>2473.4</v>
      </c>
      <c r="OQ362" s="32"/>
      <c r="OR362" s="32"/>
      <c r="OS362" s="32"/>
      <c r="OT362" s="32"/>
      <c r="OW362" s="32"/>
      <c r="OX362" s="32"/>
      <c r="OY362" s="32"/>
      <c r="OZ362" s="32">
        <v>104</v>
      </c>
      <c r="PA362" s="36">
        <f t="shared" si="1008"/>
        <v>1570.3999999999999</v>
      </c>
      <c r="PC362" s="32"/>
      <c r="PD362" s="32"/>
      <c r="PE362" s="32"/>
      <c r="PF362" s="32"/>
      <c r="PI362" s="32"/>
      <c r="PJ362" s="32"/>
      <c r="PK362" s="32"/>
      <c r="PL362" s="32"/>
      <c r="PO362" s="32"/>
      <c r="PP362" s="32"/>
      <c r="PQ362" s="32"/>
      <c r="PR362" s="32"/>
      <c r="PU362" s="32"/>
      <c r="PV362" s="32"/>
      <c r="PW362" s="32"/>
      <c r="PX362" s="31">
        <v>113</v>
      </c>
      <c r="PY362" s="36">
        <f t="shared" si="1009"/>
        <v>678</v>
      </c>
      <c r="QM362" s="5"/>
      <c r="QO362" s="5"/>
      <c r="RN362" s="31">
        <v>60</v>
      </c>
      <c r="RO362" s="36">
        <f t="shared" si="1010"/>
        <v>684</v>
      </c>
    </row>
    <row r="363" spans="1:492" x14ac:dyDescent="0.55000000000000004">
      <c r="A363" s="31"/>
      <c r="B363" s="80">
        <v>186012</v>
      </c>
      <c r="C363" s="77"/>
      <c r="D363" s="78">
        <f>SUM(M363,S363,Y363,AE363,AK363,AQ363,AW363,BC363,BI363,BO363,BU363,CA363,CG363,CM363,CS363,CY363,DE363,DK363,DQ363,DW363,EC363,EI363,EO363,EU363,FA363,FG363,FM363,FS363,FY363,GE363,GK363,GQ363,GW363,HC363,HI363,HO363,HU363,IA363,IG363,IM363,IS363,IY363,JE363,JK363,JQ363,JW363,KC363,KI363,KO363,KU363,LA363,LG363,LM363,LS363,LY363,ME363,MK363,MQ363,MW363,NC363,NI363,NO363,NU363,OA363,OG363,OM363,OS363,OY363,PE363,PK363,PQ363,PW363,QC363,QI363,QO363,QU363,RA363,RG363,RM363,RS363,RY363,SE363,SK363,SQ363)</f>
        <v>2213.5</v>
      </c>
      <c r="E363" s="78">
        <f t="shared" si="867"/>
        <v>147397.17288193668</v>
      </c>
      <c r="F363" s="78">
        <f t="shared" si="1011"/>
        <v>40.893846093406765</v>
      </c>
      <c r="G363" s="78">
        <f t="shared" si="968"/>
        <v>67.292354310599293</v>
      </c>
      <c r="H363" s="78"/>
      <c r="I363" s="78"/>
      <c r="J363" s="88">
        <f>SUM(P363,V363,AB363,AH363,AN363,AT363,AZ363,BF363,BL363,BR363,BX363,CD363,CJ363,CP363,CV363,DB363,DH363,DN363,DT363,DZ363,EF363,EL363,ER363,EX363,FD363,FJ363,FP363,FV363,GB363,GH363,GN363,GT363,GZ363,HF363,HL363,HR363,HX363,ID363,IJ363,IP363,IV363,JB363,JH363,JN363,JT363,JZ363,KF363,KL363,KR363,KX363,LD363,LJ363,LP363,LV363,MB363,MH363,MN363,MT363,MZ363,NF363,NL363,NR363,NX363,OD363,OJ363,OP363,OV363,PB363,PH363,PN363,PT363,PZ363,QF363,QL363,QR363,QX363,RD363,RJ363,RP363,RV363,SB363,SH363,SN363,ST363)</f>
        <v>2153.4</v>
      </c>
      <c r="K363" s="31">
        <v>6</v>
      </c>
      <c r="L363" s="31">
        <v>1.3712549446575</v>
      </c>
      <c r="M363" s="31">
        <v>101</v>
      </c>
      <c r="N363" s="31">
        <v>54.25</v>
      </c>
      <c r="O363" s="62">
        <f t="shared" si="969"/>
        <v>5479.25</v>
      </c>
      <c r="P363" s="31">
        <f>M351</f>
        <v>101</v>
      </c>
      <c r="W363" s="31">
        <v>7</v>
      </c>
      <c r="X363" s="31">
        <v>1</v>
      </c>
      <c r="Y363" s="31">
        <v>75</v>
      </c>
      <c r="Z363" s="31">
        <v>83.5</v>
      </c>
      <c r="AA363" s="37">
        <f t="shared" si="965"/>
        <v>6262.5</v>
      </c>
      <c r="AB363" s="64">
        <f>Y351</f>
        <v>75</v>
      </c>
      <c r="AC363" s="31">
        <v>0</v>
      </c>
      <c r="AD363" s="31">
        <v>1.24</v>
      </c>
      <c r="AE363" s="31">
        <v>33</v>
      </c>
      <c r="AF363" s="31">
        <v>75</v>
      </c>
      <c r="AG363" s="36">
        <f t="shared" si="970"/>
        <v>2475</v>
      </c>
      <c r="AH363" s="64">
        <f>AE351</f>
        <v>33</v>
      </c>
      <c r="AI363" s="31">
        <v>0</v>
      </c>
      <c r="AJ363" s="31">
        <v>1.5449930496000006</v>
      </c>
      <c r="AK363" s="31">
        <v>100</v>
      </c>
      <c r="AL363" s="31">
        <v>43.5</v>
      </c>
      <c r="AM363" s="30">
        <f t="shared" si="971"/>
        <v>4350</v>
      </c>
      <c r="AN363" s="64">
        <f>AK351</f>
        <v>100</v>
      </c>
      <c r="AO363" s="31">
        <v>0</v>
      </c>
      <c r="AP363" s="31">
        <v>1</v>
      </c>
      <c r="AQ363" s="31">
        <v>31.5</v>
      </c>
      <c r="AR363" s="31">
        <v>16.988037711022841</v>
      </c>
      <c r="AS363" s="38">
        <f t="shared" si="972"/>
        <v>535.12318789721951</v>
      </c>
      <c r="AT363" s="64">
        <f>AQ351</f>
        <v>31.5</v>
      </c>
      <c r="AU363" s="31">
        <v>10</v>
      </c>
      <c r="AV363" s="31">
        <v>1</v>
      </c>
      <c r="AW363" s="31">
        <v>32</v>
      </c>
      <c r="AX363" s="31">
        <v>106</v>
      </c>
      <c r="AY363" s="36">
        <f t="shared" si="973"/>
        <v>2544</v>
      </c>
      <c r="AZ363" s="64">
        <f>AW351</f>
        <v>24</v>
      </c>
      <c r="BA363" s="31">
        <v>8</v>
      </c>
      <c r="BB363" s="31">
        <v>1</v>
      </c>
      <c r="BC363" s="31">
        <v>41.5</v>
      </c>
      <c r="BD363" s="31">
        <v>109</v>
      </c>
      <c r="BE363" s="36">
        <f t="shared" si="974"/>
        <v>4523.5</v>
      </c>
      <c r="BF363" s="64">
        <f>BC351</f>
        <v>41.5</v>
      </c>
      <c r="BG363" s="31">
        <v>4</v>
      </c>
      <c r="BH363" s="31">
        <v>1</v>
      </c>
      <c r="BI363" s="31">
        <v>30.7</v>
      </c>
      <c r="BJ363" s="31">
        <v>47.5</v>
      </c>
      <c r="BK363" s="36">
        <f t="shared" si="975"/>
        <v>1458.25</v>
      </c>
      <c r="BL363" s="64">
        <f>BI351</f>
        <v>30.7</v>
      </c>
      <c r="BM363" s="31">
        <v>0</v>
      </c>
      <c r="BN363" s="31">
        <v>1</v>
      </c>
      <c r="BO363" s="31">
        <v>28.5</v>
      </c>
      <c r="BP363" s="31">
        <v>69.75</v>
      </c>
      <c r="BQ363" s="30">
        <f t="shared" si="976"/>
        <v>1987.875</v>
      </c>
      <c r="BR363" s="64">
        <f>BO351</f>
        <v>28.5</v>
      </c>
      <c r="BS363" s="31">
        <v>3</v>
      </c>
      <c r="BT363" s="31">
        <v>1.125</v>
      </c>
      <c r="BU363" s="31">
        <v>56</v>
      </c>
      <c r="BV363" s="31">
        <v>55.625</v>
      </c>
      <c r="BW363" s="30">
        <f t="shared" si="977"/>
        <v>3115</v>
      </c>
      <c r="BX363" s="64">
        <f>BU351</f>
        <v>56</v>
      </c>
      <c r="BY363" s="31">
        <v>4</v>
      </c>
      <c r="BZ363" s="31">
        <v>1.03</v>
      </c>
      <c r="CA363" s="31">
        <v>102</v>
      </c>
      <c r="CB363" s="31">
        <v>78</v>
      </c>
      <c r="CC363" s="30">
        <f t="shared" si="978"/>
        <v>7956</v>
      </c>
      <c r="CD363" s="64">
        <f>CA351</f>
        <v>102</v>
      </c>
      <c r="CK363" s="31">
        <v>4</v>
      </c>
      <c r="CL363" s="31">
        <v>1.1000000000000001</v>
      </c>
      <c r="CM363" s="31">
        <v>60</v>
      </c>
      <c r="CN363" s="31">
        <v>65.25</v>
      </c>
      <c r="CO363" s="36">
        <f t="shared" si="979"/>
        <v>3915</v>
      </c>
      <c r="CP363" s="64">
        <f>CM351</f>
        <v>60</v>
      </c>
      <c r="CW363" s="31">
        <v>6</v>
      </c>
      <c r="CX363" s="31">
        <v>1</v>
      </c>
      <c r="CY363" s="31">
        <v>240</v>
      </c>
      <c r="CZ363" s="31">
        <v>79</v>
      </c>
      <c r="DA363" s="62">
        <f t="shared" si="980"/>
        <v>18960</v>
      </c>
      <c r="DB363" s="31">
        <f>CY351</f>
        <v>240</v>
      </c>
      <c r="DC363" s="31">
        <v>0</v>
      </c>
      <c r="DD363" s="31">
        <v>1</v>
      </c>
      <c r="DE363" s="31">
        <v>38</v>
      </c>
      <c r="DF363" s="31">
        <v>43</v>
      </c>
      <c r="DG363" s="30">
        <f t="shared" si="981"/>
        <v>1634</v>
      </c>
      <c r="DH363" s="64">
        <f>DE351</f>
        <v>38</v>
      </c>
      <c r="DI363" s="31">
        <v>0</v>
      </c>
      <c r="DJ363" s="31">
        <v>1</v>
      </c>
      <c r="DK363" s="31">
        <v>42</v>
      </c>
      <c r="DL363" s="31">
        <v>14.5</v>
      </c>
      <c r="DM363" s="30">
        <f t="shared" si="982"/>
        <v>609</v>
      </c>
      <c r="DN363" s="64">
        <f>DK351</f>
        <v>42</v>
      </c>
      <c r="DO363" s="31">
        <v>0</v>
      </c>
      <c r="DP363" s="31">
        <v>1.3050720000000002</v>
      </c>
      <c r="DQ363" s="31">
        <v>60.5</v>
      </c>
      <c r="DR363" s="31">
        <v>48.75</v>
      </c>
      <c r="DS363" s="30">
        <f t="shared" si="983"/>
        <v>2949.375</v>
      </c>
      <c r="DT363" s="64">
        <f>DQ351</f>
        <v>60.5</v>
      </c>
      <c r="DU363" s="31">
        <v>0</v>
      </c>
      <c r="DV363" s="31">
        <v>1.05</v>
      </c>
      <c r="DW363" s="31">
        <v>61</v>
      </c>
      <c r="DX363" s="31">
        <v>13.75</v>
      </c>
      <c r="DY363" s="30">
        <f t="shared" si="984"/>
        <v>838.75</v>
      </c>
      <c r="DZ363" s="64">
        <f>DW351</f>
        <v>61</v>
      </c>
      <c r="EA363" s="31">
        <v>0</v>
      </c>
      <c r="EB363" s="31">
        <v>1</v>
      </c>
      <c r="EC363" s="31">
        <v>33</v>
      </c>
      <c r="ED363" s="31">
        <v>28.88</v>
      </c>
      <c r="EE363" s="30">
        <f t="shared" si="985"/>
        <v>953.04</v>
      </c>
      <c r="EF363" s="64">
        <f>EC351</f>
        <v>33</v>
      </c>
      <c r="ES363" s="31">
        <v>8</v>
      </c>
      <c r="ET363" s="31">
        <v>1</v>
      </c>
      <c r="EU363" s="31">
        <v>45</v>
      </c>
      <c r="EV363" s="31">
        <v>103.5</v>
      </c>
      <c r="EW363" s="30">
        <f t="shared" si="986"/>
        <v>4657.5</v>
      </c>
      <c r="EX363" s="64">
        <f>EU351</f>
        <v>45</v>
      </c>
      <c r="EY363" s="31">
        <v>8</v>
      </c>
      <c r="EZ363" s="31">
        <v>1</v>
      </c>
      <c r="FA363" s="31">
        <v>51.5</v>
      </c>
      <c r="FB363" s="31">
        <v>113</v>
      </c>
      <c r="FC363" s="29">
        <f t="shared" si="966"/>
        <v>5819.5</v>
      </c>
      <c r="FD363" s="64">
        <f>FA351</f>
        <v>51.5</v>
      </c>
      <c r="FK363" s="31">
        <v>7</v>
      </c>
      <c r="FL363" s="31">
        <v>1</v>
      </c>
      <c r="FM363" s="31">
        <v>47</v>
      </c>
      <c r="FN363" s="31">
        <v>92</v>
      </c>
      <c r="FO363" s="36">
        <f t="shared" si="987"/>
        <v>4324</v>
      </c>
      <c r="FP363" s="64">
        <f>FM351</f>
        <v>47</v>
      </c>
      <c r="FQ363" s="31">
        <v>6</v>
      </c>
      <c r="FR363" s="31">
        <v>1</v>
      </c>
      <c r="FS363" s="31">
        <v>132</v>
      </c>
      <c r="FT363" s="31">
        <v>75.5</v>
      </c>
      <c r="FU363" s="36">
        <f t="shared" si="988"/>
        <v>9966</v>
      </c>
      <c r="FV363" s="64">
        <f>FS351</f>
        <v>132</v>
      </c>
      <c r="GC363" s="31">
        <v>0</v>
      </c>
      <c r="GD363" s="31">
        <v>1</v>
      </c>
      <c r="GE363" s="31">
        <v>38</v>
      </c>
      <c r="GF363" s="31">
        <v>8.5</v>
      </c>
      <c r="GG363" s="36">
        <f t="shared" si="989"/>
        <v>323</v>
      </c>
      <c r="GH363" s="64">
        <f>GE351</f>
        <v>38</v>
      </c>
      <c r="GI363" s="31">
        <v>0</v>
      </c>
      <c r="GJ363" s="31">
        <v>1</v>
      </c>
      <c r="GK363" s="31">
        <v>22.6</v>
      </c>
      <c r="GL363" s="31">
        <v>26.5</v>
      </c>
      <c r="GM363" s="36">
        <f t="shared" si="967"/>
        <v>711.90000000000009</v>
      </c>
      <c r="GN363" s="64">
        <f>GK351</f>
        <v>22.6</v>
      </c>
      <c r="GO363" s="31">
        <v>5</v>
      </c>
      <c r="GP363" s="31">
        <v>1.07</v>
      </c>
      <c r="GQ363" s="31">
        <v>20</v>
      </c>
      <c r="GR363" s="31">
        <v>85.937984701976006</v>
      </c>
      <c r="GS363" s="36">
        <f t="shared" si="990"/>
        <v>1718.7596940395201</v>
      </c>
      <c r="GT363" s="64">
        <f>GQ351</f>
        <v>20</v>
      </c>
      <c r="HA363" s="31">
        <v>0</v>
      </c>
      <c r="HB363" s="31">
        <v>1</v>
      </c>
      <c r="HC363" s="31">
        <v>48</v>
      </c>
      <c r="HM363" s="31">
        <v>0</v>
      </c>
      <c r="HN363" s="31">
        <v>1</v>
      </c>
      <c r="HO363" s="31">
        <v>48</v>
      </c>
      <c r="HP363" s="31">
        <v>49.75</v>
      </c>
      <c r="HQ363" s="30">
        <f t="shared" si="991"/>
        <v>2338.25</v>
      </c>
      <c r="HR363" s="64">
        <f>HO351</f>
        <v>47</v>
      </c>
      <c r="HT363" s="31">
        <v>1</v>
      </c>
      <c r="HY363" s="31">
        <v>10</v>
      </c>
      <c r="HZ363" s="31">
        <v>1</v>
      </c>
      <c r="IA363" s="31">
        <v>23</v>
      </c>
      <c r="IB363" s="31">
        <v>130</v>
      </c>
      <c r="IC363" s="36">
        <f t="shared" si="992"/>
        <v>2990</v>
      </c>
      <c r="ID363" s="64">
        <f>IA351</f>
        <v>23</v>
      </c>
      <c r="IK363" s="31">
        <v>6</v>
      </c>
      <c r="IL363" s="31">
        <v>1.22919</v>
      </c>
      <c r="IM363" s="31">
        <v>30</v>
      </c>
      <c r="IN363" s="31">
        <v>108</v>
      </c>
      <c r="IO363" s="36">
        <f t="shared" si="993"/>
        <v>3240</v>
      </c>
      <c r="IP363" s="64">
        <f>IM351</f>
        <v>30</v>
      </c>
      <c r="JI363" s="70">
        <v>8</v>
      </c>
      <c r="JJ363" s="22">
        <v>1.2</v>
      </c>
      <c r="JK363" s="22">
        <v>38</v>
      </c>
      <c r="JL363" s="22">
        <v>117.5</v>
      </c>
      <c r="JM363" s="23">
        <f t="shared" si="994"/>
        <v>4465</v>
      </c>
      <c r="JN363" s="72">
        <f>JK351</f>
        <v>38</v>
      </c>
      <c r="JO363" s="70">
        <v>8</v>
      </c>
      <c r="JP363" s="22">
        <v>1</v>
      </c>
      <c r="JQ363" s="22">
        <v>31.6</v>
      </c>
      <c r="JR363" s="22">
        <v>106.25</v>
      </c>
      <c r="JS363" s="23">
        <f t="shared" si="995"/>
        <v>3357.5</v>
      </c>
      <c r="JT363" s="72">
        <f>JQ351</f>
        <v>31.6</v>
      </c>
      <c r="KG363" s="70">
        <v>0</v>
      </c>
      <c r="KH363" s="22">
        <v>1</v>
      </c>
      <c r="KI363" s="22">
        <v>30</v>
      </c>
      <c r="KJ363" s="22">
        <v>9.125</v>
      </c>
      <c r="KK363" s="23">
        <f t="shared" si="996"/>
        <v>273.75</v>
      </c>
      <c r="KL363" s="72">
        <f>KI351</f>
        <v>30</v>
      </c>
      <c r="KM363" s="70">
        <v>7.5</v>
      </c>
      <c r="KN363" s="22">
        <v>1</v>
      </c>
      <c r="KO363" s="22">
        <v>18.3</v>
      </c>
      <c r="KP363" s="22">
        <v>100.5</v>
      </c>
      <c r="KQ363" s="23">
        <f t="shared" si="997"/>
        <v>1839.15</v>
      </c>
      <c r="KR363" s="72">
        <f>KO351</f>
        <v>18.3</v>
      </c>
      <c r="KS363" s="70">
        <v>6.5</v>
      </c>
      <c r="KT363" s="22">
        <v>1.1200000000000001</v>
      </c>
      <c r="KU363" s="22">
        <v>56</v>
      </c>
      <c r="KV363" s="22">
        <v>72</v>
      </c>
      <c r="KW363" s="23">
        <f t="shared" si="998"/>
        <v>4032</v>
      </c>
      <c r="KX363" s="72">
        <f>KU351</f>
        <v>56</v>
      </c>
      <c r="KY363" s="70">
        <v>0</v>
      </c>
      <c r="KZ363" s="22">
        <v>1</v>
      </c>
      <c r="LA363" s="22">
        <v>21</v>
      </c>
      <c r="LB363" s="22">
        <v>40</v>
      </c>
      <c r="LC363" s="23">
        <f t="shared" si="999"/>
        <v>840</v>
      </c>
      <c r="LD363" s="72">
        <f>LA351</f>
        <v>21</v>
      </c>
      <c r="LE363" s="70">
        <v>0</v>
      </c>
      <c r="LF363" s="22">
        <v>1.1000000000000001</v>
      </c>
      <c r="LG363" s="22">
        <v>110</v>
      </c>
      <c r="LH363" s="22">
        <v>36.75</v>
      </c>
      <c r="LI363" s="23">
        <f t="shared" si="1000"/>
        <v>4042.5</v>
      </c>
      <c r="LJ363" s="72">
        <f>LG351</f>
        <v>110</v>
      </c>
      <c r="LK363" s="29">
        <v>12</v>
      </c>
      <c r="LL363" s="29">
        <v>1.1000000000000001</v>
      </c>
      <c r="LM363" s="29">
        <v>49.7</v>
      </c>
      <c r="LN363" s="29">
        <v>112.5</v>
      </c>
      <c r="LO363" s="30">
        <f t="shared" si="1001"/>
        <v>5591.25</v>
      </c>
      <c r="LP363" s="73">
        <f>LM351</f>
        <v>49.7</v>
      </c>
      <c r="LW363" s="31">
        <v>10</v>
      </c>
      <c r="LX363" s="31">
        <v>1</v>
      </c>
      <c r="LY363" s="31">
        <v>37.5</v>
      </c>
      <c r="LZ363" s="31">
        <v>126</v>
      </c>
      <c r="MA363" s="36">
        <f t="shared" si="1002"/>
        <v>4725</v>
      </c>
      <c r="MB363" s="64">
        <f>LY351</f>
        <v>37.5</v>
      </c>
      <c r="NA363" s="31">
        <v>8</v>
      </c>
      <c r="NB363" s="31">
        <v>1</v>
      </c>
      <c r="NC363" s="31">
        <v>15</v>
      </c>
      <c r="ND363" s="31">
        <v>105</v>
      </c>
      <c r="NE363" s="36">
        <f t="shared" si="1003"/>
        <v>1575</v>
      </c>
      <c r="NF363" s="64">
        <f>NC351</f>
        <v>15</v>
      </c>
      <c r="NG363" s="31">
        <v>6</v>
      </c>
      <c r="NH363" s="31">
        <v>1</v>
      </c>
      <c r="NI363" s="31">
        <v>35.4</v>
      </c>
      <c r="NJ363" s="31">
        <v>98.75</v>
      </c>
      <c r="NK363" s="36">
        <f t="shared" si="1004"/>
        <v>3495.75</v>
      </c>
      <c r="NL363" s="64">
        <f>NI351</f>
        <v>35.4</v>
      </c>
      <c r="NM363" s="31">
        <v>8</v>
      </c>
      <c r="NN363" s="31">
        <v>1</v>
      </c>
      <c r="NO363" s="31">
        <v>15.9</v>
      </c>
      <c r="NP363" s="31">
        <v>70</v>
      </c>
      <c r="NQ363" s="36">
        <f t="shared" si="1005"/>
        <v>896</v>
      </c>
      <c r="NR363" s="64">
        <f>NO351</f>
        <v>12.8</v>
      </c>
      <c r="NY363" s="31">
        <v>0</v>
      </c>
      <c r="NZ363" s="31">
        <v>1</v>
      </c>
      <c r="OA363" s="31">
        <v>22</v>
      </c>
      <c r="OB363" s="31">
        <v>13</v>
      </c>
      <c r="OC363" s="36">
        <f t="shared" si="1006"/>
        <v>286</v>
      </c>
      <c r="OD363" s="64">
        <f>OA351</f>
        <v>22</v>
      </c>
      <c r="OK363" s="31">
        <v>8</v>
      </c>
      <c r="OL363" s="31">
        <v>1</v>
      </c>
      <c r="OM363" s="31">
        <v>29.8</v>
      </c>
      <c r="ON363" s="31">
        <v>81</v>
      </c>
      <c r="OO363" s="36">
        <f t="shared" si="1007"/>
        <v>2413.8000000000002</v>
      </c>
      <c r="OP363" s="64">
        <f>OM351</f>
        <v>29.8</v>
      </c>
      <c r="OW363" s="31">
        <v>7</v>
      </c>
      <c r="OX363" s="31">
        <v>1</v>
      </c>
      <c r="OY363" s="31">
        <v>15.1</v>
      </c>
      <c r="OZ363" s="31">
        <v>104</v>
      </c>
      <c r="PA363" s="36">
        <f t="shared" si="1008"/>
        <v>1570.3999999999999</v>
      </c>
      <c r="PB363" s="64">
        <f>OY351</f>
        <v>15.1</v>
      </c>
      <c r="PU363" s="31">
        <v>8</v>
      </c>
      <c r="PV363" s="31">
        <v>1</v>
      </c>
      <c r="PW363" s="31">
        <v>6</v>
      </c>
      <c r="PX363" s="31">
        <v>112.58333333333333</v>
      </c>
      <c r="PY363" s="36">
        <f t="shared" si="1009"/>
        <v>675.5</v>
      </c>
      <c r="PZ363" s="64">
        <f>PW351</f>
        <v>6</v>
      </c>
      <c r="QM363" s="5"/>
      <c r="QO363" s="5"/>
      <c r="RK363" s="31">
        <v>6</v>
      </c>
      <c r="RL363" s="31">
        <v>1</v>
      </c>
      <c r="RM363" s="31">
        <v>11.4</v>
      </c>
      <c r="RN363" s="31">
        <v>60</v>
      </c>
      <c r="RO363" s="36">
        <f t="shared" si="1010"/>
        <v>684</v>
      </c>
      <c r="RP363" s="64">
        <f>RM351</f>
        <v>11.4</v>
      </c>
      <c r="RX363" s="31">
        <v>1</v>
      </c>
    </row>
    <row r="364" spans="1:492" x14ac:dyDescent="0.55000000000000004">
      <c r="A364" s="31"/>
      <c r="B364" s="80">
        <v>186101</v>
      </c>
      <c r="C364" s="77"/>
      <c r="D364" s="78"/>
      <c r="E364" s="78">
        <f t="shared" si="867"/>
        <v>154701.32082679161</v>
      </c>
      <c r="F364" s="78">
        <f>I364</f>
        <v>43.104420436788438</v>
      </c>
      <c r="G364" s="78">
        <f>E364/D$363</f>
        <v>69.889912277746376</v>
      </c>
      <c r="H364" s="78"/>
      <c r="I364" s="78">
        <f>F363*J364</f>
        <v>43.104420436788438</v>
      </c>
      <c r="J364" s="88">
        <f>SUM(P364,V364,AB364,AH364,AN364,AT364,AZ364,BF364,BL364,BR364,BX364,CD364,CJ364,CP364,CV364,DB364,DH364,DN364,DT364,DZ364,EF364,EL364,ER364,EX364,FD364,FJ364,FP364,FV364,GB364,GH364,GN364,GT364,GZ364,HF364,HL364,HR364,HX364,ID364,IJ364,IP364,IV364,JB364,JH364,JN364,JT364,JZ364,KF364,KL364,KR364,KX364,LD364,LJ364,LP364,LV364,MB364,MH364,MN364,MT364,MZ364,NF364,NL364,NR364,NX364,OD364,OJ364,OP364,OV364,PB364,PH364,PN364,PT364,PZ364,QF364,QL364,QR364,QX364,RD364,RJ364,RP364,RV364,SB364,SH364,SN364,ST364)/J363</f>
        <v>1.0540564059035298</v>
      </c>
      <c r="N364" s="31">
        <v>58.625</v>
      </c>
      <c r="O364" s="62">
        <f>M$363*N364</f>
        <v>5921.125</v>
      </c>
      <c r="P364" s="31">
        <f>N364/N363*P363</f>
        <v>109.14516129032258</v>
      </c>
      <c r="Z364" s="31">
        <v>85.626666666666665</v>
      </c>
      <c r="AA364" s="37">
        <f t="shared" ref="AA364:AA375" si="1012">Y$363*Z364</f>
        <v>6422</v>
      </c>
      <c r="AB364" s="64">
        <f>Z364/Z363*AB363</f>
        <v>76.910179640718553</v>
      </c>
      <c r="AF364" s="31">
        <v>80</v>
      </c>
      <c r="AG364" s="36">
        <f>AE$363*AF364</f>
        <v>2640</v>
      </c>
      <c r="AH364" s="64">
        <f>AF364/AF363*AH363</f>
        <v>35.200000000000003</v>
      </c>
      <c r="AL364" s="31">
        <v>45.75</v>
      </c>
      <c r="AM364" s="30">
        <f>AK$363*AL364</f>
        <v>4575</v>
      </c>
      <c r="AN364" s="64">
        <f>AL364/AL363*AN363</f>
        <v>105.17241379310344</v>
      </c>
      <c r="AR364" s="31">
        <v>17</v>
      </c>
      <c r="AS364" s="38">
        <f>AQ$363*AR364</f>
        <v>535.5</v>
      </c>
      <c r="AT364" s="64">
        <f>AR364/AR363*AT363</f>
        <v>31.522181025801231</v>
      </c>
      <c r="AX364" s="31">
        <v>110</v>
      </c>
      <c r="AY364" s="36">
        <f>AW$363*AX364</f>
        <v>3520</v>
      </c>
      <c r="AZ364" s="64">
        <f>AX364/AX363*AZ363</f>
        <v>24.90566037735849</v>
      </c>
      <c r="BD364" s="31">
        <v>111</v>
      </c>
      <c r="BE364" s="36">
        <f>BC$363*BD364</f>
        <v>4606.5</v>
      </c>
      <c r="BF364" s="64">
        <f>BD364/BD363*BF363</f>
        <v>42.261467889908253</v>
      </c>
      <c r="BJ364" s="31">
        <v>52.5</v>
      </c>
      <c r="BK364" s="36">
        <f>BI$363*BJ364</f>
        <v>1611.75</v>
      </c>
      <c r="BL364" s="64">
        <f>BJ364/BJ363*BL363</f>
        <v>33.931578947368422</v>
      </c>
      <c r="BP364" s="31">
        <v>72</v>
      </c>
      <c r="BQ364" s="30">
        <f>BO$363*BP364</f>
        <v>2052</v>
      </c>
      <c r="BR364" s="64">
        <f>BP364/BP363*BR363</f>
        <v>29.419354838709676</v>
      </c>
      <c r="BV364" s="31">
        <v>58</v>
      </c>
      <c r="BW364" s="30">
        <f>BU$363*BV364</f>
        <v>3248</v>
      </c>
      <c r="BX364" s="64">
        <f>BV364/BV363*BX363</f>
        <v>58.391011235955055</v>
      </c>
      <c r="CB364" s="31">
        <v>79</v>
      </c>
      <c r="CC364" s="30">
        <f>CA$363*CB364</f>
        <v>8058</v>
      </c>
      <c r="CD364" s="64">
        <f>CB364/CB363*CD363</f>
        <v>103.30769230769231</v>
      </c>
      <c r="CN364" s="31">
        <v>72</v>
      </c>
      <c r="CO364" s="36">
        <f>CM$363*CN364</f>
        <v>4320</v>
      </c>
      <c r="CP364" s="64">
        <f>CN364/CN363*CP363</f>
        <v>66.206896551724142</v>
      </c>
      <c r="CZ364" s="31">
        <v>80</v>
      </c>
      <c r="DA364" s="62">
        <f>CY$363*CZ364</f>
        <v>19200</v>
      </c>
      <c r="DB364" s="31">
        <f>CZ364/CZ363*DB363</f>
        <v>243.03797468354432</v>
      </c>
      <c r="DF364" s="31">
        <v>45.75</v>
      </c>
      <c r="DG364" s="30">
        <f>DE$363*DF364</f>
        <v>1738.5</v>
      </c>
      <c r="DH364" s="64">
        <f>DF364/DF363*DH363</f>
        <v>40.430232558139529</v>
      </c>
      <c r="DL364" s="31">
        <v>16.75</v>
      </c>
      <c r="DM364" s="30">
        <f>DK$363*DL364</f>
        <v>703.5</v>
      </c>
      <c r="DN364" s="64">
        <f>DL364/DL363*DN363</f>
        <v>48.517241379310342</v>
      </c>
      <c r="DR364" s="31">
        <v>57.75</v>
      </c>
      <c r="DS364" s="30">
        <f>DQ$363*DR364</f>
        <v>3493.875</v>
      </c>
      <c r="DT364" s="64">
        <f>DR364/DR363*DT363</f>
        <v>71.669230769230765</v>
      </c>
      <c r="DX364" s="31">
        <v>15.25</v>
      </c>
      <c r="DY364" s="30">
        <f>DW$363*DX364</f>
        <v>930.25</v>
      </c>
      <c r="DZ364" s="64">
        <f>DX364/DX363*DZ363</f>
        <v>67.654545454545456</v>
      </c>
      <c r="ED364" s="31">
        <v>34.25</v>
      </c>
      <c r="EE364" s="30">
        <f>EC$363*ED364</f>
        <v>1130.25</v>
      </c>
      <c r="EF364" s="64">
        <f>ED364/ED363*EF363</f>
        <v>39.136080332409975</v>
      </c>
      <c r="EV364" s="31">
        <v>108.5</v>
      </c>
      <c r="EW364" s="30">
        <f>EU$363*EV364</f>
        <v>4882.5</v>
      </c>
      <c r="EX364" s="64">
        <f>EV364/EV363*EX363</f>
        <v>47.173913043478258</v>
      </c>
      <c r="FB364" s="31">
        <v>113</v>
      </c>
      <c r="FC364" s="29">
        <f t="shared" ref="FC364:FC375" si="1013">FA$363*FB364</f>
        <v>5819.5</v>
      </c>
      <c r="FD364" s="64">
        <f>FB364/FB363*FD363</f>
        <v>51.5</v>
      </c>
      <c r="FN364" s="31">
        <v>94</v>
      </c>
      <c r="FO364" s="36">
        <f>FM$363*FN364</f>
        <v>4418</v>
      </c>
      <c r="FP364" s="64">
        <f>FN364/FN363*FP363</f>
        <v>48.021739130434788</v>
      </c>
      <c r="FT364" s="31">
        <v>78.75</v>
      </c>
      <c r="FU364" s="36">
        <f>FS$363*FT364</f>
        <v>10395</v>
      </c>
      <c r="FV364" s="64">
        <f>FT364/FT363*FV363</f>
        <v>137.68211920529802</v>
      </c>
      <c r="GF364" s="31">
        <v>10</v>
      </c>
      <c r="GG364" s="36">
        <f>GE$363*GF364</f>
        <v>380</v>
      </c>
      <c r="GH364" s="64">
        <f>GF364/GF363*GH363</f>
        <v>44.705882352941181</v>
      </c>
      <c r="GL364" s="31">
        <v>31.5</v>
      </c>
      <c r="GM364" s="36">
        <f t="shared" ref="GM364:GM375" si="1014">GK$363*GL365</f>
        <v>627.15000000000009</v>
      </c>
      <c r="GN364" s="64">
        <f>GL365/GL364*GN363</f>
        <v>19.909523809523812</v>
      </c>
      <c r="GR364" s="31">
        <v>87.604041339579467</v>
      </c>
      <c r="GS364" s="36">
        <f>GQ$363*GR364</f>
        <v>1752.0808267915893</v>
      </c>
      <c r="GT364" s="64">
        <f>GR364/GR363*GT363</f>
        <v>20.387734630589996</v>
      </c>
      <c r="HD364" s="31">
        <v>12</v>
      </c>
      <c r="HE364" s="36">
        <f>HC$363*HD364</f>
        <v>576</v>
      </c>
      <c r="HP364" s="31">
        <v>73.88</v>
      </c>
      <c r="HQ364" s="30">
        <f>HO$363*HP364</f>
        <v>3546.24</v>
      </c>
      <c r="HR364" s="64">
        <f>HP364/HP363*HR363</f>
        <v>69.796180904522615</v>
      </c>
      <c r="IB364" s="31">
        <v>136.5</v>
      </c>
      <c r="IC364" s="36">
        <f>IA$363*IB364</f>
        <v>3139.5</v>
      </c>
      <c r="ID364" s="64">
        <f>IB364/IB363*ID363</f>
        <v>24.150000000000002</v>
      </c>
      <c r="IN364" s="31">
        <v>106</v>
      </c>
      <c r="IO364" s="36">
        <f>IM$363*IN364</f>
        <v>3180</v>
      </c>
      <c r="IP364" s="64">
        <f>IN364/IN363*IP363</f>
        <v>29.444444444444446</v>
      </c>
      <c r="JC364" s="69"/>
      <c r="JD364" s="20"/>
      <c r="JE364" s="20"/>
      <c r="JF364" s="20"/>
      <c r="JI364" s="69"/>
      <c r="JJ364" s="20"/>
      <c r="JK364" s="20"/>
      <c r="JL364" s="20">
        <v>111</v>
      </c>
      <c r="JM364" s="23">
        <f>JK$363*JL364</f>
        <v>4218</v>
      </c>
      <c r="JN364" s="72">
        <f>JL364/JL363*JN363</f>
        <v>35.897872340425536</v>
      </c>
      <c r="JO364" s="69"/>
      <c r="JP364" s="20"/>
      <c r="JQ364" s="20"/>
      <c r="JR364" s="20">
        <v>108.5</v>
      </c>
      <c r="JS364" s="23">
        <f>JQ$363*JR364</f>
        <v>3428.6000000000004</v>
      </c>
      <c r="JT364" s="72">
        <f>JR364/JR363*JT363</f>
        <v>32.269176470588242</v>
      </c>
      <c r="JU364" s="69"/>
      <c r="JV364" s="20"/>
      <c r="JW364" s="20"/>
      <c r="JX364" s="20"/>
      <c r="KA364" s="69"/>
      <c r="KB364" s="20"/>
      <c r="KC364" s="20"/>
      <c r="KD364" s="20"/>
      <c r="KG364" s="69"/>
      <c r="KH364" s="20"/>
      <c r="KI364" s="20"/>
      <c r="KJ364" s="20">
        <v>9.75</v>
      </c>
      <c r="KK364" s="23">
        <f>KI$363*KJ364</f>
        <v>292.5</v>
      </c>
      <c r="KL364" s="72">
        <f>KJ364/KJ363*KL363</f>
        <v>32.054794520547944</v>
      </c>
      <c r="KM364" s="69"/>
      <c r="KN364" s="20"/>
      <c r="KO364" s="20"/>
      <c r="KP364" s="20">
        <v>100.5</v>
      </c>
      <c r="KQ364" s="23">
        <f>KO$363*KP364</f>
        <v>1839.15</v>
      </c>
      <c r="KR364" s="72">
        <f>KP364/KP363*KR363</f>
        <v>18.3</v>
      </c>
      <c r="KS364" s="69"/>
      <c r="KT364" s="20"/>
      <c r="KU364" s="20"/>
      <c r="KV364" s="20">
        <v>73</v>
      </c>
      <c r="KW364" s="23">
        <f>KU$363*KV364</f>
        <v>4088</v>
      </c>
      <c r="KX364" s="72">
        <f>KV364/KV363*KX363</f>
        <v>56.777777777777771</v>
      </c>
      <c r="KY364" s="69"/>
      <c r="KZ364" s="20"/>
      <c r="LA364" s="20"/>
      <c r="LB364" s="20">
        <v>40</v>
      </c>
      <c r="LC364" s="23">
        <f>LA$363*LB364</f>
        <v>840</v>
      </c>
      <c r="LD364" s="72">
        <f>LB364/LB363*LD363</f>
        <v>21</v>
      </c>
      <c r="LE364" s="69"/>
      <c r="LF364" s="20"/>
      <c r="LG364" s="20"/>
      <c r="LH364" s="20">
        <v>37</v>
      </c>
      <c r="LI364" s="23">
        <f>LG$363*LH364</f>
        <v>4070</v>
      </c>
      <c r="LJ364" s="72">
        <f>LH364/LH363*LJ363</f>
        <v>110.74829931972789</v>
      </c>
      <c r="LK364" s="27"/>
      <c r="LL364" s="27"/>
      <c r="LM364" s="27"/>
      <c r="LN364" s="27">
        <v>114</v>
      </c>
      <c r="LO364" s="30">
        <f>LM$363*LN364</f>
        <v>5665.8</v>
      </c>
      <c r="LP364" s="73">
        <f>LN364/LN363*LP363</f>
        <v>50.362666666666676</v>
      </c>
      <c r="LW364" s="32"/>
      <c r="LX364" s="32"/>
      <c r="LY364" s="32"/>
      <c r="LZ364" s="32">
        <v>128</v>
      </c>
      <c r="MA364" s="36">
        <f>LY$363*LZ364</f>
        <v>4800</v>
      </c>
      <c r="MB364" s="64">
        <f>LZ364/LZ363*MB363</f>
        <v>38.095238095238095</v>
      </c>
      <c r="MC364" s="32"/>
      <c r="MD364" s="32"/>
      <c r="ME364" s="32"/>
      <c r="MF364" s="32"/>
      <c r="MI364" s="32"/>
      <c r="MJ364" s="32"/>
      <c r="MK364" s="32"/>
      <c r="ML364" s="32"/>
      <c r="MO364" s="32"/>
      <c r="MP364" s="32"/>
      <c r="MQ364" s="32"/>
      <c r="MR364" s="32"/>
      <c r="MU364" s="32"/>
      <c r="MV364" s="32"/>
      <c r="MW364" s="32"/>
      <c r="MX364" s="32"/>
      <c r="NA364" s="32"/>
      <c r="NB364" s="32"/>
      <c r="NC364" s="32"/>
      <c r="ND364" s="32">
        <v>111</v>
      </c>
      <c r="NE364" s="36">
        <f>NC$363*ND364</f>
        <v>1665</v>
      </c>
      <c r="NF364" s="64">
        <f>ND364/ND363*NF363</f>
        <v>15.857142857142858</v>
      </c>
      <c r="NG364" s="32"/>
      <c r="NH364" s="32"/>
      <c r="NI364" s="32"/>
      <c r="NJ364" s="32">
        <v>101.25</v>
      </c>
      <c r="NK364" s="36">
        <f>NI$363*NJ364</f>
        <v>3584.25</v>
      </c>
      <c r="NL364" s="64">
        <f>NJ364/NJ363*NL363</f>
        <v>36.296202531645562</v>
      </c>
      <c r="NM364" s="32"/>
      <c r="NN364" s="32"/>
      <c r="NO364" s="32"/>
      <c r="NP364" s="32">
        <v>70</v>
      </c>
      <c r="NQ364" s="36">
        <f>NO$363*NP364</f>
        <v>1113</v>
      </c>
      <c r="NR364" s="64">
        <f>NP364/NP363*NR363</f>
        <v>12.8</v>
      </c>
      <c r="NS364" s="32"/>
      <c r="NT364" s="32"/>
      <c r="NU364" s="32"/>
      <c r="NV364" s="32"/>
      <c r="NY364" s="32"/>
      <c r="NZ364" s="32"/>
      <c r="OA364" s="32"/>
      <c r="OB364" s="32">
        <v>16.5</v>
      </c>
      <c r="OC364" s="36">
        <f>OA$363*OB364</f>
        <v>363</v>
      </c>
      <c r="OD364" s="64">
        <f>OB364/OB363*OD363</f>
        <v>27.92307692307692</v>
      </c>
      <c r="OE364" s="32"/>
      <c r="OF364" s="32"/>
      <c r="OG364" s="32"/>
      <c r="OH364" s="32"/>
      <c r="OK364" s="32"/>
      <c r="OL364" s="32"/>
      <c r="OM364" s="32"/>
      <c r="ON364" s="32">
        <v>79</v>
      </c>
      <c r="OO364" s="36">
        <f>OM$363*ON364</f>
        <v>2354.2000000000003</v>
      </c>
      <c r="OP364" s="64">
        <f>ON364/ON363*OP363</f>
        <v>29.064197530864199</v>
      </c>
      <c r="OQ364" s="32"/>
      <c r="OR364" s="32"/>
      <c r="OS364" s="32"/>
      <c r="OT364" s="32"/>
      <c r="OW364" s="32"/>
      <c r="OX364" s="32"/>
      <c r="OY364" s="32"/>
      <c r="OZ364" s="32">
        <v>106</v>
      </c>
      <c r="PA364" s="36">
        <f>OY$363*OZ364</f>
        <v>1600.6</v>
      </c>
      <c r="PB364" s="64">
        <f>OZ364/OZ363*PB363</f>
        <v>15.390384615384614</v>
      </c>
      <c r="PO364" s="32"/>
      <c r="PP364" s="32"/>
      <c r="PQ364" s="32"/>
      <c r="PR364" s="32"/>
      <c r="PU364" s="32"/>
      <c r="PV364" s="32"/>
      <c r="PW364" s="32"/>
      <c r="PX364" s="31">
        <v>112.16666666666666</v>
      </c>
      <c r="PY364" s="36">
        <f>PW$363*PX364</f>
        <v>673</v>
      </c>
      <c r="PZ364" s="64">
        <f>PX364/PX363*PZ363</f>
        <v>5.9777942264988893</v>
      </c>
      <c r="QM364" s="5"/>
      <c r="QO364" s="5"/>
      <c r="RN364" s="31">
        <v>60</v>
      </c>
      <c r="RO364" s="36">
        <f>RM$363*RN364</f>
        <v>684</v>
      </c>
      <c r="RP364" s="64">
        <f>RN364/RN363*RP363</f>
        <v>11.4</v>
      </c>
    </row>
    <row r="365" spans="1:492" x14ac:dyDescent="0.55000000000000004">
      <c r="A365" s="31"/>
      <c r="B365" s="80">
        <v>186102</v>
      </c>
      <c r="C365" s="77"/>
      <c r="D365" s="78"/>
      <c r="E365" s="78">
        <f t="shared" si="867"/>
        <v>156212.54735565968</v>
      </c>
      <c r="F365" s="78">
        <f>F364*G365/G364</f>
        <v>43.525493400661134</v>
      </c>
      <c r="G365" s="78">
        <f t="shared" ref="G365:G375" si="1015">E365/D$363</f>
        <v>70.572643937501553</v>
      </c>
      <c r="H365" s="78"/>
      <c r="I365" s="78"/>
      <c r="J365" s="88"/>
      <c r="N365" s="31">
        <v>58.875</v>
      </c>
      <c r="O365" s="62">
        <f t="shared" ref="O365:O375" si="1016">M$363*N365</f>
        <v>5946.375</v>
      </c>
      <c r="Z365" s="31">
        <v>87.75333333333333</v>
      </c>
      <c r="AA365" s="37">
        <f t="shared" si="1012"/>
        <v>6581.5</v>
      </c>
      <c r="AF365" s="31">
        <v>81</v>
      </c>
      <c r="AG365" s="36">
        <f t="shared" ref="AG365:AG375" si="1017">AE$363*AF365</f>
        <v>2673</v>
      </c>
      <c r="AL365" s="31">
        <v>46</v>
      </c>
      <c r="AM365" s="30">
        <f t="shared" ref="AM365:AM375" si="1018">AK$363*AL365</f>
        <v>4600</v>
      </c>
      <c r="AR365" s="31">
        <v>17</v>
      </c>
      <c r="AS365" s="38">
        <f t="shared" ref="AS365:AS375" si="1019">AQ$363*AR365</f>
        <v>535.5</v>
      </c>
      <c r="AX365" s="31">
        <v>115</v>
      </c>
      <c r="AY365" s="36">
        <f t="shared" ref="AY365:AY375" si="1020">AW$363*AX365</f>
        <v>3680</v>
      </c>
      <c r="BD365" s="31">
        <v>112</v>
      </c>
      <c r="BE365" s="36">
        <f t="shared" ref="BE365:BE375" si="1021">BC$363*BD365</f>
        <v>4648</v>
      </c>
      <c r="BJ365" s="31">
        <v>52.25</v>
      </c>
      <c r="BK365" s="36">
        <f t="shared" ref="BK365:BK375" si="1022">BI$363*BJ365</f>
        <v>1604.075</v>
      </c>
      <c r="BP365" s="31">
        <v>72</v>
      </c>
      <c r="BQ365" s="30">
        <f t="shared" ref="BQ365:BQ375" si="1023">BO$363*BP365</f>
        <v>2052</v>
      </c>
      <c r="BV365" s="31">
        <v>59</v>
      </c>
      <c r="BW365" s="30">
        <f t="shared" ref="BW365:BW375" si="1024">BU$363*BV365</f>
        <v>3304</v>
      </c>
      <c r="CB365" s="31">
        <v>84</v>
      </c>
      <c r="CC365" s="30">
        <f t="shared" ref="CC365:CC375" si="1025">CA$363*CB365</f>
        <v>8568</v>
      </c>
      <c r="CN365" s="31">
        <v>73.25</v>
      </c>
      <c r="CO365" s="36">
        <f t="shared" ref="CO365:CO375" si="1026">CM$363*CN365</f>
        <v>4395</v>
      </c>
      <c r="CZ365" s="31">
        <v>79</v>
      </c>
      <c r="DA365" s="62">
        <f t="shared" ref="DA365:DA375" si="1027">CY$363*CZ365</f>
        <v>18960</v>
      </c>
      <c r="DF365" s="31">
        <v>46</v>
      </c>
      <c r="DG365" s="30">
        <f t="shared" ref="DG365:DG375" si="1028">DE$363*DF365</f>
        <v>1748</v>
      </c>
      <c r="DL365" s="31">
        <v>16.5</v>
      </c>
      <c r="DM365" s="30">
        <f t="shared" ref="DM365:DM375" si="1029">DK$363*DL365</f>
        <v>693</v>
      </c>
      <c r="DR365" s="31">
        <v>59.5</v>
      </c>
      <c r="DS365" s="30">
        <f t="shared" ref="DS365:DS375" si="1030">DQ$363*DR365</f>
        <v>3599.75</v>
      </c>
      <c r="DX365" s="31">
        <v>16.189999999999998</v>
      </c>
      <c r="DY365" s="30">
        <f t="shared" ref="DY365:DY375" si="1031">DW$363*DX365</f>
        <v>987.58999999999992</v>
      </c>
      <c r="ED365" s="31">
        <v>35.880000000000003</v>
      </c>
      <c r="EE365" s="30">
        <f t="shared" ref="EE365:EE375" si="1032">EC$363*ED365</f>
        <v>1184.0400000000002</v>
      </c>
      <c r="EV365" s="31">
        <v>109.75</v>
      </c>
      <c r="EW365" s="30">
        <f t="shared" ref="EW365:EW375" si="1033">EU$363*EV365</f>
        <v>4938.75</v>
      </c>
      <c r="FB365" s="31">
        <v>113</v>
      </c>
      <c r="FC365" s="29">
        <f t="shared" si="1013"/>
        <v>5819.5</v>
      </c>
      <c r="FN365" s="31">
        <v>100</v>
      </c>
      <c r="FO365" s="36">
        <f t="shared" ref="FO365:FO375" si="1034">FM$363*FN365</f>
        <v>4700</v>
      </c>
      <c r="FT365" s="31">
        <v>78.75</v>
      </c>
      <c r="FU365" s="36">
        <f t="shared" ref="FU365:FU375" si="1035">FS$363*FT365</f>
        <v>10395</v>
      </c>
      <c r="GF365" s="31">
        <v>9</v>
      </c>
      <c r="GG365" s="36">
        <f t="shared" ref="GG365:GG375" si="1036">GE$363*GF365</f>
        <v>342</v>
      </c>
      <c r="GL365" s="31">
        <v>27.75</v>
      </c>
      <c r="GM365" s="36">
        <f t="shared" si="1014"/>
        <v>663.875</v>
      </c>
      <c r="GR365" s="31">
        <v>89.503367782982892</v>
      </c>
      <c r="GS365" s="36">
        <f t="shared" ref="GS365:GS375" si="1037">GQ$363*GR365</f>
        <v>1790.0673556596578</v>
      </c>
      <c r="HD365" s="31">
        <v>12</v>
      </c>
      <c r="HE365" s="36">
        <f t="shared" ref="HE365:HE375" si="1038">HC$363*HD365</f>
        <v>576</v>
      </c>
      <c r="HP365" s="31">
        <v>72.75</v>
      </c>
      <c r="HQ365" s="30">
        <f t="shared" ref="HQ365:HQ375" si="1039">HO$363*HP365</f>
        <v>3492</v>
      </c>
      <c r="IB365" s="31">
        <v>140</v>
      </c>
      <c r="IC365" s="36">
        <f t="shared" ref="IC365:IC375" si="1040">IA$363*IB365</f>
        <v>3220</v>
      </c>
      <c r="IN365" s="31">
        <v>104</v>
      </c>
      <c r="IO365" s="36">
        <f t="shared" ref="IO365:IO375" si="1041">IM$363*IN365</f>
        <v>3120</v>
      </c>
      <c r="JC365" s="69"/>
      <c r="JD365" s="20"/>
      <c r="JE365" s="20"/>
      <c r="JF365" s="20"/>
      <c r="JI365" s="69"/>
      <c r="JJ365" s="20"/>
      <c r="JK365" s="20"/>
      <c r="JL365" s="20">
        <v>108</v>
      </c>
      <c r="JM365" s="23">
        <f t="shared" ref="JM365:JM375" si="1042">JK$363*JL365</f>
        <v>4104</v>
      </c>
      <c r="JO365" s="69"/>
      <c r="JP365" s="20"/>
      <c r="JQ365" s="20"/>
      <c r="JR365" s="20">
        <v>108.5</v>
      </c>
      <c r="JS365" s="23">
        <f t="shared" ref="JS365:JS375" si="1043">JQ$363*JR365</f>
        <v>3428.6000000000004</v>
      </c>
      <c r="JU365" s="69"/>
      <c r="JV365" s="20"/>
      <c r="JW365" s="20"/>
      <c r="JX365" s="20"/>
      <c r="KA365" s="69"/>
      <c r="KB365" s="20"/>
      <c r="KC365" s="20"/>
      <c r="KD365" s="20"/>
      <c r="KG365" s="69"/>
      <c r="KH365" s="20"/>
      <c r="KI365" s="20"/>
      <c r="KJ365" s="20">
        <v>9.75</v>
      </c>
      <c r="KK365" s="23">
        <f t="shared" ref="KK365:KK375" si="1044">KI$363*KJ365</f>
        <v>292.5</v>
      </c>
      <c r="KM365" s="69"/>
      <c r="KN365" s="20"/>
      <c r="KO365" s="20"/>
      <c r="KP365" s="20">
        <v>105</v>
      </c>
      <c r="KQ365" s="23">
        <f t="shared" ref="KQ365:KQ375" si="1045">KO$363*KP365</f>
        <v>1921.5</v>
      </c>
      <c r="KS365" s="69"/>
      <c r="KT365" s="20"/>
      <c r="KU365" s="20"/>
      <c r="KV365" s="20">
        <v>74</v>
      </c>
      <c r="KW365" s="23">
        <f t="shared" ref="KW365:KW375" si="1046">KU$363*KV365</f>
        <v>4144</v>
      </c>
      <c r="KY365" s="69"/>
      <c r="KZ365" s="20"/>
      <c r="LA365" s="20"/>
      <c r="LB365" s="20">
        <v>40</v>
      </c>
      <c r="LC365" s="23">
        <f t="shared" ref="LC365:LC375" si="1047">LA$363*LB365</f>
        <v>840</v>
      </c>
      <c r="LE365" s="69"/>
      <c r="LF365" s="20"/>
      <c r="LG365" s="20"/>
      <c r="LH365" s="20">
        <v>33.25</v>
      </c>
      <c r="LI365" s="23">
        <f t="shared" ref="LI365:LI375" si="1048">LG$363*LH365</f>
        <v>3657.5</v>
      </c>
      <c r="LK365" s="27"/>
      <c r="LL365" s="27"/>
      <c r="LM365" s="27"/>
      <c r="LN365" s="27">
        <v>114.75</v>
      </c>
      <c r="LO365" s="30">
        <f t="shared" ref="LO365:LO375" si="1049">LM$363*LN365</f>
        <v>5703.0750000000007</v>
      </c>
      <c r="LW365" s="32"/>
      <c r="LX365" s="32"/>
      <c r="LY365" s="32"/>
      <c r="LZ365" s="32">
        <v>133</v>
      </c>
      <c r="MA365" s="36">
        <f t="shared" ref="MA365:MA375" si="1050">LY$363*LZ365</f>
        <v>4987.5</v>
      </c>
      <c r="MC365" s="32"/>
      <c r="MD365" s="32"/>
      <c r="ME365" s="32"/>
      <c r="MF365" s="32"/>
      <c r="MI365" s="32"/>
      <c r="MJ365" s="32"/>
      <c r="MK365" s="32"/>
      <c r="ML365" s="32"/>
      <c r="MO365" s="32"/>
      <c r="MP365" s="32"/>
      <c r="MQ365" s="32"/>
      <c r="MR365" s="32"/>
      <c r="MU365" s="32"/>
      <c r="MV365" s="32"/>
      <c r="MW365" s="32"/>
      <c r="MX365" s="32"/>
      <c r="NA365" s="32"/>
      <c r="NB365" s="32"/>
      <c r="NC365" s="32"/>
      <c r="ND365" s="32">
        <v>113</v>
      </c>
      <c r="NE365" s="36">
        <f t="shared" ref="NE365:NE375" si="1051">NC$363*ND365</f>
        <v>1695</v>
      </c>
      <c r="NG365" s="32"/>
      <c r="NH365" s="32"/>
      <c r="NI365" s="32"/>
      <c r="NJ365" s="32">
        <v>101.25</v>
      </c>
      <c r="NK365" s="36">
        <f t="shared" ref="NK365:NK375" si="1052">NI$363*NJ365</f>
        <v>3584.25</v>
      </c>
      <c r="NM365" s="32"/>
      <c r="NN365" s="32"/>
      <c r="NO365" s="32"/>
      <c r="NP365" s="32">
        <v>85.5</v>
      </c>
      <c r="NQ365" s="36">
        <f t="shared" ref="NQ365:NQ375" si="1053">NO$363*NP365</f>
        <v>1359.45</v>
      </c>
      <c r="NS365" s="32"/>
      <c r="NT365" s="32"/>
      <c r="NU365" s="32"/>
      <c r="NV365" s="32"/>
      <c r="NY365" s="32"/>
      <c r="NZ365" s="32"/>
      <c r="OA365" s="32"/>
      <c r="OB365" s="32">
        <v>15.75</v>
      </c>
      <c r="OC365" s="36">
        <f t="shared" ref="OC365:OC375" si="1054">OA$363*OB365</f>
        <v>346.5</v>
      </c>
      <c r="OE365" s="32"/>
      <c r="OF365" s="32"/>
      <c r="OG365" s="32"/>
      <c r="OH365" s="32"/>
      <c r="OK365" s="32"/>
      <c r="OL365" s="32"/>
      <c r="OM365" s="32"/>
      <c r="ON365" s="32">
        <v>79.75</v>
      </c>
      <c r="OO365" s="36">
        <f t="shared" ref="OO365:OO375" si="1055">OM$363*ON365</f>
        <v>2376.5500000000002</v>
      </c>
      <c r="OQ365" s="32"/>
      <c r="OR365" s="32"/>
      <c r="OS365" s="32"/>
      <c r="OT365" s="32"/>
      <c r="OW365" s="32"/>
      <c r="OX365" s="32"/>
      <c r="OY365" s="32"/>
      <c r="OZ365" s="32">
        <v>106</v>
      </c>
      <c r="PA365" s="36">
        <f t="shared" ref="PA365:PA375" si="1056">OY$363*OZ365</f>
        <v>1600.6</v>
      </c>
      <c r="PC365" s="32"/>
      <c r="PD365" s="32"/>
      <c r="PE365" s="32"/>
      <c r="PF365" s="32"/>
      <c r="PI365" s="32"/>
      <c r="PJ365" s="32"/>
      <c r="PK365" s="32"/>
      <c r="PL365" s="32"/>
      <c r="PO365" s="32"/>
      <c r="PP365" s="32"/>
      <c r="PQ365" s="32"/>
      <c r="PR365" s="32"/>
      <c r="PU365" s="32"/>
      <c r="PV365" s="32"/>
      <c r="PW365" s="32"/>
      <c r="PX365" s="31">
        <v>111.74999999999999</v>
      </c>
      <c r="PY365" s="36">
        <f t="shared" ref="PY365:PY375" si="1057">PW$363*PX365</f>
        <v>670.49999999999989</v>
      </c>
      <c r="QM365" s="5"/>
      <c r="QO365" s="5"/>
      <c r="RN365" s="31">
        <v>60</v>
      </c>
      <c r="RO365" s="36">
        <f t="shared" ref="RO365:RO375" si="1058">RM$363*RN365</f>
        <v>684</v>
      </c>
    </row>
    <row r="366" spans="1:492" x14ac:dyDescent="0.55000000000000004">
      <c r="A366" s="31"/>
      <c r="B366" s="80">
        <v>186103</v>
      </c>
      <c r="C366" s="77"/>
      <c r="D366" s="78"/>
      <c r="E366" s="78">
        <f t="shared" si="867"/>
        <v>156532.01388452775</v>
      </c>
      <c r="F366" s="78">
        <f t="shared" ref="F366:F375" si="1059">F365*G366/G365</f>
        <v>43.614506341870779</v>
      </c>
      <c r="G366" s="78">
        <f t="shared" si="1015"/>
        <v>70.716970356687483</v>
      </c>
      <c r="H366" s="78"/>
      <c r="I366" s="78"/>
      <c r="J366" s="88"/>
      <c r="N366" s="31">
        <v>61.75</v>
      </c>
      <c r="O366" s="62">
        <f t="shared" si="1016"/>
        <v>6236.75</v>
      </c>
      <c r="Z366" s="31">
        <v>89.88</v>
      </c>
      <c r="AA366" s="37">
        <f t="shared" si="1012"/>
        <v>6741</v>
      </c>
      <c r="AF366" s="31">
        <v>81</v>
      </c>
      <c r="AG366" s="36">
        <f t="shared" si="1017"/>
        <v>2673</v>
      </c>
      <c r="AL366" s="31">
        <v>44.5</v>
      </c>
      <c r="AM366" s="30">
        <f t="shared" si="1018"/>
        <v>4450</v>
      </c>
      <c r="AR366" s="31">
        <v>17</v>
      </c>
      <c r="AS366" s="38">
        <f t="shared" si="1019"/>
        <v>535.5</v>
      </c>
      <c r="AX366" s="31">
        <v>115</v>
      </c>
      <c r="AY366" s="36">
        <f t="shared" si="1020"/>
        <v>3680</v>
      </c>
      <c r="BD366" s="31">
        <v>115</v>
      </c>
      <c r="BE366" s="36">
        <f t="shared" si="1021"/>
        <v>4772.5</v>
      </c>
      <c r="BJ366" s="31">
        <v>54</v>
      </c>
      <c r="BK366" s="36">
        <f t="shared" si="1022"/>
        <v>1657.8</v>
      </c>
      <c r="BP366" s="31">
        <v>74</v>
      </c>
      <c r="BQ366" s="30">
        <f t="shared" si="1023"/>
        <v>2109</v>
      </c>
      <c r="BV366" s="31">
        <v>57.63</v>
      </c>
      <c r="BW366" s="30">
        <f t="shared" si="1024"/>
        <v>3227.28</v>
      </c>
      <c r="CB366" s="31">
        <v>81</v>
      </c>
      <c r="CC366" s="30">
        <f t="shared" si="1025"/>
        <v>8262</v>
      </c>
      <c r="CN366" s="31">
        <v>72.75</v>
      </c>
      <c r="CO366" s="36">
        <f t="shared" si="1026"/>
        <v>4365</v>
      </c>
      <c r="CZ366" s="31">
        <v>78</v>
      </c>
      <c r="DA366" s="62">
        <f t="shared" si="1027"/>
        <v>18720</v>
      </c>
      <c r="DF366" s="31">
        <v>45.75</v>
      </c>
      <c r="DG366" s="30">
        <f t="shared" si="1028"/>
        <v>1738.5</v>
      </c>
      <c r="DL366" s="31">
        <v>18.13</v>
      </c>
      <c r="DM366" s="30">
        <f t="shared" si="1029"/>
        <v>761.45999999999992</v>
      </c>
      <c r="DR366" s="31">
        <v>57.88</v>
      </c>
      <c r="DS366" s="30">
        <f t="shared" si="1030"/>
        <v>3501.7400000000002</v>
      </c>
      <c r="DX366" s="31">
        <v>17.13</v>
      </c>
      <c r="DY366" s="30">
        <f t="shared" si="1031"/>
        <v>1044.9299999999998</v>
      </c>
      <c r="ED366" s="31">
        <v>36</v>
      </c>
      <c r="EE366" s="30">
        <f t="shared" si="1032"/>
        <v>1188</v>
      </c>
      <c r="EV366" s="31">
        <v>113</v>
      </c>
      <c r="EW366" s="30">
        <f t="shared" si="1033"/>
        <v>5085</v>
      </c>
      <c r="FB366" s="31">
        <v>116</v>
      </c>
      <c r="FC366" s="29">
        <f t="shared" si="1013"/>
        <v>5974</v>
      </c>
      <c r="FN366" s="31">
        <v>91</v>
      </c>
      <c r="FO366" s="36">
        <f t="shared" si="1034"/>
        <v>4277</v>
      </c>
      <c r="FT366" s="31">
        <v>78.75</v>
      </c>
      <c r="FU366" s="36">
        <f t="shared" si="1035"/>
        <v>10395</v>
      </c>
      <c r="GF366" s="31">
        <v>9</v>
      </c>
      <c r="GG366" s="36">
        <f t="shared" si="1036"/>
        <v>342</v>
      </c>
      <c r="GL366" s="31">
        <v>29.375</v>
      </c>
      <c r="GM366" s="36">
        <f t="shared" si="1014"/>
        <v>519.80000000000007</v>
      </c>
      <c r="GR366" s="31">
        <v>91.402694226386316</v>
      </c>
      <c r="GS366" s="36">
        <f t="shared" si="1037"/>
        <v>1828.0538845277263</v>
      </c>
      <c r="HD366" s="31">
        <v>12</v>
      </c>
      <c r="HE366" s="36">
        <f t="shared" si="1038"/>
        <v>576</v>
      </c>
      <c r="HP366" s="31">
        <v>73.75</v>
      </c>
      <c r="HQ366" s="30">
        <f t="shared" si="1039"/>
        <v>3540</v>
      </c>
      <c r="IB366" s="31">
        <v>140</v>
      </c>
      <c r="IC366" s="36">
        <f t="shared" si="1040"/>
        <v>3220</v>
      </c>
      <c r="IN366" s="31">
        <v>107.25</v>
      </c>
      <c r="IO366" s="36">
        <f t="shared" si="1041"/>
        <v>3217.5</v>
      </c>
      <c r="JC366" s="69"/>
      <c r="JD366" s="20"/>
      <c r="JE366" s="20"/>
      <c r="JF366" s="20"/>
      <c r="JI366" s="69"/>
      <c r="JJ366" s="20"/>
      <c r="JK366" s="20"/>
      <c r="JL366" s="20">
        <v>114</v>
      </c>
      <c r="JM366" s="23">
        <f t="shared" si="1042"/>
        <v>4332</v>
      </c>
      <c r="JO366" s="69"/>
      <c r="JP366" s="20"/>
      <c r="JQ366" s="20"/>
      <c r="JR366" s="20">
        <v>111</v>
      </c>
      <c r="JS366" s="23">
        <f t="shared" si="1043"/>
        <v>3507.6000000000004</v>
      </c>
      <c r="JU366" s="69"/>
      <c r="JV366" s="20"/>
      <c r="JW366" s="20"/>
      <c r="JX366" s="20"/>
      <c r="KA366" s="69"/>
      <c r="KB366" s="20"/>
      <c r="KC366" s="20"/>
      <c r="KD366" s="20"/>
      <c r="KG366" s="69"/>
      <c r="KH366" s="20"/>
      <c r="KI366" s="20"/>
      <c r="KJ366" s="20">
        <v>11</v>
      </c>
      <c r="KK366" s="23">
        <f t="shared" si="1044"/>
        <v>330</v>
      </c>
      <c r="KM366" s="69"/>
      <c r="KN366" s="20"/>
      <c r="KO366" s="20"/>
      <c r="KP366" s="20">
        <v>105</v>
      </c>
      <c r="KQ366" s="23">
        <f t="shared" si="1045"/>
        <v>1921.5</v>
      </c>
      <c r="KS366" s="69"/>
      <c r="KT366" s="20"/>
      <c r="KU366" s="20"/>
      <c r="KV366" s="20">
        <v>75.5</v>
      </c>
      <c r="KW366" s="23">
        <f t="shared" si="1046"/>
        <v>4228</v>
      </c>
      <c r="KY366" s="69"/>
      <c r="KZ366" s="20"/>
      <c r="LA366" s="20"/>
      <c r="LB366" s="20">
        <v>36</v>
      </c>
      <c r="LC366" s="23">
        <f t="shared" si="1047"/>
        <v>756</v>
      </c>
      <c r="LE366" s="69"/>
      <c r="LF366" s="20"/>
      <c r="LG366" s="20"/>
      <c r="LH366" s="20">
        <v>32.5</v>
      </c>
      <c r="LI366" s="23">
        <f t="shared" si="1048"/>
        <v>3575</v>
      </c>
      <c r="LK366" s="27"/>
      <c r="LL366" s="27"/>
      <c r="LM366" s="27"/>
      <c r="LN366" s="27">
        <v>117.5</v>
      </c>
      <c r="LO366" s="30">
        <f t="shared" si="1049"/>
        <v>5839.75</v>
      </c>
      <c r="LW366" s="32"/>
      <c r="LX366" s="32"/>
      <c r="LY366" s="32"/>
      <c r="LZ366" s="32">
        <v>133</v>
      </c>
      <c r="MA366" s="36">
        <f t="shared" si="1050"/>
        <v>4987.5</v>
      </c>
      <c r="MC366" s="32"/>
      <c r="MD366" s="32"/>
      <c r="ME366" s="32"/>
      <c r="MF366" s="32"/>
      <c r="MI366" s="32"/>
      <c r="MJ366" s="32"/>
      <c r="MK366" s="32"/>
      <c r="ML366" s="32"/>
      <c r="MO366" s="32"/>
      <c r="MP366" s="32"/>
      <c r="MQ366" s="32"/>
      <c r="MR366" s="32"/>
      <c r="MU366" s="32"/>
      <c r="MV366" s="32"/>
      <c r="MW366" s="32"/>
      <c r="MX366" s="32"/>
      <c r="NA366" s="32"/>
      <c r="NB366" s="32"/>
      <c r="NC366" s="32"/>
      <c r="ND366" s="32">
        <v>113</v>
      </c>
      <c r="NE366" s="36">
        <f t="shared" si="1051"/>
        <v>1695</v>
      </c>
      <c r="NG366" s="32"/>
      <c r="NH366" s="32"/>
      <c r="NI366" s="32"/>
      <c r="NJ366" s="32">
        <v>101.5</v>
      </c>
      <c r="NK366" s="36">
        <f t="shared" si="1052"/>
        <v>3593.1</v>
      </c>
      <c r="NM366" s="32"/>
      <c r="NN366" s="32"/>
      <c r="NO366" s="32"/>
      <c r="NP366" s="32">
        <v>86</v>
      </c>
      <c r="NQ366" s="36">
        <f t="shared" si="1053"/>
        <v>1367.4</v>
      </c>
      <c r="NS366" s="32"/>
      <c r="NT366" s="32"/>
      <c r="NU366" s="32"/>
      <c r="NV366" s="32"/>
      <c r="NY366" s="32"/>
      <c r="NZ366" s="32"/>
      <c r="OA366" s="32"/>
      <c r="OB366" s="32">
        <v>17</v>
      </c>
      <c r="OC366" s="36">
        <f t="shared" si="1054"/>
        <v>374</v>
      </c>
      <c r="OE366" s="32"/>
      <c r="OF366" s="32"/>
      <c r="OG366" s="32"/>
      <c r="OH366" s="32"/>
      <c r="OK366" s="32"/>
      <c r="OL366" s="32"/>
      <c r="OM366" s="32"/>
      <c r="ON366" s="32">
        <v>81</v>
      </c>
      <c r="OO366" s="36">
        <f t="shared" si="1055"/>
        <v>2413.8000000000002</v>
      </c>
      <c r="OQ366" s="32"/>
      <c r="OR366" s="32"/>
      <c r="OS366" s="32"/>
      <c r="OT366" s="32"/>
      <c r="OW366" s="32"/>
      <c r="OX366" s="32"/>
      <c r="OY366" s="32"/>
      <c r="OZ366" s="32">
        <v>106</v>
      </c>
      <c r="PA366" s="36">
        <f t="shared" si="1056"/>
        <v>1600.6</v>
      </c>
      <c r="PC366" s="32"/>
      <c r="PD366" s="32"/>
      <c r="PE366" s="32"/>
      <c r="PF366" s="32"/>
      <c r="PI366" s="32"/>
      <c r="PJ366" s="32"/>
      <c r="PK366" s="32"/>
      <c r="PL366" s="32"/>
      <c r="PO366" s="32"/>
      <c r="PP366" s="32"/>
      <c r="PQ366" s="32"/>
      <c r="PR366" s="32"/>
      <c r="PU366" s="32"/>
      <c r="PV366" s="32"/>
      <c r="PW366" s="32"/>
      <c r="PX366" s="31">
        <v>111.33333333333331</v>
      </c>
      <c r="PY366" s="36">
        <f t="shared" si="1057"/>
        <v>667.99999999999989</v>
      </c>
      <c r="QM366" s="5"/>
      <c r="QO366" s="5"/>
      <c r="RN366" s="31">
        <v>61.75</v>
      </c>
      <c r="RO366" s="36">
        <f t="shared" si="1058"/>
        <v>703.95</v>
      </c>
    </row>
    <row r="367" spans="1:492" x14ac:dyDescent="0.55000000000000004">
      <c r="A367" s="31"/>
      <c r="B367" s="80">
        <v>186104</v>
      </c>
      <c r="C367" s="77"/>
      <c r="D367" s="78"/>
      <c r="E367" s="78">
        <f t="shared" si="867"/>
        <v>138787.26541339577</v>
      </c>
      <c r="F367" s="78">
        <f t="shared" si="1059"/>
        <v>38.670288060107623</v>
      </c>
      <c r="G367" s="78">
        <f t="shared" si="1015"/>
        <v>62.700368381927163</v>
      </c>
      <c r="H367" s="78"/>
      <c r="I367" s="78"/>
      <c r="J367" s="88"/>
      <c r="N367" s="31">
        <v>45</v>
      </c>
      <c r="O367" s="62">
        <f t="shared" si="1016"/>
        <v>4545</v>
      </c>
      <c r="Z367" s="31">
        <v>82.5</v>
      </c>
      <c r="AA367" s="37">
        <f t="shared" si="1012"/>
        <v>6187.5</v>
      </c>
      <c r="AF367" s="31">
        <v>76</v>
      </c>
      <c r="AG367" s="36">
        <f t="shared" si="1017"/>
        <v>2508</v>
      </c>
      <c r="AL367" s="31">
        <v>32.75</v>
      </c>
      <c r="AM367" s="30">
        <f t="shared" si="1018"/>
        <v>3275</v>
      </c>
      <c r="AR367" s="31">
        <v>17</v>
      </c>
      <c r="AS367" s="38">
        <f t="shared" si="1019"/>
        <v>535.5</v>
      </c>
      <c r="AX367" s="31">
        <v>105</v>
      </c>
      <c r="AY367" s="36">
        <f t="shared" si="1020"/>
        <v>3360</v>
      </c>
      <c r="BD367" s="31">
        <v>105</v>
      </c>
      <c r="BE367" s="36">
        <f t="shared" si="1021"/>
        <v>4357.5</v>
      </c>
      <c r="BJ367" s="31">
        <v>49</v>
      </c>
      <c r="BK367" s="36">
        <f t="shared" si="1022"/>
        <v>1504.3</v>
      </c>
      <c r="BP367" s="31">
        <v>57</v>
      </c>
      <c r="BQ367" s="30">
        <f t="shared" si="1023"/>
        <v>1624.5</v>
      </c>
      <c r="BV367" s="31">
        <v>38.25</v>
      </c>
      <c r="BW367" s="30">
        <f t="shared" si="1024"/>
        <v>2142</v>
      </c>
      <c r="CB367" s="31">
        <v>57</v>
      </c>
      <c r="CC367" s="30">
        <f t="shared" si="1025"/>
        <v>5814</v>
      </c>
      <c r="CN367" s="31">
        <v>58.5</v>
      </c>
      <c r="CO367" s="36">
        <f t="shared" si="1026"/>
        <v>3510</v>
      </c>
      <c r="CZ367" s="31">
        <v>71</v>
      </c>
      <c r="DA367" s="62">
        <f t="shared" si="1027"/>
        <v>17040</v>
      </c>
      <c r="DF367" s="31">
        <v>36.75</v>
      </c>
      <c r="DG367" s="30">
        <f t="shared" si="1028"/>
        <v>1396.5</v>
      </c>
      <c r="DL367" s="31">
        <v>12.5</v>
      </c>
      <c r="DM367" s="30">
        <f t="shared" si="1029"/>
        <v>525</v>
      </c>
      <c r="DR367" s="31">
        <v>44.25</v>
      </c>
      <c r="DS367" s="30">
        <f t="shared" si="1030"/>
        <v>2677.125</v>
      </c>
      <c r="DX367" s="31">
        <v>13.75</v>
      </c>
      <c r="DY367" s="30">
        <f t="shared" si="1031"/>
        <v>838.75</v>
      </c>
      <c r="ED367" s="31">
        <v>24.25</v>
      </c>
      <c r="EE367" s="30">
        <f t="shared" si="1032"/>
        <v>800.25</v>
      </c>
      <c r="EV367" s="31">
        <v>108</v>
      </c>
      <c r="EW367" s="30">
        <f t="shared" si="1033"/>
        <v>4860</v>
      </c>
      <c r="FB367" s="31">
        <v>111</v>
      </c>
      <c r="FC367" s="29">
        <f t="shared" si="1013"/>
        <v>5716.5</v>
      </c>
      <c r="FN367" s="31">
        <v>91</v>
      </c>
      <c r="FO367" s="36">
        <f t="shared" si="1034"/>
        <v>4277</v>
      </c>
      <c r="FT367" s="31">
        <v>78.75</v>
      </c>
      <c r="FU367" s="36">
        <f t="shared" si="1035"/>
        <v>10395</v>
      </c>
      <c r="GF367" s="31">
        <v>8</v>
      </c>
      <c r="GG367" s="36">
        <f t="shared" si="1036"/>
        <v>304</v>
      </c>
      <c r="GL367" s="31">
        <v>23</v>
      </c>
      <c r="GM367" s="36">
        <f t="shared" si="1014"/>
        <v>610.20000000000005</v>
      </c>
      <c r="GR367" s="31">
        <v>93.302020669789741</v>
      </c>
      <c r="GS367" s="36">
        <f t="shared" si="1037"/>
        <v>1866.0404133957948</v>
      </c>
      <c r="HD367" s="31">
        <v>11</v>
      </c>
      <c r="HE367" s="36">
        <f t="shared" si="1038"/>
        <v>528</v>
      </c>
      <c r="HP367" s="31">
        <v>69</v>
      </c>
      <c r="HQ367" s="30">
        <f t="shared" si="1039"/>
        <v>3312</v>
      </c>
      <c r="IB367" s="31">
        <v>140</v>
      </c>
      <c r="IC367" s="36">
        <f t="shared" si="1040"/>
        <v>3220</v>
      </c>
      <c r="IN367" s="31">
        <v>106.5</v>
      </c>
      <c r="IO367" s="36">
        <f t="shared" si="1041"/>
        <v>3195</v>
      </c>
      <c r="JC367" s="69"/>
      <c r="JD367" s="20"/>
      <c r="JE367" s="20"/>
      <c r="JF367" s="20"/>
      <c r="JI367" s="69"/>
      <c r="JJ367" s="20"/>
      <c r="JK367" s="20"/>
      <c r="JL367" s="20">
        <v>116</v>
      </c>
      <c r="JM367" s="23">
        <f t="shared" si="1042"/>
        <v>4408</v>
      </c>
      <c r="JO367" s="69"/>
      <c r="JP367" s="20"/>
      <c r="JQ367" s="20"/>
      <c r="JR367" s="20">
        <v>109</v>
      </c>
      <c r="JS367" s="23">
        <f t="shared" si="1043"/>
        <v>3444.4</v>
      </c>
      <c r="JU367" s="69"/>
      <c r="JV367" s="20"/>
      <c r="JW367" s="20"/>
      <c r="JX367" s="20"/>
      <c r="KA367" s="69"/>
      <c r="KB367" s="20"/>
      <c r="KC367" s="20"/>
      <c r="KD367" s="20"/>
      <c r="KG367" s="69"/>
      <c r="KH367" s="20"/>
      <c r="KI367" s="20"/>
      <c r="KJ367" s="20">
        <v>10</v>
      </c>
      <c r="KK367" s="23">
        <f t="shared" si="1044"/>
        <v>300</v>
      </c>
      <c r="KM367" s="69"/>
      <c r="KN367" s="20"/>
      <c r="KO367" s="20"/>
      <c r="KP367" s="20">
        <v>98</v>
      </c>
      <c r="KQ367" s="23">
        <f t="shared" si="1045"/>
        <v>1793.4</v>
      </c>
      <c r="KS367" s="69"/>
      <c r="KT367" s="20"/>
      <c r="KU367" s="20"/>
      <c r="KV367" s="20">
        <v>56</v>
      </c>
      <c r="KW367" s="23">
        <f t="shared" si="1046"/>
        <v>3136</v>
      </c>
      <c r="KY367" s="69"/>
      <c r="KZ367" s="20"/>
      <c r="LA367" s="20"/>
      <c r="LB367" s="20">
        <v>40</v>
      </c>
      <c r="LC367" s="23">
        <f t="shared" si="1047"/>
        <v>840</v>
      </c>
      <c r="LE367" s="69"/>
      <c r="LF367" s="20"/>
      <c r="LG367" s="20"/>
      <c r="LH367" s="20">
        <v>21</v>
      </c>
      <c r="LI367" s="23">
        <f t="shared" si="1048"/>
        <v>2310</v>
      </c>
      <c r="LK367" s="27"/>
      <c r="LL367" s="27"/>
      <c r="LM367" s="27"/>
      <c r="LN367" s="27">
        <v>101</v>
      </c>
      <c r="LO367" s="30">
        <f t="shared" si="1049"/>
        <v>5019.7000000000007</v>
      </c>
      <c r="LW367" s="32"/>
      <c r="LX367" s="32"/>
      <c r="LY367" s="32"/>
      <c r="LZ367" s="32">
        <v>119</v>
      </c>
      <c r="MA367" s="36">
        <f t="shared" si="1050"/>
        <v>4462.5</v>
      </c>
      <c r="MC367" s="32"/>
      <c r="MD367" s="32"/>
      <c r="ME367" s="32"/>
      <c r="MF367" s="32"/>
      <c r="MI367" s="32"/>
      <c r="MJ367" s="32"/>
      <c r="MK367" s="32"/>
      <c r="ML367" s="32"/>
      <c r="MO367" s="32"/>
      <c r="MP367" s="32"/>
      <c r="MQ367" s="32"/>
      <c r="MR367" s="32"/>
      <c r="MU367" s="32"/>
      <c r="MV367" s="32"/>
      <c r="MW367" s="32"/>
      <c r="MX367" s="32"/>
      <c r="NA367" s="32"/>
      <c r="NB367" s="32"/>
      <c r="NC367" s="32"/>
      <c r="ND367" s="32">
        <v>118</v>
      </c>
      <c r="NE367" s="36">
        <f t="shared" si="1051"/>
        <v>1770</v>
      </c>
      <c r="NG367" s="32"/>
      <c r="NH367" s="32"/>
      <c r="NI367" s="32"/>
      <c r="NJ367" s="32">
        <v>96</v>
      </c>
      <c r="NK367" s="36">
        <f t="shared" si="1052"/>
        <v>3398.3999999999996</v>
      </c>
      <c r="NM367" s="32"/>
      <c r="NN367" s="32"/>
      <c r="NO367" s="32"/>
      <c r="NP367" s="32">
        <v>85</v>
      </c>
      <c r="NQ367" s="36">
        <f t="shared" si="1053"/>
        <v>1351.5</v>
      </c>
      <c r="NS367" s="32"/>
      <c r="NT367" s="32"/>
      <c r="NU367" s="32"/>
      <c r="NV367" s="32"/>
      <c r="NY367" s="32"/>
      <c r="NZ367" s="32"/>
      <c r="OA367" s="32"/>
      <c r="OB367" s="32">
        <v>11</v>
      </c>
      <c r="OC367" s="36">
        <f t="shared" si="1054"/>
        <v>242</v>
      </c>
      <c r="OE367" s="32"/>
      <c r="OF367" s="32"/>
      <c r="OG367" s="32"/>
      <c r="OH367" s="32"/>
      <c r="OK367" s="32"/>
      <c r="OL367" s="32"/>
      <c r="OM367" s="32"/>
      <c r="ON367" s="32">
        <v>81</v>
      </c>
      <c r="OO367" s="36">
        <f t="shared" si="1055"/>
        <v>2413.8000000000002</v>
      </c>
      <c r="OQ367" s="32"/>
      <c r="OR367" s="32"/>
      <c r="OS367" s="32"/>
      <c r="OT367" s="32"/>
      <c r="OW367" s="32"/>
      <c r="OX367" s="32"/>
      <c r="OY367" s="32"/>
      <c r="OZ367" s="32">
        <v>106</v>
      </c>
      <c r="PA367" s="36">
        <f t="shared" si="1056"/>
        <v>1600.6</v>
      </c>
      <c r="PO367" s="32"/>
      <c r="PP367" s="32"/>
      <c r="PQ367" s="32"/>
      <c r="PR367" s="32"/>
      <c r="PU367" s="32"/>
      <c r="PV367" s="32"/>
      <c r="PW367" s="32"/>
      <c r="PX367" s="31">
        <v>110.91666666666664</v>
      </c>
      <c r="PY367" s="36">
        <f t="shared" si="1057"/>
        <v>665.49999999999989</v>
      </c>
      <c r="QM367" s="5"/>
      <c r="QO367" s="5"/>
      <c r="RN367" s="31">
        <v>62</v>
      </c>
      <c r="RO367" s="36">
        <f t="shared" si="1058"/>
        <v>706.80000000000007</v>
      </c>
    </row>
    <row r="368" spans="1:492" x14ac:dyDescent="0.55000000000000004">
      <c r="A368" s="31"/>
      <c r="B368" s="80">
        <v>186105</v>
      </c>
      <c r="C368" s="77"/>
      <c r="D368" s="78"/>
      <c r="E368" s="78">
        <f t="shared" si="867"/>
        <v>138597.41694226384</v>
      </c>
      <c r="F368" s="78">
        <f t="shared" si="1059"/>
        <v>38.617390591131809</v>
      </c>
      <c r="G368" s="78">
        <f t="shared" si="1015"/>
        <v>62.614599928739025</v>
      </c>
      <c r="H368" s="78"/>
      <c r="I368" s="78"/>
      <c r="J368" s="88"/>
      <c r="N368" s="31">
        <v>37.5</v>
      </c>
      <c r="O368" s="62">
        <f t="shared" si="1016"/>
        <v>3787.5</v>
      </c>
      <c r="Z368" s="31">
        <v>83.25</v>
      </c>
      <c r="AA368" s="37">
        <f t="shared" si="1012"/>
        <v>6243.75</v>
      </c>
      <c r="AF368" s="31">
        <v>75</v>
      </c>
      <c r="AG368" s="36">
        <f t="shared" si="1017"/>
        <v>2475</v>
      </c>
      <c r="AL368" s="31">
        <v>31.5</v>
      </c>
      <c r="AM368" s="30">
        <f t="shared" si="1018"/>
        <v>3150</v>
      </c>
      <c r="AR368" s="31">
        <v>17</v>
      </c>
      <c r="AS368" s="38">
        <f t="shared" si="1019"/>
        <v>535.5</v>
      </c>
      <c r="AX368" s="31">
        <v>102.5</v>
      </c>
      <c r="AY368" s="36">
        <f t="shared" si="1020"/>
        <v>3280</v>
      </c>
      <c r="BD368" s="31">
        <v>107</v>
      </c>
      <c r="BE368" s="36">
        <f t="shared" si="1021"/>
        <v>4440.5</v>
      </c>
      <c r="BJ368" s="31">
        <v>47.5</v>
      </c>
      <c r="BK368" s="36">
        <f t="shared" si="1022"/>
        <v>1458.25</v>
      </c>
      <c r="BP368" s="31">
        <v>64</v>
      </c>
      <c r="BQ368" s="30">
        <f t="shared" si="1023"/>
        <v>1824</v>
      </c>
      <c r="BV368" s="31">
        <v>33.75</v>
      </c>
      <c r="BW368" s="30">
        <f t="shared" si="1024"/>
        <v>1890</v>
      </c>
      <c r="CB368" s="31">
        <v>69.5</v>
      </c>
      <c r="CC368" s="30">
        <f t="shared" si="1025"/>
        <v>7089</v>
      </c>
      <c r="CN368" s="31">
        <v>57.5</v>
      </c>
      <c r="CO368" s="36">
        <f t="shared" si="1026"/>
        <v>3450</v>
      </c>
      <c r="CZ368" s="31">
        <v>72</v>
      </c>
      <c r="DA368" s="62">
        <f t="shared" si="1027"/>
        <v>17280</v>
      </c>
      <c r="DF368" s="31">
        <v>34.25</v>
      </c>
      <c r="DG368" s="30">
        <f t="shared" si="1028"/>
        <v>1301.5</v>
      </c>
      <c r="DL368" s="31">
        <v>10.25</v>
      </c>
      <c r="DM368" s="30">
        <f t="shared" si="1029"/>
        <v>430.5</v>
      </c>
      <c r="DR368" s="31">
        <v>41.5</v>
      </c>
      <c r="DS368" s="30">
        <f t="shared" si="1030"/>
        <v>2510.75</v>
      </c>
      <c r="DX368" s="31">
        <v>12</v>
      </c>
      <c r="DY368" s="30">
        <f t="shared" si="1031"/>
        <v>732</v>
      </c>
      <c r="ED368" s="31">
        <v>22.63</v>
      </c>
      <c r="EE368" s="30">
        <f t="shared" si="1032"/>
        <v>746.79</v>
      </c>
      <c r="EV368" s="31">
        <v>108</v>
      </c>
      <c r="EW368" s="30">
        <f t="shared" si="1033"/>
        <v>4860</v>
      </c>
      <c r="FB368" s="31">
        <v>111</v>
      </c>
      <c r="FC368" s="29">
        <f t="shared" si="1013"/>
        <v>5716.5</v>
      </c>
      <c r="FN368" s="31">
        <v>91</v>
      </c>
      <c r="FO368" s="36">
        <f t="shared" si="1034"/>
        <v>4277</v>
      </c>
      <c r="FT368" s="31">
        <v>78.75</v>
      </c>
      <c r="FU368" s="36">
        <f t="shared" si="1035"/>
        <v>10395</v>
      </c>
      <c r="GF368" s="31">
        <v>9</v>
      </c>
      <c r="GG368" s="36">
        <f t="shared" si="1036"/>
        <v>342</v>
      </c>
      <c r="GL368" s="31">
        <v>27</v>
      </c>
      <c r="GM368" s="36">
        <f t="shared" si="1014"/>
        <v>666.7</v>
      </c>
      <c r="GR368" s="31">
        <v>95.201347113193165</v>
      </c>
      <c r="GS368" s="36">
        <f t="shared" si="1037"/>
        <v>1904.0269422638632</v>
      </c>
      <c r="HD368" s="31">
        <v>12</v>
      </c>
      <c r="HE368" s="36">
        <f t="shared" si="1038"/>
        <v>576</v>
      </c>
      <c r="HP368" s="31">
        <v>54.75</v>
      </c>
      <c r="HQ368" s="30">
        <f t="shared" si="1039"/>
        <v>2628</v>
      </c>
      <c r="IB368" s="31">
        <v>140</v>
      </c>
      <c r="IC368" s="36">
        <f t="shared" si="1040"/>
        <v>3220</v>
      </c>
      <c r="IN368" s="31">
        <v>103.5</v>
      </c>
      <c r="IO368" s="36">
        <f t="shared" si="1041"/>
        <v>3105</v>
      </c>
      <c r="JC368" s="69"/>
      <c r="JD368" s="20"/>
      <c r="JE368" s="20"/>
      <c r="JF368" s="20"/>
      <c r="JI368" s="69"/>
      <c r="JJ368" s="20"/>
      <c r="JK368" s="20"/>
      <c r="JL368" s="20">
        <v>116</v>
      </c>
      <c r="JM368" s="23">
        <f t="shared" si="1042"/>
        <v>4408</v>
      </c>
      <c r="JO368" s="69"/>
      <c r="JP368" s="20"/>
      <c r="JQ368" s="20"/>
      <c r="JR368" s="20">
        <v>107</v>
      </c>
      <c r="JS368" s="23">
        <f t="shared" si="1043"/>
        <v>3381.2000000000003</v>
      </c>
      <c r="JU368" s="69"/>
      <c r="JV368" s="20"/>
      <c r="JW368" s="20"/>
      <c r="JX368" s="20"/>
      <c r="KA368" s="69"/>
      <c r="KB368" s="20"/>
      <c r="KC368" s="20"/>
      <c r="KD368" s="20"/>
      <c r="KG368" s="69"/>
      <c r="KH368" s="20"/>
      <c r="KI368" s="20"/>
      <c r="KJ368" s="20">
        <v>10</v>
      </c>
      <c r="KK368" s="23">
        <f t="shared" si="1044"/>
        <v>300</v>
      </c>
      <c r="KM368" s="69"/>
      <c r="KN368" s="20"/>
      <c r="KO368" s="20"/>
      <c r="KP368" s="20">
        <v>98</v>
      </c>
      <c r="KQ368" s="23">
        <f t="shared" si="1045"/>
        <v>1793.4</v>
      </c>
      <c r="KS368" s="69"/>
      <c r="KT368" s="20"/>
      <c r="KU368" s="20"/>
      <c r="KV368" s="20">
        <v>64.5</v>
      </c>
      <c r="KW368" s="23">
        <f t="shared" si="1046"/>
        <v>3612</v>
      </c>
      <c r="KY368" s="69"/>
      <c r="KZ368" s="20"/>
      <c r="LA368" s="20"/>
      <c r="LB368" s="20">
        <v>40</v>
      </c>
      <c r="LC368" s="23">
        <f t="shared" si="1047"/>
        <v>840</v>
      </c>
      <c r="LE368" s="69"/>
      <c r="LF368" s="20"/>
      <c r="LG368" s="20"/>
      <c r="LH368" s="20">
        <v>22</v>
      </c>
      <c r="LI368" s="23">
        <f t="shared" si="1048"/>
        <v>2420</v>
      </c>
      <c r="LK368" s="27"/>
      <c r="LL368" s="27"/>
      <c r="LM368" s="27"/>
      <c r="LN368" s="27">
        <v>103.5</v>
      </c>
      <c r="LO368" s="30">
        <f t="shared" si="1049"/>
        <v>5143.9500000000007</v>
      </c>
      <c r="LW368" s="32"/>
      <c r="LX368" s="32"/>
      <c r="LY368" s="32"/>
      <c r="LZ368" s="32">
        <v>113</v>
      </c>
      <c r="MA368" s="36">
        <f t="shared" si="1050"/>
        <v>4237.5</v>
      </c>
      <c r="MC368" s="32"/>
      <c r="MD368" s="32"/>
      <c r="ME368" s="32"/>
      <c r="MF368" s="32"/>
      <c r="MI368" s="32"/>
      <c r="MJ368" s="32"/>
      <c r="MK368" s="32"/>
      <c r="ML368" s="32"/>
      <c r="MO368" s="32"/>
      <c r="MP368" s="32"/>
      <c r="MQ368" s="32"/>
      <c r="MR368" s="32"/>
      <c r="MU368" s="32"/>
      <c r="MV368" s="32"/>
      <c r="MW368" s="32"/>
      <c r="MX368" s="32"/>
      <c r="NA368" s="32"/>
      <c r="NB368" s="32"/>
      <c r="NC368" s="32"/>
      <c r="ND368" s="32">
        <v>118</v>
      </c>
      <c r="NE368" s="36">
        <f t="shared" si="1051"/>
        <v>1770</v>
      </c>
      <c r="NG368" s="32"/>
      <c r="NH368" s="32"/>
      <c r="NI368" s="32"/>
      <c r="NJ368" s="32">
        <v>96</v>
      </c>
      <c r="NK368" s="36">
        <f t="shared" si="1052"/>
        <v>3398.3999999999996</v>
      </c>
      <c r="NM368" s="32"/>
      <c r="NN368" s="32"/>
      <c r="NO368" s="32"/>
      <c r="NP368" s="32">
        <v>85</v>
      </c>
      <c r="NQ368" s="36">
        <f t="shared" si="1053"/>
        <v>1351.5</v>
      </c>
      <c r="NS368" s="32"/>
      <c r="NT368" s="32"/>
      <c r="NU368" s="32"/>
      <c r="NV368" s="32"/>
      <c r="NY368" s="32"/>
      <c r="NZ368" s="32"/>
      <c r="OA368" s="32"/>
      <c r="OB368" s="32">
        <v>11</v>
      </c>
      <c r="OC368" s="36">
        <f t="shared" si="1054"/>
        <v>242</v>
      </c>
      <c r="OE368" s="32"/>
      <c r="OF368" s="32"/>
      <c r="OG368" s="32"/>
      <c r="OH368" s="32"/>
      <c r="OK368" s="32"/>
      <c r="OL368" s="32"/>
      <c r="OM368" s="32"/>
      <c r="ON368" s="32">
        <v>81</v>
      </c>
      <c r="OO368" s="36">
        <f t="shared" si="1055"/>
        <v>2413.8000000000002</v>
      </c>
      <c r="OQ368" s="32"/>
      <c r="OR368" s="32"/>
      <c r="OS368" s="32"/>
      <c r="OT368" s="32"/>
      <c r="OW368" s="32"/>
      <c r="OX368" s="32"/>
      <c r="OY368" s="32"/>
      <c r="OZ368" s="32">
        <v>106</v>
      </c>
      <c r="PA368" s="36">
        <f t="shared" si="1056"/>
        <v>1600.6</v>
      </c>
      <c r="PO368" s="32"/>
      <c r="PP368" s="32"/>
      <c r="PQ368" s="32"/>
      <c r="PR368" s="32"/>
      <c r="PU368" s="32"/>
      <c r="PV368" s="32"/>
      <c r="PW368" s="32"/>
      <c r="PX368" s="31">
        <v>110.49999999999997</v>
      </c>
      <c r="PY368" s="36">
        <f t="shared" si="1057"/>
        <v>662.99999999999977</v>
      </c>
      <c r="QM368" s="5"/>
      <c r="QO368" s="5"/>
      <c r="RN368" s="31">
        <v>62</v>
      </c>
      <c r="RO368" s="36">
        <f t="shared" si="1058"/>
        <v>706.80000000000007</v>
      </c>
    </row>
    <row r="369" spans="1:495" x14ac:dyDescent="0.55000000000000004">
      <c r="A369" s="31"/>
      <c r="B369" s="80">
        <v>186106</v>
      </c>
      <c r="C369" s="77"/>
      <c r="D369" s="78"/>
      <c r="E369" s="78">
        <f t="shared" si="867"/>
        <v>140135.88847113188</v>
      </c>
      <c r="F369" s="78">
        <f t="shared" si="1059"/>
        <v>39.046054827842532</v>
      </c>
      <c r="G369" s="78">
        <f t="shared" si="1015"/>
        <v>63.309640149596511</v>
      </c>
      <c r="H369" s="78"/>
      <c r="I369" s="78"/>
      <c r="J369" s="88"/>
      <c r="N369" s="31">
        <v>40</v>
      </c>
      <c r="O369" s="62">
        <f t="shared" si="1016"/>
        <v>4040</v>
      </c>
      <c r="Z369" s="31">
        <v>80</v>
      </c>
      <c r="AA369" s="37">
        <f t="shared" si="1012"/>
        <v>6000</v>
      </c>
      <c r="AF369" s="31">
        <v>75</v>
      </c>
      <c r="AG369" s="36">
        <f t="shared" si="1017"/>
        <v>2475</v>
      </c>
      <c r="AL369" s="31">
        <v>33</v>
      </c>
      <c r="AM369" s="30">
        <f t="shared" si="1018"/>
        <v>3300</v>
      </c>
      <c r="AR369" s="31">
        <v>17</v>
      </c>
      <c r="AS369" s="38">
        <f t="shared" si="1019"/>
        <v>535.5</v>
      </c>
      <c r="AX369" s="31">
        <v>112</v>
      </c>
      <c r="AY369" s="36">
        <f t="shared" si="1020"/>
        <v>3584</v>
      </c>
      <c r="BD369" s="31">
        <v>110</v>
      </c>
      <c r="BE369" s="36">
        <f t="shared" si="1021"/>
        <v>4565</v>
      </c>
      <c r="BJ369" s="31">
        <v>47.5</v>
      </c>
      <c r="BK369" s="36">
        <f t="shared" si="1022"/>
        <v>1458.25</v>
      </c>
      <c r="BP369" s="31">
        <v>64</v>
      </c>
      <c r="BQ369" s="30">
        <f t="shared" si="1023"/>
        <v>1824</v>
      </c>
      <c r="BV369" s="31">
        <v>35</v>
      </c>
      <c r="BW369" s="30">
        <f t="shared" si="1024"/>
        <v>1960</v>
      </c>
      <c r="CB369" s="31">
        <v>66.88</v>
      </c>
      <c r="CC369" s="30">
        <f t="shared" si="1025"/>
        <v>6821.7599999999993</v>
      </c>
      <c r="CN369" s="31">
        <v>60.5</v>
      </c>
      <c r="CO369" s="36">
        <f t="shared" si="1026"/>
        <v>3630</v>
      </c>
      <c r="CZ369" s="31">
        <v>73.5</v>
      </c>
      <c r="DA369" s="62">
        <f t="shared" si="1027"/>
        <v>17640</v>
      </c>
      <c r="DF369" s="31">
        <v>31.75</v>
      </c>
      <c r="DG369" s="30">
        <f t="shared" si="1028"/>
        <v>1206.5</v>
      </c>
      <c r="DL369" s="31">
        <v>10.5</v>
      </c>
      <c r="DM369" s="30">
        <f t="shared" si="1029"/>
        <v>441</v>
      </c>
      <c r="DR369" s="31">
        <v>44.63</v>
      </c>
      <c r="DS369" s="30">
        <f t="shared" si="1030"/>
        <v>2700.1150000000002</v>
      </c>
      <c r="DX369" s="31">
        <v>12.25</v>
      </c>
      <c r="DY369" s="30">
        <f t="shared" si="1031"/>
        <v>747.25</v>
      </c>
      <c r="ED369" s="31">
        <v>24.25</v>
      </c>
      <c r="EE369" s="30">
        <f t="shared" si="1032"/>
        <v>800.25</v>
      </c>
      <c r="EV369" s="31">
        <v>108</v>
      </c>
      <c r="EW369" s="30">
        <f t="shared" si="1033"/>
        <v>4860</v>
      </c>
      <c r="FB369" s="31">
        <v>112.5</v>
      </c>
      <c r="FC369" s="29">
        <f t="shared" si="1013"/>
        <v>5793.75</v>
      </c>
      <c r="FN369" s="31">
        <v>97</v>
      </c>
      <c r="FO369" s="36">
        <f t="shared" si="1034"/>
        <v>4559</v>
      </c>
      <c r="FT369" s="31">
        <v>77</v>
      </c>
      <c r="FU369" s="36">
        <f t="shared" si="1035"/>
        <v>10164</v>
      </c>
      <c r="GF369" s="31">
        <v>9</v>
      </c>
      <c r="GG369" s="36">
        <f t="shared" si="1036"/>
        <v>342</v>
      </c>
      <c r="GL369" s="31">
        <v>29.5</v>
      </c>
      <c r="GM369" s="36">
        <f t="shared" si="1014"/>
        <v>632.80000000000007</v>
      </c>
      <c r="GR369" s="31">
        <v>97.10067355659659</v>
      </c>
      <c r="GS369" s="36">
        <f t="shared" si="1037"/>
        <v>1942.0134711319317</v>
      </c>
      <c r="HD369" s="31">
        <v>14</v>
      </c>
      <c r="HE369" s="36">
        <f t="shared" si="1038"/>
        <v>672</v>
      </c>
      <c r="HP369" s="31">
        <v>55</v>
      </c>
      <c r="HQ369" s="30">
        <f t="shared" si="1039"/>
        <v>2640</v>
      </c>
      <c r="IB369" s="31">
        <v>140</v>
      </c>
      <c r="IC369" s="36">
        <f t="shared" si="1040"/>
        <v>3220</v>
      </c>
      <c r="IN369" s="31">
        <v>103.5</v>
      </c>
      <c r="IO369" s="36">
        <f t="shared" si="1041"/>
        <v>3105</v>
      </c>
      <c r="JC369" s="69"/>
      <c r="JD369" s="20"/>
      <c r="JE369" s="20"/>
      <c r="JF369" s="20"/>
      <c r="JI369" s="69"/>
      <c r="JJ369" s="20"/>
      <c r="JK369" s="20"/>
      <c r="JL369" s="20">
        <v>116</v>
      </c>
      <c r="JM369" s="23">
        <f t="shared" si="1042"/>
        <v>4408</v>
      </c>
      <c r="JO369" s="69"/>
      <c r="JP369" s="20"/>
      <c r="JQ369" s="20"/>
      <c r="JR369" s="20">
        <v>107</v>
      </c>
      <c r="JS369" s="23">
        <f t="shared" si="1043"/>
        <v>3381.2000000000003</v>
      </c>
      <c r="JU369" s="69"/>
      <c r="JV369" s="20"/>
      <c r="JW369" s="20"/>
      <c r="JX369" s="20"/>
      <c r="KA369" s="69"/>
      <c r="KB369" s="20"/>
      <c r="KC369" s="20"/>
      <c r="KD369" s="20"/>
      <c r="KG369" s="69"/>
      <c r="KH369" s="20"/>
      <c r="KI369" s="20"/>
      <c r="KJ369" s="20">
        <v>10</v>
      </c>
      <c r="KK369" s="23">
        <f t="shared" si="1044"/>
        <v>300</v>
      </c>
      <c r="KM369" s="69"/>
      <c r="KN369" s="20"/>
      <c r="KO369" s="20"/>
      <c r="KP369" s="20">
        <v>98</v>
      </c>
      <c r="KQ369" s="23">
        <f t="shared" si="1045"/>
        <v>1793.4</v>
      </c>
      <c r="KS369" s="69"/>
      <c r="KT369" s="20"/>
      <c r="KU369" s="20"/>
      <c r="KV369" s="20">
        <v>64.5</v>
      </c>
      <c r="KW369" s="23">
        <f t="shared" si="1046"/>
        <v>3612</v>
      </c>
      <c r="KY369" s="69"/>
      <c r="KZ369" s="20"/>
      <c r="LA369" s="20"/>
      <c r="LB369" s="20">
        <v>40</v>
      </c>
      <c r="LC369" s="23">
        <f t="shared" si="1047"/>
        <v>840</v>
      </c>
      <c r="LE369" s="69"/>
      <c r="LF369" s="20"/>
      <c r="LG369" s="20"/>
      <c r="LH369" s="20">
        <v>22.5</v>
      </c>
      <c r="LI369" s="23">
        <f t="shared" si="1048"/>
        <v>2475</v>
      </c>
      <c r="LK369" s="27"/>
      <c r="LL369" s="27"/>
      <c r="LM369" s="27"/>
      <c r="LN369" s="27">
        <v>102</v>
      </c>
      <c r="LO369" s="30">
        <f t="shared" si="1049"/>
        <v>5069.4000000000005</v>
      </c>
      <c r="LW369" s="32"/>
      <c r="LX369" s="32"/>
      <c r="LY369" s="32"/>
      <c r="LZ369" s="32">
        <v>115</v>
      </c>
      <c r="MA369" s="36">
        <f t="shared" si="1050"/>
        <v>4312.5</v>
      </c>
      <c r="MC369" s="32"/>
      <c r="MD369" s="32"/>
      <c r="ME369" s="32"/>
      <c r="MF369" s="32"/>
      <c r="MI369" s="32"/>
      <c r="MJ369" s="32"/>
      <c r="MK369" s="32"/>
      <c r="ML369" s="32"/>
      <c r="MO369" s="32"/>
      <c r="MP369" s="32"/>
      <c r="MQ369" s="32"/>
      <c r="MR369" s="32"/>
      <c r="MU369" s="32"/>
      <c r="MV369" s="32"/>
      <c r="MW369" s="32"/>
      <c r="MX369" s="32"/>
      <c r="NA369" s="32"/>
      <c r="NB369" s="32"/>
      <c r="NC369" s="32"/>
      <c r="ND369" s="32">
        <v>118</v>
      </c>
      <c r="NE369" s="36">
        <f t="shared" si="1051"/>
        <v>1770</v>
      </c>
      <c r="NG369" s="32"/>
      <c r="NH369" s="32"/>
      <c r="NI369" s="32"/>
      <c r="NJ369" s="32">
        <v>100</v>
      </c>
      <c r="NK369" s="36">
        <f t="shared" si="1052"/>
        <v>3540</v>
      </c>
      <c r="NM369" s="32"/>
      <c r="NN369" s="32"/>
      <c r="NO369" s="32"/>
      <c r="NP369" s="32">
        <v>85</v>
      </c>
      <c r="NQ369" s="36">
        <f t="shared" si="1053"/>
        <v>1351.5</v>
      </c>
      <c r="NS369" s="32"/>
      <c r="NT369" s="32"/>
      <c r="NU369" s="32"/>
      <c r="NV369" s="32"/>
      <c r="NY369" s="32"/>
      <c r="NZ369" s="32"/>
      <c r="OA369" s="32"/>
      <c r="OB369" s="32">
        <v>11</v>
      </c>
      <c r="OC369" s="36">
        <f t="shared" si="1054"/>
        <v>242</v>
      </c>
      <c r="OE369" s="32"/>
      <c r="OF369" s="32"/>
      <c r="OG369" s="32"/>
      <c r="OH369" s="32"/>
      <c r="OK369" s="32"/>
      <c r="OL369" s="32"/>
      <c r="OM369" s="32"/>
      <c r="ON369" s="32">
        <v>81</v>
      </c>
      <c r="OO369" s="36">
        <f t="shared" si="1055"/>
        <v>2413.8000000000002</v>
      </c>
      <c r="OQ369" s="32"/>
      <c r="OR369" s="32"/>
      <c r="OS369" s="32"/>
      <c r="OT369" s="32"/>
      <c r="OW369" s="32"/>
      <c r="OX369" s="32"/>
      <c r="OY369" s="32"/>
      <c r="OZ369" s="32">
        <v>106</v>
      </c>
      <c r="PA369" s="36">
        <f t="shared" si="1056"/>
        <v>1600.6</v>
      </c>
      <c r="PC369" s="32"/>
      <c r="PD369" s="32"/>
      <c r="PE369" s="32"/>
      <c r="PF369" s="32"/>
      <c r="PI369" s="32"/>
      <c r="PJ369" s="32"/>
      <c r="PK369" s="32"/>
      <c r="PL369" s="32"/>
      <c r="PO369" s="32"/>
      <c r="PP369" s="32"/>
      <c r="PQ369" s="32"/>
      <c r="PR369" s="32"/>
      <c r="PU369" s="32"/>
      <c r="PV369" s="32"/>
      <c r="PW369" s="32"/>
      <c r="PX369" s="31">
        <v>110.0833333333333</v>
      </c>
      <c r="PY369" s="36">
        <f t="shared" si="1057"/>
        <v>660.49999999999977</v>
      </c>
      <c r="QM369" s="5"/>
      <c r="QO369" s="5"/>
      <c r="RN369" s="31">
        <v>62</v>
      </c>
      <c r="RO369" s="36">
        <f t="shared" si="1058"/>
        <v>706.80000000000007</v>
      </c>
    </row>
    <row r="370" spans="1:495" x14ac:dyDescent="0.55000000000000004">
      <c r="A370" s="31"/>
      <c r="B370" s="80">
        <v>186107</v>
      </c>
      <c r="C370" s="77"/>
      <c r="D370" s="78"/>
      <c r="E370" s="78">
        <f t="shared" si="867"/>
        <v>143846.65</v>
      </c>
      <c r="F370" s="78">
        <f t="shared" si="1059"/>
        <v>40.079984106701609</v>
      </c>
      <c r="G370" s="78">
        <f t="shared" si="1015"/>
        <v>64.986062796476162</v>
      </c>
      <c r="H370" s="78"/>
      <c r="I370" s="78"/>
      <c r="J370" s="88"/>
      <c r="N370" s="31">
        <v>40.75</v>
      </c>
      <c r="O370" s="62">
        <f t="shared" si="1016"/>
        <v>4115.75</v>
      </c>
      <c r="Z370" s="31">
        <v>85</v>
      </c>
      <c r="AA370" s="37">
        <f t="shared" si="1012"/>
        <v>6375</v>
      </c>
      <c r="AF370" s="31">
        <v>70</v>
      </c>
      <c r="AG370" s="36">
        <f t="shared" si="1017"/>
        <v>2310</v>
      </c>
      <c r="AL370" s="31">
        <v>38</v>
      </c>
      <c r="AM370" s="30">
        <f t="shared" si="1018"/>
        <v>3800</v>
      </c>
      <c r="AR370" s="31">
        <v>12</v>
      </c>
      <c r="AS370" s="38">
        <f t="shared" si="1019"/>
        <v>378</v>
      </c>
      <c r="AX370" s="31">
        <v>112</v>
      </c>
      <c r="AY370" s="36">
        <f t="shared" si="1020"/>
        <v>3584</v>
      </c>
      <c r="BD370" s="31">
        <v>109</v>
      </c>
      <c r="BE370" s="36">
        <f t="shared" si="1021"/>
        <v>4523.5</v>
      </c>
      <c r="BJ370" s="31">
        <v>50.5</v>
      </c>
      <c r="BK370" s="36">
        <f t="shared" si="1022"/>
        <v>1550.35</v>
      </c>
      <c r="BP370" s="31">
        <v>64.5</v>
      </c>
      <c r="BQ370" s="30">
        <f t="shared" si="1023"/>
        <v>1838.25</v>
      </c>
      <c r="BV370" s="31">
        <v>39</v>
      </c>
      <c r="BW370" s="30">
        <f t="shared" si="1024"/>
        <v>2184</v>
      </c>
      <c r="CB370" s="31">
        <v>66</v>
      </c>
      <c r="CC370" s="30">
        <f t="shared" si="1025"/>
        <v>6732</v>
      </c>
      <c r="CN370" s="31">
        <v>61</v>
      </c>
      <c r="CO370" s="36">
        <f t="shared" si="1026"/>
        <v>3660</v>
      </c>
      <c r="CZ370" s="31">
        <v>76.5</v>
      </c>
      <c r="DA370" s="62">
        <f t="shared" si="1027"/>
        <v>18360</v>
      </c>
      <c r="DF370" s="31">
        <v>33.25</v>
      </c>
      <c r="DG370" s="30">
        <f t="shared" si="1028"/>
        <v>1263.5</v>
      </c>
      <c r="DL370" s="31">
        <v>11.5</v>
      </c>
      <c r="DM370" s="30">
        <f t="shared" si="1029"/>
        <v>483</v>
      </c>
      <c r="DR370" s="31">
        <v>41.5</v>
      </c>
      <c r="DS370" s="30">
        <f t="shared" si="1030"/>
        <v>2510.75</v>
      </c>
      <c r="DX370" s="31">
        <v>13.75</v>
      </c>
      <c r="DY370" s="30">
        <f t="shared" si="1031"/>
        <v>838.75</v>
      </c>
      <c r="ED370" s="31">
        <v>26.5</v>
      </c>
      <c r="EE370" s="30">
        <f t="shared" si="1032"/>
        <v>874.5</v>
      </c>
      <c r="EV370" s="31">
        <v>108.5</v>
      </c>
      <c r="EW370" s="30">
        <f t="shared" si="1033"/>
        <v>4882.5</v>
      </c>
      <c r="FB370" s="31">
        <v>110</v>
      </c>
      <c r="FC370" s="29">
        <f t="shared" si="1013"/>
        <v>5665</v>
      </c>
      <c r="FN370" s="31">
        <v>95</v>
      </c>
      <c r="FO370" s="36">
        <f t="shared" si="1034"/>
        <v>4465</v>
      </c>
      <c r="FT370" s="31">
        <v>95.75</v>
      </c>
      <c r="FU370" s="36">
        <f t="shared" si="1035"/>
        <v>12639</v>
      </c>
      <c r="GF370" s="31">
        <v>8</v>
      </c>
      <c r="GG370" s="36">
        <f t="shared" si="1036"/>
        <v>304</v>
      </c>
      <c r="GL370" s="31">
        <v>28</v>
      </c>
      <c r="GM370" s="36">
        <f t="shared" si="1014"/>
        <v>621.5</v>
      </c>
      <c r="GR370" s="31">
        <v>99</v>
      </c>
      <c r="GS370" s="36">
        <f t="shared" si="1037"/>
        <v>1980</v>
      </c>
      <c r="HD370" s="31">
        <v>14</v>
      </c>
      <c r="HE370" s="36">
        <f t="shared" si="1038"/>
        <v>672</v>
      </c>
      <c r="HP370" s="31">
        <v>61</v>
      </c>
      <c r="HQ370" s="30">
        <f t="shared" si="1039"/>
        <v>2928</v>
      </c>
      <c r="IB370" s="31">
        <v>135</v>
      </c>
      <c r="IC370" s="36">
        <f t="shared" si="1040"/>
        <v>3105</v>
      </c>
      <c r="IN370" s="31">
        <v>102.5</v>
      </c>
      <c r="IO370" s="36">
        <f t="shared" si="1041"/>
        <v>3075</v>
      </c>
      <c r="JC370" s="69"/>
      <c r="JD370" s="20"/>
      <c r="JE370" s="20"/>
      <c r="JF370" s="20"/>
      <c r="JI370" s="69"/>
      <c r="JJ370" s="20"/>
      <c r="JK370" s="20"/>
      <c r="JL370" s="20">
        <v>112.5</v>
      </c>
      <c r="JM370" s="23">
        <f t="shared" si="1042"/>
        <v>4275</v>
      </c>
      <c r="JO370" s="69"/>
      <c r="JP370" s="20"/>
      <c r="JQ370" s="20"/>
      <c r="JR370" s="20">
        <v>108.5</v>
      </c>
      <c r="JS370" s="23">
        <f t="shared" si="1043"/>
        <v>3428.6000000000004</v>
      </c>
      <c r="JU370" s="69"/>
      <c r="JV370" s="20"/>
      <c r="JW370" s="20"/>
      <c r="JX370" s="20"/>
      <c r="KA370" s="69"/>
      <c r="KB370" s="20"/>
      <c r="KC370" s="20"/>
      <c r="KD370" s="20"/>
      <c r="KG370" s="69"/>
      <c r="KH370" s="20"/>
      <c r="KI370" s="20"/>
      <c r="KJ370" s="20">
        <v>9.875</v>
      </c>
      <c r="KK370" s="23">
        <f t="shared" si="1044"/>
        <v>296.25</v>
      </c>
      <c r="KM370" s="69"/>
      <c r="KN370" s="20"/>
      <c r="KO370" s="20"/>
      <c r="KP370" s="20">
        <v>100</v>
      </c>
      <c r="KQ370" s="23">
        <f t="shared" si="1045"/>
        <v>1830</v>
      </c>
      <c r="KS370" s="69"/>
      <c r="KT370" s="20"/>
      <c r="KU370" s="20"/>
      <c r="KV370" s="20">
        <v>66</v>
      </c>
      <c r="KW370" s="23">
        <f t="shared" si="1046"/>
        <v>3696</v>
      </c>
      <c r="KY370" s="69"/>
      <c r="KZ370" s="20"/>
      <c r="LA370" s="20"/>
      <c r="LB370" s="20">
        <v>40</v>
      </c>
      <c r="LC370" s="23">
        <f t="shared" si="1047"/>
        <v>840</v>
      </c>
      <c r="LE370" s="69"/>
      <c r="LF370" s="20"/>
      <c r="LG370" s="20"/>
      <c r="LH370" s="20">
        <v>24</v>
      </c>
      <c r="LI370" s="23">
        <f t="shared" si="1048"/>
        <v>2640</v>
      </c>
      <c r="LK370" s="27"/>
      <c r="LL370" s="27"/>
      <c r="LM370" s="27"/>
      <c r="LN370" s="27">
        <v>102</v>
      </c>
      <c r="LO370" s="30">
        <f t="shared" si="1049"/>
        <v>5069.4000000000005</v>
      </c>
      <c r="LW370" s="32"/>
      <c r="LX370" s="32"/>
      <c r="LY370" s="32"/>
      <c r="LZ370" s="32">
        <v>114</v>
      </c>
      <c r="MA370" s="36">
        <f t="shared" si="1050"/>
        <v>4275</v>
      </c>
      <c r="MC370" s="32"/>
      <c r="MD370" s="32"/>
      <c r="ME370" s="32"/>
      <c r="MF370" s="32"/>
      <c r="MI370" s="32"/>
      <c r="MJ370" s="32"/>
      <c r="MK370" s="32"/>
      <c r="ML370" s="32"/>
      <c r="MO370" s="32"/>
      <c r="MP370" s="32"/>
      <c r="MQ370" s="32"/>
      <c r="MR370" s="32"/>
      <c r="MU370" s="32"/>
      <c r="MV370" s="32"/>
      <c r="MW370" s="32"/>
      <c r="MX370" s="32"/>
      <c r="NA370" s="32"/>
      <c r="NB370" s="32"/>
      <c r="NC370" s="32"/>
      <c r="ND370" s="32">
        <v>110.5</v>
      </c>
      <c r="NE370" s="36">
        <f t="shared" si="1051"/>
        <v>1657.5</v>
      </c>
      <c r="NG370" s="32"/>
      <c r="NH370" s="32"/>
      <c r="NI370" s="32"/>
      <c r="NJ370" s="32">
        <v>97.25</v>
      </c>
      <c r="NK370" s="36">
        <f t="shared" si="1052"/>
        <v>3442.6499999999996</v>
      </c>
      <c r="NM370" s="32"/>
      <c r="NN370" s="32"/>
      <c r="NO370" s="32"/>
      <c r="NP370" s="32">
        <v>85</v>
      </c>
      <c r="NQ370" s="36">
        <f t="shared" si="1053"/>
        <v>1351.5</v>
      </c>
      <c r="NS370" s="32"/>
      <c r="NT370" s="32"/>
      <c r="NU370" s="32"/>
      <c r="NV370" s="32"/>
      <c r="NY370" s="32"/>
      <c r="NZ370" s="32"/>
      <c r="OA370" s="32"/>
      <c r="OB370" s="32">
        <v>12.5</v>
      </c>
      <c r="OC370" s="36">
        <f t="shared" si="1054"/>
        <v>275</v>
      </c>
      <c r="OE370" s="32"/>
      <c r="OF370" s="32"/>
      <c r="OG370" s="32"/>
      <c r="OH370" s="32"/>
      <c r="OK370" s="32"/>
      <c r="OL370" s="32"/>
      <c r="OM370" s="32"/>
      <c r="ON370" s="32">
        <v>70</v>
      </c>
      <c r="OO370" s="36">
        <f t="shared" si="1055"/>
        <v>2086</v>
      </c>
      <c r="OQ370" s="32"/>
      <c r="OR370" s="32"/>
      <c r="OS370" s="32"/>
      <c r="OT370" s="32"/>
      <c r="OW370" s="32"/>
      <c r="OX370" s="32"/>
      <c r="OY370" s="32"/>
      <c r="OZ370" s="32">
        <v>106</v>
      </c>
      <c r="PA370" s="36">
        <f t="shared" si="1056"/>
        <v>1600.6</v>
      </c>
      <c r="PC370" s="32"/>
      <c r="PD370" s="32"/>
      <c r="PE370" s="32"/>
      <c r="PF370" s="32"/>
      <c r="PI370" s="32"/>
      <c r="PJ370" s="32"/>
      <c r="PK370" s="32"/>
      <c r="PL370" s="32"/>
      <c r="PO370" s="32"/>
      <c r="PP370" s="32"/>
      <c r="PQ370" s="32"/>
      <c r="PR370" s="32"/>
      <c r="PU370" s="32"/>
      <c r="PV370" s="32"/>
      <c r="PW370" s="32"/>
      <c r="PX370" s="31">
        <v>109.66666666666663</v>
      </c>
      <c r="PY370" s="36">
        <f t="shared" si="1057"/>
        <v>657.99999999999977</v>
      </c>
      <c r="QM370" s="5"/>
      <c r="QO370" s="5"/>
      <c r="RN370" s="31">
        <v>62</v>
      </c>
      <c r="RO370" s="36">
        <f t="shared" si="1058"/>
        <v>706.80000000000007</v>
      </c>
    </row>
    <row r="371" spans="1:495" x14ac:dyDescent="0.55000000000000004">
      <c r="A371" s="31"/>
      <c r="B371" s="80">
        <v>186108</v>
      </c>
      <c r="C371" s="77"/>
      <c r="D371" s="78"/>
      <c r="E371" s="78">
        <f t="shared" si="867"/>
        <v>142002.125</v>
      </c>
      <c r="F371" s="78">
        <f t="shared" si="1059"/>
        <v>39.566044208313897</v>
      </c>
      <c r="G371" s="78">
        <f t="shared" si="1015"/>
        <v>64.152755816580083</v>
      </c>
      <c r="H371" s="78"/>
      <c r="I371" s="78"/>
      <c r="J371" s="88"/>
      <c r="N371" s="31">
        <v>42</v>
      </c>
      <c r="O371" s="62">
        <f t="shared" si="1016"/>
        <v>4242</v>
      </c>
      <c r="Z371" s="31">
        <v>85</v>
      </c>
      <c r="AA371" s="37">
        <f t="shared" si="1012"/>
        <v>6375</v>
      </c>
      <c r="AF371" s="31">
        <v>70</v>
      </c>
      <c r="AG371" s="36">
        <f t="shared" si="1017"/>
        <v>2310</v>
      </c>
      <c r="AL371" s="31">
        <v>35.25</v>
      </c>
      <c r="AM371" s="30">
        <f t="shared" si="1018"/>
        <v>3525</v>
      </c>
      <c r="AR371" s="31">
        <v>11</v>
      </c>
      <c r="AS371" s="38">
        <f t="shared" si="1019"/>
        <v>346.5</v>
      </c>
      <c r="AX371" s="31">
        <v>112</v>
      </c>
      <c r="AY371" s="36">
        <f t="shared" si="1020"/>
        <v>3584</v>
      </c>
      <c r="BD371" s="31">
        <v>106</v>
      </c>
      <c r="BE371" s="36">
        <f t="shared" si="1021"/>
        <v>4399</v>
      </c>
      <c r="BJ371" s="31">
        <v>50.5</v>
      </c>
      <c r="BK371" s="36">
        <f t="shared" si="1022"/>
        <v>1550.35</v>
      </c>
      <c r="BP371" s="31">
        <v>64.5</v>
      </c>
      <c r="BQ371" s="30">
        <f t="shared" si="1023"/>
        <v>1838.25</v>
      </c>
      <c r="BV371" s="31">
        <v>41</v>
      </c>
      <c r="BW371" s="30">
        <f t="shared" si="1024"/>
        <v>2296</v>
      </c>
      <c r="CB371" s="31">
        <v>64.5</v>
      </c>
      <c r="CC371" s="30">
        <f t="shared" si="1025"/>
        <v>6579</v>
      </c>
      <c r="CN371" s="31">
        <v>66</v>
      </c>
      <c r="CO371" s="36">
        <f t="shared" si="1026"/>
        <v>3960</v>
      </c>
      <c r="CZ371" s="31">
        <v>78.25</v>
      </c>
      <c r="DA371" s="62">
        <f t="shared" si="1027"/>
        <v>18780</v>
      </c>
      <c r="DF371" s="31">
        <v>33</v>
      </c>
      <c r="DG371" s="30">
        <f t="shared" si="1028"/>
        <v>1254</v>
      </c>
      <c r="DL371" s="31">
        <v>10.75</v>
      </c>
      <c r="DM371" s="30">
        <f t="shared" si="1029"/>
        <v>451.5</v>
      </c>
      <c r="DR371" s="31">
        <v>41.75</v>
      </c>
      <c r="DS371" s="30">
        <f t="shared" si="1030"/>
        <v>2525.875</v>
      </c>
      <c r="DX371" s="31">
        <v>13.5</v>
      </c>
      <c r="DY371" s="30">
        <f t="shared" si="1031"/>
        <v>823.5</v>
      </c>
      <c r="ED371" s="31">
        <v>29.5</v>
      </c>
      <c r="EE371" s="30">
        <f t="shared" si="1032"/>
        <v>973.5</v>
      </c>
      <c r="EV371" s="31">
        <v>108</v>
      </c>
      <c r="EW371" s="30">
        <f t="shared" si="1033"/>
        <v>4860</v>
      </c>
      <c r="FB371" s="31">
        <v>111.75</v>
      </c>
      <c r="FC371" s="29">
        <f t="shared" si="1013"/>
        <v>5755.125</v>
      </c>
      <c r="FN371" s="31">
        <v>97</v>
      </c>
      <c r="FO371" s="36">
        <f t="shared" si="1034"/>
        <v>4559</v>
      </c>
      <c r="FT371" s="31">
        <v>75.5</v>
      </c>
      <c r="FU371" s="36">
        <f t="shared" si="1035"/>
        <v>9966</v>
      </c>
      <c r="GF371" s="31">
        <v>6.5</v>
      </c>
      <c r="GG371" s="36">
        <f t="shared" si="1036"/>
        <v>247</v>
      </c>
      <c r="GL371" s="31">
        <v>27.5</v>
      </c>
      <c r="GM371" s="36">
        <f t="shared" si="1014"/>
        <v>632.80000000000007</v>
      </c>
      <c r="GR371" s="31">
        <v>98.5</v>
      </c>
      <c r="GS371" s="36">
        <f t="shared" si="1037"/>
        <v>1970</v>
      </c>
      <c r="HD371" s="31">
        <v>16</v>
      </c>
      <c r="HE371" s="36">
        <f t="shared" si="1038"/>
        <v>768</v>
      </c>
      <c r="HP371" s="31">
        <v>60</v>
      </c>
      <c r="HQ371" s="30">
        <f t="shared" si="1039"/>
        <v>2880</v>
      </c>
      <c r="IB371" s="31">
        <v>135</v>
      </c>
      <c r="IC371" s="36">
        <f t="shared" si="1040"/>
        <v>3105</v>
      </c>
      <c r="IN371" s="31">
        <v>104.5</v>
      </c>
      <c r="IO371" s="36">
        <f t="shared" si="1041"/>
        <v>3135</v>
      </c>
      <c r="JC371" s="69"/>
      <c r="JD371" s="20"/>
      <c r="JE371" s="20"/>
      <c r="JF371" s="20"/>
      <c r="JI371" s="69"/>
      <c r="JJ371" s="20"/>
      <c r="JK371" s="20"/>
      <c r="JL371" s="20">
        <v>111</v>
      </c>
      <c r="JM371" s="23">
        <f t="shared" si="1042"/>
        <v>4218</v>
      </c>
      <c r="JO371" s="69"/>
      <c r="JP371" s="20"/>
      <c r="JQ371" s="20"/>
      <c r="JR371" s="20">
        <v>108</v>
      </c>
      <c r="JS371" s="23">
        <f t="shared" si="1043"/>
        <v>3412.8</v>
      </c>
      <c r="JU371" s="69"/>
      <c r="JV371" s="20"/>
      <c r="JW371" s="20"/>
      <c r="JX371" s="20"/>
      <c r="KA371" s="69"/>
      <c r="KB371" s="20"/>
      <c r="KC371" s="20"/>
      <c r="KD371" s="20"/>
      <c r="KG371" s="69"/>
      <c r="KH371" s="20"/>
      <c r="KI371" s="20"/>
      <c r="KJ371" s="20">
        <v>9.5</v>
      </c>
      <c r="KK371" s="23">
        <f t="shared" si="1044"/>
        <v>285</v>
      </c>
      <c r="KM371" s="69"/>
      <c r="KN371" s="20"/>
      <c r="KO371" s="20"/>
      <c r="KP371" s="20">
        <v>100</v>
      </c>
      <c r="KQ371" s="23">
        <f t="shared" si="1045"/>
        <v>1830</v>
      </c>
      <c r="KS371" s="69"/>
      <c r="KT371" s="20"/>
      <c r="KU371" s="20"/>
      <c r="KV371" s="20">
        <v>68</v>
      </c>
      <c r="KW371" s="23">
        <f t="shared" si="1046"/>
        <v>3808</v>
      </c>
      <c r="KY371" s="69"/>
      <c r="KZ371" s="20"/>
      <c r="LA371" s="20"/>
      <c r="LB371" s="20">
        <v>40</v>
      </c>
      <c r="LC371" s="23">
        <f t="shared" si="1047"/>
        <v>840</v>
      </c>
      <c r="LE371" s="69"/>
      <c r="LF371" s="20"/>
      <c r="LG371" s="20"/>
      <c r="LH371" s="20">
        <v>24.5</v>
      </c>
      <c r="LI371" s="23">
        <f t="shared" si="1048"/>
        <v>2695</v>
      </c>
      <c r="LK371" s="27"/>
      <c r="LL371" s="27"/>
      <c r="LM371" s="27"/>
      <c r="LN371" s="27">
        <v>105.25</v>
      </c>
      <c r="LO371" s="30">
        <f t="shared" si="1049"/>
        <v>5230.9250000000002</v>
      </c>
      <c r="LW371" s="32"/>
      <c r="LX371" s="32"/>
      <c r="LY371" s="32"/>
      <c r="LZ371" s="32">
        <v>114</v>
      </c>
      <c r="MA371" s="36">
        <f t="shared" si="1050"/>
        <v>4275</v>
      </c>
      <c r="MC371" s="32"/>
      <c r="MD371" s="32"/>
      <c r="ME371" s="32"/>
      <c r="MF371" s="32"/>
      <c r="MI371" s="32"/>
      <c r="MJ371" s="32"/>
      <c r="MK371" s="32"/>
      <c r="ML371" s="32"/>
      <c r="MO371" s="32"/>
      <c r="MP371" s="32"/>
      <c r="MQ371" s="32"/>
      <c r="MR371" s="32"/>
      <c r="MU371" s="32"/>
      <c r="MV371" s="32"/>
      <c r="MW371" s="32"/>
      <c r="MX371" s="32"/>
      <c r="NA371" s="32"/>
      <c r="NB371" s="32"/>
      <c r="NC371" s="32"/>
      <c r="ND371" s="32">
        <v>110.5</v>
      </c>
      <c r="NE371" s="36">
        <f t="shared" si="1051"/>
        <v>1657.5</v>
      </c>
      <c r="NG371" s="32"/>
      <c r="NH371" s="32"/>
      <c r="NI371" s="32"/>
      <c r="NJ371" s="32">
        <v>96.5</v>
      </c>
      <c r="NK371" s="36">
        <f t="shared" si="1052"/>
        <v>3416.1</v>
      </c>
      <c r="NM371" s="32"/>
      <c r="NN371" s="32"/>
      <c r="NO371" s="32"/>
      <c r="NP371" s="32">
        <v>85</v>
      </c>
      <c r="NQ371" s="36">
        <f t="shared" si="1053"/>
        <v>1351.5</v>
      </c>
      <c r="NS371" s="32"/>
      <c r="NT371" s="32"/>
      <c r="NU371" s="32"/>
      <c r="NV371" s="32"/>
      <c r="NY371" s="32"/>
      <c r="NZ371" s="32"/>
      <c r="OA371" s="32"/>
      <c r="OB371" s="32">
        <v>11</v>
      </c>
      <c r="OC371" s="36">
        <f t="shared" si="1054"/>
        <v>242</v>
      </c>
      <c r="OE371" s="32"/>
      <c r="OF371" s="32"/>
      <c r="OG371" s="32"/>
      <c r="OH371" s="32"/>
      <c r="OK371" s="32"/>
      <c r="OL371" s="32"/>
      <c r="OM371" s="32"/>
      <c r="ON371" s="32">
        <v>70</v>
      </c>
      <c r="OO371" s="36">
        <f t="shared" si="1055"/>
        <v>2086</v>
      </c>
      <c r="OQ371" s="32"/>
      <c r="OR371" s="32"/>
      <c r="OS371" s="32"/>
      <c r="OT371" s="32"/>
      <c r="OW371" s="32"/>
      <c r="OX371" s="32"/>
      <c r="OY371" s="32"/>
      <c r="OZ371" s="32">
        <v>106</v>
      </c>
      <c r="PA371" s="36">
        <f t="shared" si="1056"/>
        <v>1600.6</v>
      </c>
      <c r="PO371" s="32"/>
      <c r="PP371" s="32"/>
      <c r="PQ371" s="32"/>
      <c r="PR371" s="32"/>
      <c r="PU371" s="32"/>
      <c r="PV371" s="32"/>
      <c r="PW371" s="32"/>
      <c r="PX371" s="31">
        <v>109.24999999999996</v>
      </c>
      <c r="PY371" s="36">
        <f t="shared" si="1057"/>
        <v>655.49999999999977</v>
      </c>
      <c r="QM371" s="5"/>
      <c r="QO371" s="5"/>
      <c r="RN371" s="31">
        <v>62</v>
      </c>
      <c r="RO371" s="36">
        <f t="shared" si="1058"/>
        <v>706.80000000000007</v>
      </c>
    </row>
    <row r="372" spans="1:495" x14ac:dyDescent="0.55000000000000004">
      <c r="A372" s="31"/>
      <c r="B372" s="80">
        <v>186109</v>
      </c>
      <c r="C372" s="77"/>
      <c r="D372" s="78"/>
      <c r="E372" s="78">
        <f t="shared" si="867"/>
        <v>141320.8425</v>
      </c>
      <c r="F372" s="78">
        <f t="shared" si="1059"/>
        <v>39.376218503146802</v>
      </c>
      <c r="G372" s="78">
        <f t="shared" si="1015"/>
        <v>63.844970634741358</v>
      </c>
      <c r="H372" s="78"/>
      <c r="I372" s="78"/>
      <c r="J372" s="88"/>
      <c r="N372" s="31">
        <v>40.125</v>
      </c>
      <c r="O372" s="62">
        <f t="shared" si="1016"/>
        <v>4052.625</v>
      </c>
      <c r="Z372" s="31">
        <v>85</v>
      </c>
      <c r="AA372" s="37">
        <f t="shared" si="1012"/>
        <v>6375</v>
      </c>
      <c r="AF372" s="31">
        <v>68</v>
      </c>
      <c r="AG372" s="36">
        <f t="shared" si="1017"/>
        <v>2244</v>
      </c>
      <c r="AL372" s="31">
        <v>34.5</v>
      </c>
      <c r="AM372" s="30">
        <f t="shared" si="1018"/>
        <v>3450</v>
      </c>
      <c r="AR372" s="31">
        <v>10</v>
      </c>
      <c r="AS372" s="38">
        <f t="shared" si="1019"/>
        <v>315</v>
      </c>
      <c r="AX372" s="31">
        <v>112</v>
      </c>
      <c r="AY372" s="36">
        <f t="shared" si="1020"/>
        <v>3584</v>
      </c>
      <c r="BD372" s="31">
        <v>101.625</v>
      </c>
      <c r="BE372" s="36">
        <f t="shared" si="1021"/>
        <v>4217.4375</v>
      </c>
      <c r="BJ372" s="31">
        <v>48.5</v>
      </c>
      <c r="BK372" s="36">
        <f t="shared" si="1022"/>
        <v>1488.95</v>
      </c>
      <c r="BP372" s="31">
        <v>55.75</v>
      </c>
      <c r="BQ372" s="30">
        <f t="shared" si="1023"/>
        <v>1588.875</v>
      </c>
      <c r="BV372" s="31">
        <v>45.25</v>
      </c>
      <c r="BW372" s="30">
        <f t="shared" si="1024"/>
        <v>2534</v>
      </c>
      <c r="CB372" s="31">
        <v>66</v>
      </c>
      <c r="CC372" s="30">
        <f t="shared" si="1025"/>
        <v>6732</v>
      </c>
      <c r="CN372" s="31">
        <v>68.25</v>
      </c>
      <c r="CO372" s="36">
        <f t="shared" si="1026"/>
        <v>4095</v>
      </c>
      <c r="CZ372" s="31">
        <v>73.625</v>
      </c>
      <c r="DA372" s="62">
        <f t="shared" si="1027"/>
        <v>17670</v>
      </c>
      <c r="DF372" s="31">
        <v>33.880000000000003</v>
      </c>
      <c r="DG372" s="30">
        <f t="shared" si="1028"/>
        <v>1287.44</v>
      </c>
      <c r="DL372" s="31">
        <v>10.63</v>
      </c>
      <c r="DM372" s="30">
        <f t="shared" si="1029"/>
        <v>446.46000000000004</v>
      </c>
      <c r="DR372" s="31">
        <v>45.5</v>
      </c>
      <c r="DS372" s="30">
        <f t="shared" si="1030"/>
        <v>2752.75</v>
      </c>
      <c r="DX372" s="31">
        <v>16.189999999999998</v>
      </c>
      <c r="DY372" s="30">
        <f t="shared" si="1031"/>
        <v>987.58999999999992</v>
      </c>
      <c r="ED372" s="31">
        <v>29.88</v>
      </c>
      <c r="EE372" s="30">
        <f t="shared" si="1032"/>
        <v>986.04</v>
      </c>
      <c r="EV372" s="31">
        <v>100.5</v>
      </c>
      <c r="EW372" s="30">
        <f t="shared" si="1033"/>
        <v>4522.5</v>
      </c>
      <c r="FB372" s="31">
        <v>106.25</v>
      </c>
      <c r="FC372" s="29">
        <f t="shared" si="1013"/>
        <v>5471.875</v>
      </c>
      <c r="FN372" s="31">
        <v>99</v>
      </c>
      <c r="FO372" s="36">
        <f t="shared" si="1034"/>
        <v>4653</v>
      </c>
      <c r="FT372" s="31">
        <v>80</v>
      </c>
      <c r="FU372" s="36">
        <f t="shared" si="1035"/>
        <v>10560</v>
      </c>
      <c r="GF372" s="31">
        <v>10</v>
      </c>
      <c r="GG372" s="36">
        <f t="shared" si="1036"/>
        <v>380</v>
      </c>
      <c r="GL372" s="31">
        <v>28</v>
      </c>
      <c r="GM372" s="36">
        <f t="shared" si="1014"/>
        <v>689.30000000000007</v>
      </c>
      <c r="GR372" s="31">
        <v>98.5</v>
      </c>
      <c r="GS372" s="36">
        <f t="shared" si="1037"/>
        <v>1970</v>
      </c>
      <c r="HD372" s="31">
        <v>18</v>
      </c>
      <c r="HE372" s="36">
        <f t="shared" si="1038"/>
        <v>864</v>
      </c>
      <c r="HP372" s="31">
        <v>63</v>
      </c>
      <c r="HQ372" s="30">
        <f t="shared" si="1039"/>
        <v>3024</v>
      </c>
      <c r="IB372" s="31">
        <v>135</v>
      </c>
      <c r="IC372" s="36">
        <f t="shared" si="1040"/>
        <v>3105</v>
      </c>
      <c r="IN372" s="31">
        <v>99.5</v>
      </c>
      <c r="IO372" s="36">
        <f t="shared" si="1041"/>
        <v>2985</v>
      </c>
      <c r="JC372" s="69"/>
      <c r="JD372" s="20"/>
      <c r="JE372" s="20"/>
      <c r="JF372" s="20"/>
      <c r="JI372" s="69"/>
      <c r="JJ372" s="20"/>
      <c r="JK372" s="20"/>
      <c r="JL372" s="20">
        <v>112.75</v>
      </c>
      <c r="JM372" s="23">
        <f t="shared" si="1042"/>
        <v>4284.5</v>
      </c>
      <c r="JO372" s="69"/>
      <c r="JP372" s="20"/>
      <c r="JQ372" s="20"/>
      <c r="JR372" s="20">
        <v>100</v>
      </c>
      <c r="JS372" s="23">
        <f t="shared" si="1043"/>
        <v>3160</v>
      </c>
      <c r="JU372" s="69"/>
      <c r="JV372" s="20"/>
      <c r="JW372" s="20"/>
      <c r="JX372" s="20"/>
      <c r="KA372" s="69"/>
      <c r="KB372" s="20"/>
      <c r="KC372" s="20"/>
      <c r="KD372" s="20"/>
      <c r="KG372" s="69"/>
      <c r="KH372" s="20"/>
      <c r="KI372" s="20"/>
      <c r="KJ372" s="20">
        <v>9</v>
      </c>
      <c r="KK372" s="23">
        <f t="shared" si="1044"/>
        <v>270</v>
      </c>
      <c r="KM372" s="69"/>
      <c r="KN372" s="20"/>
      <c r="KO372" s="20"/>
      <c r="KP372" s="20">
        <v>91</v>
      </c>
      <c r="KQ372" s="23">
        <f t="shared" si="1045"/>
        <v>1665.3</v>
      </c>
      <c r="KS372" s="69"/>
      <c r="KT372" s="20"/>
      <c r="KU372" s="20"/>
      <c r="KV372" s="20">
        <v>66.5</v>
      </c>
      <c r="KW372" s="23">
        <f t="shared" si="1046"/>
        <v>3724</v>
      </c>
      <c r="KY372" s="69"/>
      <c r="KZ372" s="20"/>
      <c r="LA372" s="20"/>
      <c r="LB372" s="20">
        <v>40</v>
      </c>
      <c r="LC372" s="23">
        <f t="shared" si="1047"/>
        <v>840</v>
      </c>
      <c r="LE372" s="69"/>
      <c r="LF372" s="20"/>
      <c r="LG372" s="20"/>
      <c r="LH372" s="20">
        <v>25.75</v>
      </c>
      <c r="LI372" s="23">
        <f t="shared" si="1048"/>
        <v>2832.5</v>
      </c>
      <c r="LK372" s="27"/>
      <c r="LL372" s="27"/>
      <c r="LM372" s="27"/>
      <c r="LN372" s="27">
        <v>115</v>
      </c>
      <c r="LO372" s="30">
        <f t="shared" si="1049"/>
        <v>5715.5</v>
      </c>
      <c r="LW372" s="32"/>
      <c r="LX372" s="32"/>
      <c r="LY372" s="32"/>
      <c r="LZ372" s="32">
        <v>112</v>
      </c>
      <c r="MA372" s="36">
        <f t="shared" si="1050"/>
        <v>4200</v>
      </c>
      <c r="MC372" s="32"/>
      <c r="MD372" s="32"/>
      <c r="ME372" s="32"/>
      <c r="MF372" s="32"/>
      <c r="MI372" s="32"/>
      <c r="MJ372" s="32"/>
      <c r="MK372" s="32"/>
      <c r="ML372" s="32"/>
      <c r="MO372" s="32"/>
      <c r="MP372" s="32"/>
      <c r="MQ372" s="32"/>
      <c r="MR372" s="32"/>
      <c r="MU372" s="32"/>
      <c r="MV372" s="32"/>
      <c r="MW372" s="32"/>
      <c r="MX372" s="32"/>
      <c r="NA372" s="32"/>
      <c r="NB372" s="32"/>
      <c r="NC372" s="32"/>
      <c r="ND372" s="32">
        <v>110.5</v>
      </c>
      <c r="NE372" s="36">
        <f t="shared" si="1051"/>
        <v>1657.5</v>
      </c>
      <c r="NG372" s="32"/>
      <c r="NH372" s="32"/>
      <c r="NI372" s="32"/>
      <c r="NJ372" s="32">
        <v>91</v>
      </c>
      <c r="NK372" s="36">
        <f t="shared" si="1052"/>
        <v>3221.4</v>
      </c>
      <c r="NM372" s="32"/>
      <c r="NN372" s="32"/>
      <c r="NO372" s="32"/>
      <c r="NP372" s="32">
        <v>85</v>
      </c>
      <c r="NQ372" s="36">
        <f t="shared" si="1053"/>
        <v>1351.5</v>
      </c>
      <c r="NS372" s="32"/>
      <c r="NT372" s="32"/>
      <c r="NU372" s="32"/>
      <c r="NV372" s="32"/>
      <c r="NY372" s="32"/>
      <c r="NZ372" s="32"/>
      <c r="OA372" s="32"/>
      <c r="OB372" s="32">
        <v>10.5</v>
      </c>
      <c r="OC372" s="36">
        <f t="shared" si="1054"/>
        <v>231</v>
      </c>
      <c r="OE372" s="32"/>
      <c r="OF372" s="32"/>
      <c r="OG372" s="32"/>
      <c r="OH372" s="32"/>
      <c r="OK372" s="32"/>
      <c r="OL372" s="32"/>
      <c r="OM372" s="32"/>
      <c r="ON372" s="32">
        <v>73</v>
      </c>
      <c r="OO372" s="36">
        <f t="shared" si="1055"/>
        <v>2175.4</v>
      </c>
      <c r="OQ372" s="32"/>
      <c r="OR372" s="32"/>
      <c r="OS372" s="32"/>
      <c r="OT372" s="32"/>
      <c r="OW372" s="32"/>
      <c r="OX372" s="32"/>
      <c r="OY372" s="32"/>
      <c r="OZ372" s="32">
        <v>106</v>
      </c>
      <c r="PA372" s="36">
        <f t="shared" si="1056"/>
        <v>1600.6</v>
      </c>
      <c r="PO372" s="32"/>
      <c r="PP372" s="32"/>
      <c r="PQ372" s="32"/>
      <c r="PR372" s="32"/>
      <c r="PU372" s="32"/>
      <c r="PV372" s="32"/>
      <c r="PW372" s="32"/>
      <c r="PX372" s="31">
        <v>108.83333333333329</v>
      </c>
      <c r="PY372" s="36">
        <f t="shared" si="1057"/>
        <v>652.99999999999977</v>
      </c>
      <c r="QM372" s="5"/>
      <c r="QO372" s="5"/>
      <c r="RN372" s="31">
        <v>62</v>
      </c>
      <c r="RO372" s="36">
        <f t="shared" si="1058"/>
        <v>706.80000000000007</v>
      </c>
    </row>
    <row r="373" spans="1:495" x14ac:dyDescent="0.55000000000000004">
      <c r="A373" s="31"/>
      <c r="B373" s="80">
        <v>186110</v>
      </c>
      <c r="C373" s="77"/>
      <c r="D373" s="78"/>
      <c r="E373" s="78">
        <f t="shared" si="867"/>
        <v>146061.10166666665</v>
      </c>
      <c r="F373" s="78">
        <f t="shared" si="1059"/>
        <v>40.696996651693503</v>
      </c>
      <c r="G373" s="78">
        <f t="shared" si="1015"/>
        <v>65.986492733980867</v>
      </c>
      <c r="H373" s="78"/>
      <c r="I373" s="78"/>
      <c r="J373" s="88"/>
      <c r="N373" s="31">
        <v>41.5</v>
      </c>
      <c r="O373" s="62">
        <f t="shared" si="1016"/>
        <v>4191.5</v>
      </c>
      <c r="Z373" s="31">
        <v>85</v>
      </c>
      <c r="AA373" s="37">
        <f t="shared" si="1012"/>
        <v>6375</v>
      </c>
      <c r="AF373" s="31">
        <v>72</v>
      </c>
      <c r="AG373" s="36">
        <f t="shared" si="1017"/>
        <v>2376</v>
      </c>
      <c r="AL373" s="31">
        <v>34.166666666666664</v>
      </c>
      <c r="AM373" s="30">
        <f t="shared" si="1018"/>
        <v>3416.6666666666665</v>
      </c>
      <c r="AR373" s="31">
        <v>10</v>
      </c>
      <c r="AS373" s="38">
        <f t="shared" si="1019"/>
        <v>315</v>
      </c>
      <c r="AX373" s="31">
        <v>113</v>
      </c>
      <c r="AY373" s="36">
        <f t="shared" si="1020"/>
        <v>3616</v>
      </c>
      <c r="BD373" s="31">
        <v>105</v>
      </c>
      <c r="BE373" s="36">
        <f t="shared" si="1021"/>
        <v>4357.5</v>
      </c>
      <c r="BJ373" s="31">
        <v>50</v>
      </c>
      <c r="BK373" s="36">
        <f t="shared" si="1022"/>
        <v>1535</v>
      </c>
      <c r="BP373" s="31">
        <v>60.25</v>
      </c>
      <c r="BQ373" s="30">
        <f t="shared" si="1023"/>
        <v>1717.125</v>
      </c>
      <c r="BV373" s="31">
        <v>51.75</v>
      </c>
      <c r="BW373" s="30">
        <f t="shared" si="1024"/>
        <v>2898</v>
      </c>
      <c r="CB373" s="31">
        <v>65.25</v>
      </c>
      <c r="CC373" s="30">
        <f t="shared" si="1025"/>
        <v>6655.5</v>
      </c>
      <c r="CN373" s="31">
        <v>70.75</v>
      </c>
      <c r="CO373" s="36">
        <f t="shared" si="1026"/>
        <v>4245</v>
      </c>
      <c r="CZ373" s="31">
        <v>78.875</v>
      </c>
      <c r="DA373" s="62">
        <f t="shared" si="1027"/>
        <v>18930</v>
      </c>
      <c r="DF373" s="31">
        <v>37.630000000000003</v>
      </c>
      <c r="DG373" s="30">
        <f t="shared" si="1028"/>
        <v>1429.94</v>
      </c>
      <c r="DL373" s="31">
        <v>12.25</v>
      </c>
      <c r="DM373" s="30">
        <f t="shared" si="1029"/>
        <v>514.5</v>
      </c>
      <c r="DR373" s="31">
        <v>49.25</v>
      </c>
      <c r="DS373" s="30">
        <f t="shared" si="1030"/>
        <v>2979.625</v>
      </c>
      <c r="DX373" s="31">
        <v>18.88</v>
      </c>
      <c r="DY373" s="30">
        <f t="shared" si="1031"/>
        <v>1151.6799999999998</v>
      </c>
      <c r="ED373" s="31">
        <v>36.380000000000003</v>
      </c>
      <c r="EE373" s="30">
        <f t="shared" si="1032"/>
        <v>1200.5400000000002</v>
      </c>
      <c r="EV373" s="31">
        <v>104.25</v>
      </c>
      <c r="EW373" s="30">
        <f t="shared" si="1033"/>
        <v>4691.25</v>
      </c>
      <c r="FB373" s="31">
        <v>108.5</v>
      </c>
      <c r="FC373" s="29">
        <f t="shared" si="1013"/>
        <v>5587.75</v>
      </c>
      <c r="FN373" s="31">
        <v>99</v>
      </c>
      <c r="FO373" s="36">
        <f t="shared" si="1034"/>
        <v>4653</v>
      </c>
      <c r="FT373" s="31">
        <v>76</v>
      </c>
      <c r="FU373" s="36">
        <f t="shared" si="1035"/>
        <v>10032</v>
      </c>
      <c r="GF373" s="31">
        <v>11</v>
      </c>
      <c r="GG373" s="36">
        <f t="shared" si="1036"/>
        <v>418</v>
      </c>
      <c r="GL373" s="31">
        <v>30.5</v>
      </c>
      <c r="GM373" s="36">
        <f t="shared" si="1014"/>
        <v>779.7</v>
      </c>
      <c r="GR373" s="31">
        <v>98.5</v>
      </c>
      <c r="GS373" s="36">
        <f t="shared" si="1037"/>
        <v>1970</v>
      </c>
      <c r="HD373" s="31">
        <v>18.25</v>
      </c>
      <c r="HE373" s="36">
        <f t="shared" si="1038"/>
        <v>876</v>
      </c>
      <c r="HP373" s="31">
        <v>63.25</v>
      </c>
      <c r="HQ373" s="30">
        <f t="shared" si="1039"/>
        <v>3036</v>
      </c>
      <c r="IB373" s="31">
        <v>135</v>
      </c>
      <c r="IC373" s="36">
        <f t="shared" si="1040"/>
        <v>3105</v>
      </c>
      <c r="IN373" s="31">
        <v>99</v>
      </c>
      <c r="IO373" s="36">
        <f t="shared" si="1041"/>
        <v>2970</v>
      </c>
      <c r="JC373" s="69"/>
      <c r="JD373" s="20"/>
      <c r="JE373" s="20"/>
      <c r="JF373" s="20"/>
      <c r="JI373" s="69"/>
      <c r="JJ373" s="20"/>
      <c r="JK373" s="20"/>
      <c r="JL373" s="20">
        <v>112.75</v>
      </c>
      <c r="JM373" s="23">
        <f t="shared" si="1042"/>
        <v>4284.5</v>
      </c>
      <c r="JO373" s="69"/>
      <c r="JP373" s="20"/>
      <c r="JQ373" s="20"/>
      <c r="JR373" s="20">
        <v>104</v>
      </c>
      <c r="JS373" s="23">
        <f t="shared" si="1043"/>
        <v>3286.4</v>
      </c>
      <c r="JU373" s="69"/>
      <c r="JV373" s="20"/>
      <c r="JW373" s="20"/>
      <c r="JX373" s="20"/>
      <c r="KA373" s="69"/>
      <c r="KB373" s="20"/>
      <c r="KC373" s="20"/>
      <c r="KD373" s="20"/>
      <c r="KG373" s="69"/>
      <c r="KH373" s="20"/>
      <c r="KI373" s="20"/>
      <c r="KJ373" s="20">
        <v>9</v>
      </c>
      <c r="KK373" s="23">
        <f t="shared" si="1044"/>
        <v>270</v>
      </c>
      <c r="KM373" s="69"/>
      <c r="KN373" s="20"/>
      <c r="KO373" s="20"/>
      <c r="KP373" s="20">
        <v>92</v>
      </c>
      <c r="KQ373" s="23">
        <f t="shared" si="1045"/>
        <v>1683.6000000000001</v>
      </c>
      <c r="KS373" s="69"/>
      <c r="KT373" s="20"/>
      <c r="KU373" s="20"/>
      <c r="KV373" s="20">
        <v>78.5</v>
      </c>
      <c r="KW373" s="23">
        <f t="shared" si="1046"/>
        <v>4396</v>
      </c>
      <c r="KY373" s="69"/>
      <c r="KZ373" s="20"/>
      <c r="LA373" s="20"/>
      <c r="LB373" s="20">
        <v>40</v>
      </c>
      <c r="LC373" s="23">
        <f t="shared" si="1047"/>
        <v>840</v>
      </c>
      <c r="LE373" s="69"/>
      <c r="LF373" s="20"/>
      <c r="LG373" s="20"/>
      <c r="LH373" s="20">
        <v>32.25</v>
      </c>
      <c r="LI373" s="23">
        <f t="shared" si="1048"/>
        <v>3547.5</v>
      </c>
      <c r="LK373" s="27"/>
      <c r="LL373" s="27"/>
      <c r="LM373" s="27"/>
      <c r="LN373" s="27">
        <v>116.25</v>
      </c>
      <c r="LO373" s="30">
        <f t="shared" si="1049"/>
        <v>5777.625</v>
      </c>
      <c r="LW373" s="32"/>
      <c r="LX373" s="32"/>
      <c r="LY373" s="32"/>
      <c r="LZ373" s="32">
        <v>114</v>
      </c>
      <c r="MA373" s="36">
        <f t="shared" si="1050"/>
        <v>4275</v>
      </c>
      <c r="MC373" s="32"/>
      <c r="MD373" s="32"/>
      <c r="ME373" s="32"/>
      <c r="MF373" s="32"/>
      <c r="MI373" s="32"/>
      <c r="MJ373" s="32"/>
      <c r="MK373" s="32"/>
      <c r="ML373" s="32"/>
      <c r="MO373" s="32"/>
      <c r="MP373" s="32"/>
      <c r="MQ373" s="32"/>
      <c r="MR373" s="32"/>
      <c r="MU373" s="32"/>
      <c r="MV373" s="32"/>
      <c r="MW373" s="32"/>
      <c r="MX373" s="32"/>
      <c r="NA373" s="32"/>
      <c r="NB373" s="32"/>
      <c r="NC373" s="32"/>
      <c r="ND373" s="32">
        <v>107.5</v>
      </c>
      <c r="NE373" s="36">
        <f t="shared" si="1051"/>
        <v>1612.5</v>
      </c>
      <c r="NG373" s="32"/>
      <c r="NH373" s="32"/>
      <c r="NI373" s="32"/>
      <c r="NJ373" s="32">
        <v>96.5</v>
      </c>
      <c r="NK373" s="36">
        <f t="shared" si="1052"/>
        <v>3416.1</v>
      </c>
      <c r="NM373" s="32"/>
      <c r="NN373" s="32"/>
      <c r="NO373" s="32"/>
      <c r="NP373" s="32">
        <v>79</v>
      </c>
      <c r="NQ373" s="36">
        <f t="shared" si="1053"/>
        <v>1256.1000000000001</v>
      </c>
      <c r="NS373" s="32"/>
      <c r="NT373" s="32"/>
      <c r="NU373" s="32"/>
      <c r="NV373" s="32"/>
      <c r="NY373" s="32"/>
      <c r="NZ373" s="32"/>
      <c r="OA373" s="32"/>
      <c r="OB373" s="32">
        <v>9.75</v>
      </c>
      <c r="OC373" s="36">
        <f t="shared" si="1054"/>
        <v>214.5</v>
      </c>
      <c r="OE373" s="32"/>
      <c r="OF373" s="32"/>
      <c r="OG373" s="32"/>
      <c r="OH373" s="32"/>
      <c r="OK373" s="32"/>
      <c r="OL373" s="32"/>
      <c r="OM373" s="32"/>
      <c r="ON373" s="32">
        <v>74.5</v>
      </c>
      <c r="OO373" s="36">
        <f t="shared" si="1055"/>
        <v>2220.1</v>
      </c>
      <c r="OQ373" s="32"/>
      <c r="OR373" s="32"/>
      <c r="OS373" s="32"/>
      <c r="OT373" s="32"/>
      <c r="OW373" s="32"/>
      <c r="OX373" s="32"/>
      <c r="OY373" s="32"/>
      <c r="OZ373" s="32">
        <v>106</v>
      </c>
      <c r="PA373" s="36">
        <f t="shared" si="1056"/>
        <v>1600.6</v>
      </c>
      <c r="PC373" s="32"/>
      <c r="PD373" s="32"/>
      <c r="PE373" s="32"/>
      <c r="PF373" s="32"/>
      <c r="PI373" s="32"/>
      <c r="PJ373" s="32"/>
      <c r="PK373" s="32"/>
      <c r="PL373" s="32"/>
      <c r="PO373" s="32"/>
      <c r="PP373" s="32"/>
      <c r="PQ373" s="32"/>
      <c r="PR373" s="32"/>
      <c r="PU373" s="32"/>
      <c r="PV373" s="32"/>
      <c r="PW373" s="32"/>
      <c r="PX373" s="31">
        <v>108.41666666666661</v>
      </c>
      <c r="PY373" s="36">
        <f t="shared" si="1057"/>
        <v>650.49999999999966</v>
      </c>
      <c r="QM373" s="5"/>
      <c r="QO373" s="5"/>
      <c r="RN373" s="31">
        <v>62</v>
      </c>
      <c r="RO373" s="36">
        <f t="shared" si="1058"/>
        <v>706.80000000000007</v>
      </c>
    </row>
    <row r="374" spans="1:495" x14ac:dyDescent="0.55000000000000004">
      <c r="A374" s="31"/>
      <c r="B374" s="80">
        <v>186111</v>
      </c>
      <c r="C374" s="79">
        <f>COUNT(N374:SS374)/2</f>
        <v>46</v>
      </c>
      <c r="D374" s="78"/>
      <c r="E374" s="78">
        <f t="shared" si="867"/>
        <v>146133.01333333331</v>
      </c>
      <c r="F374" s="78">
        <f t="shared" si="1059"/>
        <v>40.717033395386082</v>
      </c>
      <c r="G374" s="78">
        <f t="shared" si="1015"/>
        <v>66.018980498456429</v>
      </c>
      <c r="H374" s="78"/>
      <c r="I374" s="78"/>
      <c r="J374" s="88"/>
      <c r="N374" s="31">
        <v>48.875</v>
      </c>
      <c r="O374" s="62">
        <f t="shared" si="1016"/>
        <v>4936.375</v>
      </c>
      <c r="Z374" s="31">
        <v>84.5</v>
      </c>
      <c r="AA374" s="37">
        <f t="shared" si="1012"/>
        <v>6337.5</v>
      </c>
      <c r="AF374" s="31">
        <v>65</v>
      </c>
      <c r="AG374" s="36">
        <f t="shared" si="1017"/>
        <v>2145</v>
      </c>
      <c r="AL374" s="31">
        <v>33.833333333333329</v>
      </c>
      <c r="AM374" s="30">
        <f t="shared" si="1018"/>
        <v>3383.333333333333</v>
      </c>
      <c r="AR374" s="31">
        <v>10</v>
      </c>
      <c r="AS374" s="38">
        <f t="shared" si="1019"/>
        <v>315</v>
      </c>
      <c r="AX374" s="31">
        <v>114</v>
      </c>
      <c r="AY374" s="36">
        <f t="shared" si="1020"/>
        <v>3648</v>
      </c>
      <c r="BD374" s="31">
        <v>108.25</v>
      </c>
      <c r="BE374" s="36">
        <f t="shared" si="1021"/>
        <v>4492.375</v>
      </c>
      <c r="BJ374" s="31">
        <v>47.75</v>
      </c>
      <c r="BK374" s="36">
        <f t="shared" si="1022"/>
        <v>1465.925</v>
      </c>
      <c r="BP374" s="31">
        <v>61</v>
      </c>
      <c r="BQ374" s="30">
        <f t="shared" si="1023"/>
        <v>1738.5</v>
      </c>
      <c r="BV374" s="31">
        <v>52.13</v>
      </c>
      <c r="BW374" s="30">
        <f t="shared" si="1024"/>
        <v>2919.28</v>
      </c>
      <c r="CB374" s="31">
        <v>60.375</v>
      </c>
      <c r="CC374" s="30">
        <f t="shared" si="1025"/>
        <v>6158.25</v>
      </c>
      <c r="CN374" s="31">
        <v>70.13</v>
      </c>
      <c r="CO374" s="36">
        <f t="shared" si="1026"/>
        <v>4207.7999999999993</v>
      </c>
      <c r="CZ374" s="31">
        <v>78.5</v>
      </c>
      <c r="DA374" s="62">
        <f t="shared" si="1027"/>
        <v>18840</v>
      </c>
      <c r="DF374" s="31">
        <v>37</v>
      </c>
      <c r="DG374" s="30">
        <f t="shared" si="1028"/>
        <v>1406</v>
      </c>
      <c r="DL374" s="31">
        <v>12</v>
      </c>
      <c r="DM374" s="30">
        <f t="shared" si="1029"/>
        <v>504</v>
      </c>
      <c r="DR374" s="31">
        <v>48.75</v>
      </c>
      <c r="DS374" s="30">
        <f t="shared" si="1030"/>
        <v>2949.375</v>
      </c>
      <c r="DX374" s="31">
        <v>18</v>
      </c>
      <c r="DY374" s="30">
        <f t="shared" si="1031"/>
        <v>1098</v>
      </c>
      <c r="ED374" s="31">
        <v>33.5</v>
      </c>
      <c r="EE374" s="30">
        <f t="shared" si="1032"/>
        <v>1105.5</v>
      </c>
      <c r="EV374" s="31">
        <v>107.75</v>
      </c>
      <c r="EW374" s="30">
        <f t="shared" si="1033"/>
        <v>4848.75</v>
      </c>
      <c r="FB374" s="31">
        <v>115</v>
      </c>
      <c r="FC374" s="29">
        <f t="shared" si="1013"/>
        <v>5922.5</v>
      </c>
      <c r="FN374" s="31">
        <v>101.25</v>
      </c>
      <c r="FO374" s="36">
        <f t="shared" si="1034"/>
        <v>4758.75</v>
      </c>
      <c r="FT374" s="31">
        <v>76</v>
      </c>
      <c r="FU374" s="36">
        <f t="shared" si="1035"/>
        <v>10032</v>
      </c>
      <c r="GF374" s="31">
        <v>12.75</v>
      </c>
      <c r="GG374" s="36">
        <f t="shared" si="1036"/>
        <v>484.5</v>
      </c>
      <c r="GL374" s="31">
        <v>34.5</v>
      </c>
      <c r="GM374" s="36">
        <f t="shared" si="1014"/>
        <v>779.7</v>
      </c>
      <c r="GR374" s="31">
        <v>98.5</v>
      </c>
      <c r="GS374" s="36">
        <f t="shared" si="1037"/>
        <v>1970</v>
      </c>
      <c r="HD374" s="31">
        <v>19.75</v>
      </c>
      <c r="HE374" s="36">
        <f t="shared" si="1038"/>
        <v>948</v>
      </c>
      <c r="HP374" s="31">
        <v>58.5</v>
      </c>
      <c r="HQ374" s="30">
        <f t="shared" si="1039"/>
        <v>2808</v>
      </c>
      <c r="IB374" s="31">
        <v>136</v>
      </c>
      <c r="IC374" s="36">
        <f t="shared" si="1040"/>
        <v>3128</v>
      </c>
      <c r="IN374" s="31">
        <v>103</v>
      </c>
      <c r="IO374" s="36">
        <f t="shared" si="1041"/>
        <v>3090</v>
      </c>
      <c r="JC374" s="69"/>
      <c r="JD374" s="20"/>
      <c r="JE374" s="20"/>
      <c r="JF374" s="20"/>
      <c r="JI374" s="69"/>
      <c r="JJ374" s="20"/>
      <c r="JK374" s="20"/>
      <c r="JL374" s="20">
        <v>112.75</v>
      </c>
      <c r="JM374" s="23">
        <f t="shared" si="1042"/>
        <v>4284.5</v>
      </c>
      <c r="JO374" s="69"/>
      <c r="JP374" s="20"/>
      <c r="JQ374" s="20"/>
      <c r="JR374" s="20">
        <v>105.25</v>
      </c>
      <c r="JS374" s="23">
        <f t="shared" si="1043"/>
        <v>3325.9</v>
      </c>
      <c r="JU374" s="69"/>
      <c r="JV374" s="20"/>
      <c r="JW374" s="20"/>
      <c r="JX374" s="20"/>
      <c r="KA374" s="69"/>
      <c r="KB374" s="20"/>
      <c r="KC374" s="20"/>
      <c r="KD374" s="20"/>
      <c r="KG374" s="69"/>
      <c r="KH374" s="20"/>
      <c r="KI374" s="20"/>
      <c r="KJ374" s="20">
        <v>9</v>
      </c>
      <c r="KK374" s="23">
        <f t="shared" si="1044"/>
        <v>270</v>
      </c>
      <c r="KM374" s="69"/>
      <c r="KN374" s="20"/>
      <c r="KO374" s="20"/>
      <c r="KP374" s="20">
        <v>92</v>
      </c>
      <c r="KQ374" s="23">
        <f t="shared" si="1045"/>
        <v>1683.6000000000001</v>
      </c>
      <c r="KS374" s="69"/>
      <c r="KT374" s="20"/>
      <c r="KU374" s="20"/>
      <c r="KV374" s="20">
        <v>78.5</v>
      </c>
      <c r="KW374" s="23">
        <f t="shared" si="1046"/>
        <v>4396</v>
      </c>
      <c r="KY374" s="69"/>
      <c r="KZ374" s="20"/>
      <c r="LA374" s="20"/>
      <c r="LB374" s="20">
        <v>40</v>
      </c>
      <c r="LC374" s="23">
        <f t="shared" si="1047"/>
        <v>840</v>
      </c>
      <c r="LE374" s="69"/>
      <c r="LF374" s="20"/>
      <c r="LG374" s="20"/>
      <c r="LH374" s="20">
        <v>30</v>
      </c>
      <c r="LI374" s="23">
        <f t="shared" si="1048"/>
        <v>3300</v>
      </c>
      <c r="LK374" s="27"/>
      <c r="LL374" s="27"/>
      <c r="LM374" s="27"/>
      <c r="LN374" s="27">
        <v>112</v>
      </c>
      <c r="LO374" s="30">
        <f t="shared" si="1049"/>
        <v>5566.4000000000005</v>
      </c>
      <c r="LW374" s="32"/>
      <c r="LX374" s="32"/>
      <c r="LY374" s="32"/>
      <c r="LZ374" s="32">
        <v>115</v>
      </c>
      <c r="MA374" s="36">
        <f t="shared" si="1050"/>
        <v>4312.5</v>
      </c>
      <c r="MC374" s="32"/>
      <c r="MD374" s="32"/>
      <c r="ME374" s="32"/>
      <c r="MF374" s="32"/>
      <c r="MI374" s="32"/>
      <c r="MJ374" s="32"/>
      <c r="MK374" s="32"/>
      <c r="ML374" s="32"/>
      <c r="MO374" s="32"/>
      <c r="MP374" s="32"/>
      <c r="MQ374" s="32"/>
      <c r="MR374" s="32"/>
      <c r="MU374" s="32"/>
      <c r="MV374" s="32"/>
      <c r="MW374" s="32"/>
      <c r="MX374" s="32"/>
      <c r="NA374" s="32"/>
      <c r="NB374" s="32"/>
      <c r="NC374" s="32"/>
      <c r="ND374" s="32">
        <v>102</v>
      </c>
      <c r="NE374" s="36">
        <f t="shared" si="1051"/>
        <v>1530</v>
      </c>
      <c r="NG374" s="32"/>
      <c r="NH374" s="32"/>
      <c r="NI374" s="32"/>
      <c r="NJ374" s="32">
        <v>99.75</v>
      </c>
      <c r="NK374" s="36">
        <f t="shared" si="1052"/>
        <v>3531.1499999999996</v>
      </c>
      <c r="NM374" s="32"/>
      <c r="NN374" s="32"/>
      <c r="NO374" s="32"/>
      <c r="NP374" s="32">
        <v>79</v>
      </c>
      <c r="NQ374" s="36">
        <f t="shared" si="1053"/>
        <v>1256.1000000000001</v>
      </c>
      <c r="NS374" s="32"/>
      <c r="NT374" s="32"/>
      <c r="NU374" s="32"/>
      <c r="NV374" s="32"/>
      <c r="NY374" s="32"/>
      <c r="NZ374" s="32"/>
      <c r="OA374" s="32"/>
      <c r="OB374" s="32">
        <v>9.625</v>
      </c>
      <c r="OC374" s="36">
        <f t="shared" si="1054"/>
        <v>211.75</v>
      </c>
      <c r="OE374" s="32"/>
      <c r="OF374" s="32"/>
      <c r="OG374" s="32"/>
      <c r="OH374" s="32"/>
      <c r="OK374" s="32"/>
      <c r="OL374" s="32"/>
      <c r="OM374" s="32"/>
      <c r="ON374" s="32">
        <v>77</v>
      </c>
      <c r="OO374" s="36">
        <f t="shared" si="1055"/>
        <v>2294.6</v>
      </c>
      <c r="OQ374" s="32"/>
      <c r="OR374" s="32"/>
      <c r="OS374" s="32"/>
      <c r="OT374" s="32"/>
      <c r="OW374" s="32"/>
      <c r="OX374" s="32"/>
      <c r="OY374" s="32"/>
      <c r="OZ374" s="32">
        <v>103</v>
      </c>
      <c r="PA374" s="36">
        <f t="shared" si="1056"/>
        <v>1555.3</v>
      </c>
      <c r="PC374" s="32"/>
      <c r="PD374" s="32"/>
      <c r="PE374" s="32"/>
      <c r="PF374" s="32"/>
      <c r="PI374" s="32"/>
      <c r="PJ374" s="32"/>
      <c r="PK374" s="32"/>
      <c r="PL374" s="32"/>
      <c r="PO374" s="32"/>
      <c r="PP374" s="32"/>
      <c r="PQ374" s="32"/>
      <c r="PR374" s="32"/>
      <c r="PU374" s="32"/>
      <c r="PV374" s="32"/>
      <c r="PW374" s="32"/>
      <c r="PX374" s="31">
        <v>108</v>
      </c>
      <c r="PY374" s="36">
        <f t="shared" si="1057"/>
        <v>648</v>
      </c>
      <c r="QM374" s="5"/>
      <c r="QO374" s="5"/>
      <c r="RN374" s="31">
        <v>62</v>
      </c>
      <c r="RO374" s="36">
        <f t="shared" si="1058"/>
        <v>706.80000000000007</v>
      </c>
    </row>
    <row r="375" spans="1:495" x14ac:dyDescent="0.55000000000000004">
      <c r="A375" s="31"/>
      <c r="B375" s="80">
        <v>186112</v>
      </c>
      <c r="C375" s="77"/>
      <c r="D375" s="78">
        <f>SUM(M375,S375,Y375,AE375,AK375,AQ375,AW375,BC375,BI375,BO375,BU375,CA375,CG375,CM375,CS375,CY375,DE375,DK375,DQ375,DW375,EC375,EI375,EO375,EU375,FA375,FG375,FM375,FS375,FY375,GE375,GK375,GQ375,GW375,HC375,HI375,HO375,HU375,IA375,IG375,IM375,IS375,IY375,JE375,JK375,JQ375,JW375,KC375,KI375,KO375,KU375,LA375,LG375,LM375,LS375,LY375,ME375,MK375,MQ375,MW375,NC375,NI375,NO375,NU375,OA375,OG375,OM375,OS375,OY375,PE375,PK375,PQ375,PW375,QC375,QI375,QO375,QU375,RA375,RG375,RM375,RS375,RY375,SE375,SK375,SQ375)</f>
        <v>2348.5000000000005</v>
      </c>
      <c r="E375" s="78">
        <f t="shared" si="867"/>
        <v>146557.48499999996</v>
      </c>
      <c r="F375" s="78">
        <f t="shared" si="1059"/>
        <v>40.835303912313272</v>
      </c>
      <c r="G375" s="78">
        <f t="shared" si="1015"/>
        <v>66.210745425796233</v>
      </c>
      <c r="H375" s="78"/>
      <c r="I375" s="78"/>
      <c r="J375" s="88">
        <f>SUM(P375,V375,AB375,AH375,AN375,AT375,AZ375,BF375,BL375,BR375,BX375,CD375,CJ375,CP375,CV375,DB375,DH375,DN375,DT375,DZ375,EF375,EL375,ER375,EX375,FD375,FJ375,FP375,FV375,GB375,GH375,GN375,GT375,GZ375,HF375,HL375,HR375,HX375,ID375,IJ375,IP375,IV375,JB375,JH375,JN375,JT375,JZ375,KF375,KL375,KR375,KX375,LD375,LJ375,LP375,LV375,MB375,MH375,MN375,MT375,MZ375,NF375,NL375,NR375,NX375,OD375,OJ375,OP375,OV375,PB375,PH375,PN375,PT375,PZ375,QF375,QL375,QR375,QX375,RD375,RJ375,RP375,RV375,SB375,SH375,SN375,ST375)</f>
        <v>2213.5</v>
      </c>
      <c r="K375" s="31">
        <v>3</v>
      </c>
      <c r="L375" s="31">
        <v>1.3712549446575</v>
      </c>
      <c r="M375" s="31">
        <v>101</v>
      </c>
      <c r="N375" s="31">
        <v>49.125</v>
      </c>
      <c r="O375" s="62">
        <f t="shared" si="1016"/>
        <v>4961.625</v>
      </c>
      <c r="P375" s="31">
        <f>M363</f>
        <v>101</v>
      </c>
      <c r="W375" s="31">
        <v>6.5</v>
      </c>
      <c r="X375" s="31">
        <v>1</v>
      </c>
      <c r="Y375" s="31">
        <v>75</v>
      </c>
      <c r="Z375" s="31">
        <v>84</v>
      </c>
      <c r="AA375" s="37">
        <f t="shared" si="1012"/>
        <v>6300</v>
      </c>
      <c r="AB375" s="64">
        <f>Y363</f>
        <v>75</v>
      </c>
      <c r="AC375" s="31">
        <v>6</v>
      </c>
      <c r="AD375" s="31">
        <v>1.24</v>
      </c>
      <c r="AE375" s="31">
        <v>53</v>
      </c>
      <c r="AF375" s="31">
        <v>65</v>
      </c>
      <c r="AG375" s="36">
        <f t="shared" si="1017"/>
        <v>2145</v>
      </c>
      <c r="AH375" s="64">
        <f>AE363</f>
        <v>33</v>
      </c>
      <c r="AI375" s="31">
        <v>0</v>
      </c>
      <c r="AJ375" s="31">
        <v>1.5449930496000006</v>
      </c>
      <c r="AK375" s="31">
        <v>100</v>
      </c>
      <c r="AL375" s="31">
        <v>33.5</v>
      </c>
      <c r="AM375" s="30">
        <f t="shared" si="1018"/>
        <v>3350</v>
      </c>
      <c r="AN375" s="64">
        <f>AK363</f>
        <v>100</v>
      </c>
      <c r="AO375" s="31">
        <v>0</v>
      </c>
      <c r="AP375" s="31">
        <v>1</v>
      </c>
      <c r="AQ375" s="31">
        <v>31.5</v>
      </c>
      <c r="AR375" s="31">
        <v>10</v>
      </c>
      <c r="AS375" s="38">
        <f t="shared" si="1019"/>
        <v>315</v>
      </c>
      <c r="AT375" s="64">
        <f>AQ363</f>
        <v>31.5</v>
      </c>
      <c r="AU375" s="31">
        <v>10</v>
      </c>
      <c r="AV375" s="31">
        <v>1</v>
      </c>
      <c r="AW375" s="31">
        <v>32</v>
      </c>
      <c r="AX375" s="31">
        <v>114</v>
      </c>
      <c r="AY375" s="36">
        <f t="shared" si="1020"/>
        <v>3648</v>
      </c>
      <c r="AZ375" s="64">
        <f>AW363</f>
        <v>32</v>
      </c>
      <c r="BA375" s="31">
        <v>7.5</v>
      </c>
      <c r="BB375" s="31">
        <v>1</v>
      </c>
      <c r="BC375" s="31">
        <v>41.5</v>
      </c>
      <c r="BD375" s="31">
        <v>109</v>
      </c>
      <c r="BE375" s="36">
        <f t="shared" si="1021"/>
        <v>4523.5</v>
      </c>
      <c r="BF375" s="64">
        <f>BC363</f>
        <v>41.5</v>
      </c>
      <c r="BG375" s="31">
        <v>4</v>
      </c>
      <c r="BH375" s="31">
        <v>1</v>
      </c>
      <c r="BI375" s="31">
        <v>30.7</v>
      </c>
      <c r="BJ375" s="31">
        <v>47.5</v>
      </c>
      <c r="BK375" s="36">
        <f t="shared" si="1022"/>
        <v>1458.25</v>
      </c>
      <c r="BL375" s="64">
        <f>BI363</f>
        <v>30.7</v>
      </c>
      <c r="BM375" s="31">
        <v>4</v>
      </c>
      <c r="BN375" s="31">
        <v>1</v>
      </c>
      <c r="BO375" s="31">
        <v>28.5</v>
      </c>
      <c r="BP375" s="31">
        <v>55</v>
      </c>
      <c r="BQ375" s="30">
        <f t="shared" si="1023"/>
        <v>1567.5</v>
      </c>
      <c r="BR375" s="64">
        <f>BO363</f>
        <v>28.5</v>
      </c>
      <c r="BS375" s="31">
        <v>6</v>
      </c>
      <c r="BT375" s="31">
        <v>1.125</v>
      </c>
      <c r="BU375" s="31">
        <v>56</v>
      </c>
      <c r="BV375" s="31">
        <v>51</v>
      </c>
      <c r="BW375" s="30">
        <f t="shared" si="1024"/>
        <v>2856</v>
      </c>
      <c r="BX375" s="64">
        <f>BU363</f>
        <v>56</v>
      </c>
      <c r="BY375" s="31">
        <v>4</v>
      </c>
      <c r="BZ375" s="31">
        <v>1.03</v>
      </c>
      <c r="CA375" s="31">
        <v>158</v>
      </c>
      <c r="CB375" s="31">
        <v>62</v>
      </c>
      <c r="CC375" s="30">
        <f t="shared" si="1025"/>
        <v>6324</v>
      </c>
      <c r="CD375" s="64">
        <f>CA363</f>
        <v>102</v>
      </c>
      <c r="CF375" s="31">
        <v>1</v>
      </c>
      <c r="CK375" s="31">
        <v>4</v>
      </c>
      <c r="CL375" s="31">
        <v>1.1000000000000001</v>
      </c>
      <c r="CM375" s="31">
        <v>60</v>
      </c>
      <c r="CN375" s="31">
        <v>66.5</v>
      </c>
      <c r="CO375" s="36">
        <f t="shared" si="1026"/>
        <v>3990</v>
      </c>
      <c r="CP375" s="64">
        <f>CM363</f>
        <v>60</v>
      </c>
      <c r="CR375" s="31">
        <v>1</v>
      </c>
      <c r="CW375" s="31">
        <v>6</v>
      </c>
      <c r="CX375" s="31">
        <v>1</v>
      </c>
      <c r="CY375" s="31">
        <v>240</v>
      </c>
      <c r="CZ375" s="31">
        <v>77.25</v>
      </c>
      <c r="DA375" s="62">
        <f t="shared" si="1027"/>
        <v>18540</v>
      </c>
      <c r="DB375" s="31">
        <f>CY363</f>
        <v>240</v>
      </c>
      <c r="DC375" s="31">
        <v>0</v>
      </c>
      <c r="DD375" s="31">
        <v>1</v>
      </c>
      <c r="DE375" s="31">
        <v>38</v>
      </c>
      <c r="DF375" s="31">
        <v>38.5</v>
      </c>
      <c r="DG375" s="30">
        <f t="shared" si="1028"/>
        <v>1463</v>
      </c>
      <c r="DH375" s="64">
        <f>DE363</f>
        <v>38</v>
      </c>
      <c r="DI375" s="31">
        <v>0</v>
      </c>
      <c r="DJ375" s="31">
        <v>1</v>
      </c>
      <c r="DK375" s="31">
        <v>42</v>
      </c>
      <c r="DL375" s="31">
        <v>12.5</v>
      </c>
      <c r="DM375" s="30">
        <f t="shared" si="1029"/>
        <v>525</v>
      </c>
      <c r="DN375" s="64">
        <f>DK363</f>
        <v>42</v>
      </c>
      <c r="DO375" s="31">
        <v>3</v>
      </c>
      <c r="DP375" s="31">
        <v>1.3050720000000002</v>
      </c>
      <c r="DQ375" s="31">
        <v>60.5</v>
      </c>
      <c r="DR375" s="31">
        <v>50.13</v>
      </c>
      <c r="DS375" s="30">
        <f t="shared" si="1030"/>
        <v>3032.8650000000002</v>
      </c>
      <c r="DT375" s="64">
        <f>DQ363</f>
        <v>60.5</v>
      </c>
      <c r="DU375" s="31">
        <v>0</v>
      </c>
      <c r="DV375" s="31">
        <v>1.05</v>
      </c>
      <c r="DW375" s="31">
        <v>61</v>
      </c>
      <c r="DX375" s="31">
        <v>19.88</v>
      </c>
      <c r="DY375" s="30">
        <f t="shared" si="1031"/>
        <v>1212.6799999999998</v>
      </c>
      <c r="DZ375" s="64">
        <f>DW363</f>
        <v>61</v>
      </c>
      <c r="EA375" s="31">
        <v>3</v>
      </c>
      <c r="EB375" s="31">
        <v>1</v>
      </c>
      <c r="EC375" s="31">
        <v>33</v>
      </c>
      <c r="ED375" s="31">
        <v>35.380000000000003</v>
      </c>
      <c r="EE375" s="30">
        <f t="shared" si="1032"/>
        <v>1167.5400000000002</v>
      </c>
      <c r="EF375" s="64">
        <f>EC363</f>
        <v>33</v>
      </c>
      <c r="ES375" s="31">
        <v>8</v>
      </c>
      <c r="ET375" s="31">
        <v>1</v>
      </c>
      <c r="EU375" s="31">
        <v>45</v>
      </c>
      <c r="EV375" s="31">
        <v>104.75</v>
      </c>
      <c r="EW375" s="30">
        <f t="shared" si="1033"/>
        <v>4713.75</v>
      </c>
      <c r="EX375" s="64">
        <f>EU363</f>
        <v>45</v>
      </c>
      <c r="EY375" s="31">
        <v>8</v>
      </c>
      <c r="EZ375" s="31">
        <v>1</v>
      </c>
      <c r="FA375" s="31">
        <v>51.5</v>
      </c>
      <c r="FB375" s="31">
        <v>113.25</v>
      </c>
      <c r="FC375" s="29">
        <f t="shared" si="1013"/>
        <v>5832.375</v>
      </c>
      <c r="FD375" s="64">
        <f>FA363</f>
        <v>51.5</v>
      </c>
      <c r="FK375" s="31">
        <v>10</v>
      </c>
      <c r="FL375" s="31">
        <v>1</v>
      </c>
      <c r="FM375" s="31">
        <v>47</v>
      </c>
      <c r="FN375" s="31">
        <v>101.5</v>
      </c>
      <c r="FO375" s="36">
        <f t="shared" si="1034"/>
        <v>4770.5</v>
      </c>
      <c r="FP375" s="64">
        <f>FM363</f>
        <v>47</v>
      </c>
      <c r="FQ375" s="31">
        <v>6</v>
      </c>
      <c r="FR375" s="31">
        <v>1</v>
      </c>
      <c r="FS375" s="31">
        <v>132</v>
      </c>
      <c r="FT375" s="31">
        <v>76</v>
      </c>
      <c r="FU375" s="36">
        <f t="shared" si="1035"/>
        <v>10032</v>
      </c>
      <c r="FV375" s="64">
        <f>FS363</f>
        <v>132</v>
      </c>
      <c r="FX375" s="31">
        <v>1</v>
      </c>
      <c r="GC375" s="31">
        <v>0</v>
      </c>
      <c r="GD375" s="31">
        <v>1</v>
      </c>
      <c r="GE375" s="31">
        <v>38</v>
      </c>
      <c r="GF375" s="31">
        <v>17</v>
      </c>
      <c r="GG375" s="36">
        <f t="shared" si="1036"/>
        <v>646</v>
      </c>
      <c r="GH375" s="64">
        <f>GE363</f>
        <v>38</v>
      </c>
      <c r="GI375" s="31">
        <v>0</v>
      </c>
      <c r="GJ375" s="31">
        <v>1</v>
      </c>
      <c r="GK375" s="31">
        <v>22.6</v>
      </c>
      <c r="GL375" s="31">
        <v>34.5</v>
      </c>
      <c r="GM375" s="36">
        <f t="shared" si="1014"/>
        <v>779.7</v>
      </c>
      <c r="GN375" s="64">
        <f>GK363</f>
        <v>22.6</v>
      </c>
      <c r="GO375" s="31">
        <v>8</v>
      </c>
      <c r="GP375" s="31">
        <v>1.07</v>
      </c>
      <c r="GQ375" s="31">
        <v>22</v>
      </c>
      <c r="GR375" s="31">
        <v>98.5</v>
      </c>
      <c r="GS375" s="36">
        <f t="shared" si="1037"/>
        <v>1970</v>
      </c>
      <c r="GT375" s="64">
        <f>GQ363</f>
        <v>20</v>
      </c>
      <c r="HA375" s="31">
        <v>0</v>
      </c>
      <c r="HB375" s="31">
        <v>1</v>
      </c>
      <c r="HC375" s="31">
        <v>48</v>
      </c>
      <c r="HD375" s="31">
        <v>17</v>
      </c>
      <c r="HE375" s="36">
        <f t="shared" si="1038"/>
        <v>816</v>
      </c>
      <c r="HF375" s="64">
        <f>HC363</f>
        <v>48</v>
      </c>
      <c r="HM375" s="31">
        <v>5</v>
      </c>
      <c r="HN375" s="31">
        <v>1</v>
      </c>
      <c r="HO375" s="31">
        <v>48</v>
      </c>
      <c r="HP375" s="31">
        <v>56</v>
      </c>
      <c r="HQ375" s="30">
        <f t="shared" si="1039"/>
        <v>2688</v>
      </c>
      <c r="HR375" s="64">
        <f>HO363</f>
        <v>48</v>
      </c>
      <c r="HS375" s="31">
        <v>0</v>
      </c>
      <c r="HT375" s="31">
        <v>1</v>
      </c>
      <c r="HU375" s="31">
        <v>30</v>
      </c>
      <c r="HY375" s="31">
        <v>11.5</v>
      </c>
      <c r="HZ375" s="31">
        <v>1</v>
      </c>
      <c r="IA375" s="31">
        <v>23</v>
      </c>
      <c r="IB375" s="31">
        <v>136</v>
      </c>
      <c r="IC375" s="36">
        <f t="shared" si="1040"/>
        <v>3128</v>
      </c>
      <c r="ID375" s="64">
        <f>IA363</f>
        <v>23</v>
      </c>
      <c r="IF375" s="31">
        <v>1</v>
      </c>
      <c r="IK375" s="31">
        <v>6</v>
      </c>
      <c r="IL375" s="31">
        <v>1.22919</v>
      </c>
      <c r="IM375" s="31">
        <v>30</v>
      </c>
      <c r="IN375" s="31">
        <v>101.5</v>
      </c>
      <c r="IO375" s="36">
        <f t="shared" si="1041"/>
        <v>3045</v>
      </c>
      <c r="IP375" s="64">
        <f>IM363</f>
        <v>30</v>
      </c>
      <c r="IR375" s="31">
        <v>1</v>
      </c>
      <c r="IX375" s="31">
        <v>1</v>
      </c>
      <c r="JI375" s="70">
        <v>10</v>
      </c>
      <c r="JJ375" s="22">
        <v>1.2</v>
      </c>
      <c r="JK375" s="22">
        <v>38</v>
      </c>
      <c r="JL375" s="22">
        <v>112.75</v>
      </c>
      <c r="JM375" s="23">
        <f t="shared" si="1042"/>
        <v>4284.5</v>
      </c>
      <c r="JN375" s="72">
        <f>JK363</f>
        <v>38</v>
      </c>
      <c r="JO375" s="70">
        <v>8</v>
      </c>
      <c r="JP375" s="22">
        <v>1</v>
      </c>
      <c r="JQ375" s="22">
        <v>31.6</v>
      </c>
      <c r="JR375" s="22">
        <v>108.5</v>
      </c>
      <c r="JS375" s="23">
        <f t="shared" si="1043"/>
        <v>3428.6000000000004</v>
      </c>
      <c r="JT375" s="72">
        <f>JQ363</f>
        <v>31.6</v>
      </c>
      <c r="KG375" s="70">
        <v>0</v>
      </c>
      <c r="KH375" s="22">
        <v>1</v>
      </c>
      <c r="KI375" s="22">
        <v>30</v>
      </c>
      <c r="KJ375" s="22">
        <v>9</v>
      </c>
      <c r="KK375" s="23">
        <f t="shared" si="1044"/>
        <v>270</v>
      </c>
      <c r="KL375" s="72">
        <f>KI363</f>
        <v>30</v>
      </c>
      <c r="KM375" s="70">
        <v>7</v>
      </c>
      <c r="KN375" s="22">
        <v>1</v>
      </c>
      <c r="KO375" s="22">
        <v>18.3</v>
      </c>
      <c r="KP375" s="22">
        <v>100</v>
      </c>
      <c r="KQ375" s="23">
        <f t="shared" si="1045"/>
        <v>1830</v>
      </c>
      <c r="KR375" s="72">
        <f>KO363</f>
        <v>18.3</v>
      </c>
      <c r="KS375" s="70">
        <v>6.5</v>
      </c>
      <c r="KT375" s="22">
        <v>1.1200000000000001</v>
      </c>
      <c r="KU375" s="22">
        <v>56</v>
      </c>
      <c r="KV375" s="22">
        <v>82</v>
      </c>
      <c r="KW375" s="23">
        <f t="shared" si="1046"/>
        <v>4592</v>
      </c>
      <c r="KX375" s="72">
        <f>KU363</f>
        <v>56</v>
      </c>
      <c r="KY375" s="70">
        <v>2.5</v>
      </c>
      <c r="KZ375" s="22">
        <v>1</v>
      </c>
      <c r="LA375" s="22">
        <v>21</v>
      </c>
      <c r="LB375" s="22">
        <v>34.5</v>
      </c>
      <c r="LC375" s="23">
        <f t="shared" si="1047"/>
        <v>724.5</v>
      </c>
      <c r="LD375" s="72">
        <f>LA363</f>
        <v>21</v>
      </c>
      <c r="LE375" s="70">
        <v>0</v>
      </c>
      <c r="LF375" s="22">
        <v>1.1000000000000001</v>
      </c>
      <c r="LG375" s="22">
        <v>110</v>
      </c>
      <c r="LH375" s="22">
        <v>32.880000000000003</v>
      </c>
      <c r="LI375" s="23">
        <f t="shared" si="1048"/>
        <v>3616.8</v>
      </c>
      <c r="LJ375" s="72">
        <f>LG363</f>
        <v>110</v>
      </c>
      <c r="LK375" s="29">
        <v>12</v>
      </c>
      <c r="LL375" s="29">
        <v>1.1000000000000001</v>
      </c>
      <c r="LM375" s="29">
        <v>49.7</v>
      </c>
      <c r="LN375" s="29">
        <v>114</v>
      </c>
      <c r="LO375" s="30">
        <f t="shared" si="1049"/>
        <v>5665.8</v>
      </c>
      <c r="LP375" s="73">
        <f>LM363</f>
        <v>49.7</v>
      </c>
      <c r="LW375" s="31">
        <v>10</v>
      </c>
      <c r="LX375" s="31">
        <v>1</v>
      </c>
      <c r="LY375" s="31">
        <v>37.5</v>
      </c>
      <c r="LZ375" s="31">
        <v>113</v>
      </c>
      <c r="MA375" s="36">
        <f t="shared" si="1050"/>
        <v>4237.5</v>
      </c>
      <c r="MB375" s="64">
        <f>LY363</f>
        <v>37.5</v>
      </c>
      <c r="NA375" s="31">
        <v>7</v>
      </c>
      <c r="NB375" s="31">
        <v>1</v>
      </c>
      <c r="NC375" s="31">
        <v>15</v>
      </c>
      <c r="ND375" s="31">
        <v>105</v>
      </c>
      <c r="NE375" s="36">
        <f t="shared" si="1051"/>
        <v>1575</v>
      </c>
      <c r="NF375" s="64">
        <f>NC363</f>
        <v>15</v>
      </c>
      <c r="NG375" s="31">
        <v>6</v>
      </c>
      <c r="NH375" s="31">
        <v>1</v>
      </c>
      <c r="NI375" s="31">
        <v>35.4</v>
      </c>
      <c r="NJ375" s="31">
        <v>99</v>
      </c>
      <c r="NK375" s="36">
        <f t="shared" si="1052"/>
        <v>3504.6</v>
      </c>
      <c r="NL375" s="64">
        <f>NI363</f>
        <v>35.4</v>
      </c>
      <c r="NM375" s="31">
        <v>6</v>
      </c>
      <c r="NN375" s="31">
        <v>1</v>
      </c>
      <c r="NO375" s="31">
        <v>15.9</v>
      </c>
      <c r="NP375" s="31">
        <v>76</v>
      </c>
      <c r="NQ375" s="36">
        <f t="shared" si="1053"/>
        <v>1208.4000000000001</v>
      </c>
      <c r="NR375" s="64">
        <f>NO363</f>
        <v>15.9</v>
      </c>
      <c r="NY375" s="31">
        <v>0</v>
      </c>
      <c r="NZ375" s="31">
        <v>1</v>
      </c>
      <c r="OA375" s="31">
        <v>22</v>
      </c>
      <c r="OB375" s="31">
        <v>9.25</v>
      </c>
      <c r="OC375" s="36">
        <f t="shared" si="1054"/>
        <v>203.5</v>
      </c>
      <c r="OD375" s="64">
        <f>OA363</f>
        <v>22</v>
      </c>
      <c r="OK375" s="31">
        <v>8</v>
      </c>
      <c r="OL375" s="31">
        <v>1</v>
      </c>
      <c r="OM375" s="31">
        <v>29.8</v>
      </c>
      <c r="ON375" s="31">
        <v>76</v>
      </c>
      <c r="OO375" s="36">
        <f t="shared" si="1055"/>
        <v>2264.8000000000002</v>
      </c>
      <c r="OP375" s="64">
        <f>OM363</f>
        <v>29.8</v>
      </c>
      <c r="OR375" s="31">
        <v>1</v>
      </c>
      <c r="OS375" s="31">
        <v>15</v>
      </c>
      <c r="OT375" s="31">
        <v>35</v>
      </c>
      <c r="OU375" s="36">
        <f>OS375*OT375</f>
        <v>525</v>
      </c>
      <c r="OW375" s="31">
        <v>8</v>
      </c>
      <c r="OX375" s="31">
        <v>1</v>
      </c>
      <c r="OY375" s="31">
        <v>16.3</v>
      </c>
      <c r="OZ375" s="31">
        <v>103</v>
      </c>
      <c r="PA375" s="36">
        <f t="shared" si="1056"/>
        <v>1555.3</v>
      </c>
      <c r="PB375" s="64">
        <f>OY363</f>
        <v>15.1</v>
      </c>
      <c r="PU375" s="31">
        <v>8</v>
      </c>
      <c r="PV375" s="31">
        <v>1</v>
      </c>
      <c r="PW375" s="31">
        <v>6</v>
      </c>
      <c r="PX375" s="31">
        <v>110</v>
      </c>
      <c r="PY375" s="36">
        <f t="shared" si="1057"/>
        <v>660</v>
      </c>
      <c r="PZ375" s="64">
        <f>PW363</f>
        <v>6</v>
      </c>
      <c r="QM375" s="5"/>
      <c r="QO375" s="5"/>
      <c r="RK375" s="31">
        <v>5.33</v>
      </c>
      <c r="RL375" s="31">
        <v>1</v>
      </c>
      <c r="RM375" s="31">
        <v>11.4</v>
      </c>
      <c r="RN375" s="31">
        <v>53.5</v>
      </c>
      <c r="RO375" s="36">
        <f t="shared" si="1058"/>
        <v>609.9</v>
      </c>
      <c r="RP375" s="64">
        <f>RM363</f>
        <v>11.4</v>
      </c>
      <c r="RW375" s="31">
        <v>7</v>
      </c>
      <c r="RX375" s="31">
        <v>1</v>
      </c>
      <c r="RY375" s="31">
        <v>10.8</v>
      </c>
    </row>
    <row r="376" spans="1:495" x14ac:dyDescent="0.55000000000000004">
      <c r="A376" s="31"/>
      <c r="B376" s="80">
        <v>186201</v>
      </c>
      <c r="C376" s="77"/>
      <c r="D376" s="78"/>
      <c r="E376" s="78">
        <f t="shared" si="867"/>
        <v>158109.01749999999</v>
      </c>
      <c r="F376" s="78">
        <f>I376</f>
        <v>42.596023969009089</v>
      </c>
      <c r="G376" s="78">
        <f>E376/D$375</f>
        <v>67.323405365126661</v>
      </c>
      <c r="H376" s="78"/>
      <c r="I376" s="78">
        <f>F375*J376</f>
        <v>42.596023969009089</v>
      </c>
      <c r="J376" s="88">
        <f>SUM(P376,V376,AB376,AH376,AN376,AT376,AZ376,BF376,BL376,BR376,BX376,CD376,CJ376,CP376,CV376,DB376,DH376,DN376,DT376,DZ376,EF376,EL376,ER376,EX376,FD376,FJ376,FP376,FV376,GB376,GH376,GN376,GT376,GZ376,HF376,HL376,HR376,HX376,ID376,IJ376,IP376,IV376,JB376,JH376,JN376,JT376,JZ376,KF376,KL376,KR376,KX376,LD376,LJ376,LP376,LV376,MB376,MH376,MN376,MT376,MZ376,NF376,NL376,NR376,NX376,OD376,OJ376,OP376,OV376,PB376,PH376,PN376,PT376,PZ376,QF376,QL376,QR376,QX376,RD376,RJ376,RP376,RV376,SB376,SH376,SN376,ST376)/J375</f>
        <v>1.0431175940425632</v>
      </c>
      <c r="N376" s="31">
        <v>49.5</v>
      </c>
      <c r="O376" s="62">
        <f>M$375*N376</f>
        <v>4999.5</v>
      </c>
      <c r="P376" s="31">
        <f>N376/N375*P375</f>
        <v>101.7709923664122</v>
      </c>
      <c r="Z376" s="31">
        <v>91</v>
      </c>
      <c r="AA376" s="37">
        <f t="shared" ref="AA376:AA387" si="1060">Y$375*Z376</f>
        <v>6825</v>
      </c>
      <c r="AB376" s="64">
        <f>Z376/Z375*AB375</f>
        <v>81.25</v>
      </c>
      <c r="AF376" s="31">
        <v>63</v>
      </c>
      <c r="AG376" s="36">
        <f>AE$375*AF376</f>
        <v>3339</v>
      </c>
      <c r="AH376" s="64">
        <f>AF376/AF375*AH375</f>
        <v>31.984615384615385</v>
      </c>
      <c r="AL376" s="31">
        <v>40</v>
      </c>
      <c r="AM376" s="30">
        <f>AK$375*AL376</f>
        <v>4000</v>
      </c>
      <c r="AN376" s="64">
        <f>AL376/AL375*AN375</f>
        <v>119.40298507462686</v>
      </c>
      <c r="AR376" s="31">
        <v>10</v>
      </c>
      <c r="AS376" s="38">
        <f>AQ$375*AR376</f>
        <v>315</v>
      </c>
      <c r="AT376" s="64">
        <f>AR376/AR375*AT375</f>
        <v>31.5</v>
      </c>
      <c r="AX376" s="31">
        <v>110</v>
      </c>
      <c r="AY376" s="36">
        <f>AW$375*AX376</f>
        <v>3520</v>
      </c>
      <c r="AZ376" s="64">
        <f>AX376/AX375*AZ375</f>
        <v>30.87719298245614</v>
      </c>
      <c r="BD376" s="31">
        <v>105.5</v>
      </c>
      <c r="BE376" s="36">
        <f>BC$375*BD376</f>
        <v>4378.25</v>
      </c>
      <c r="BF376" s="64">
        <f>BD376/BD375*BF375</f>
        <v>40.167431192660551</v>
      </c>
      <c r="BJ376" s="31">
        <v>49.75</v>
      </c>
      <c r="BK376" s="36">
        <f>BI$375*BJ376</f>
        <v>1527.325</v>
      </c>
      <c r="BL376" s="64">
        <f>BJ376/BJ375*BL375</f>
        <v>32.154210526315786</v>
      </c>
      <c r="BP376" s="31">
        <v>59.5</v>
      </c>
      <c r="BQ376" s="30">
        <f>BO$375*BP376</f>
        <v>1695.75</v>
      </c>
      <c r="BR376" s="64">
        <f>BP376/BP375*BR375</f>
        <v>30.831818181818182</v>
      </c>
      <c r="BV376" s="31">
        <v>56</v>
      </c>
      <c r="BW376" s="30">
        <f>BU$375*BV376</f>
        <v>3136</v>
      </c>
      <c r="BX376" s="64">
        <f>BV376/BV375*BX375</f>
        <v>61.490196078431381</v>
      </c>
      <c r="CB376" s="31">
        <v>61.5</v>
      </c>
      <c r="CC376" s="30">
        <f>CA$375*CB376</f>
        <v>9717</v>
      </c>
      <c r="CD376" s="64">
        <f>CB376/CB375*CD375</f>
        <v>101.1774193548387</v>
      </c>
      <c r="CN376" s="31">
        <v>67.75</v>
      </c>
      <c r="CO376" s="36">
        <f>CM$375*CN376</f>
        <v>4065</v>
      </c>
      <c r="CP376" s="64">
        <f>CN376/CN375*CP375</f>
        <v>61.127819548872182</v>
      </c>
      <c r="CZ376" s="31">
        <v>79</v>
      </c>
      <c r="DA376" s="62">
        <f>CY$375*CZ376</f>
        <v>18960</v>
      </c>
      <c r="DB376" s="31">
        <f>CZ376/CZ375*DB375</f>
        <v>245.4368932038835</v>
      </c>
      <c r="DF376" s="31">
        <v>32.5</v>
      </c>
      <c r="DG376" s="30">
        <f>DE$375*DF376</f>
        <v>1235</v>
      </c>
      <c r="DH376" s="64">
        <f>DF376/DF375*DH375</f>
        <v>32.077922077922075</v>
      </c>
      <c r="DL376" s="31">
        <v>12.75</v>
      </c>
      <c r="DM376" s="30">
        <f>DK$375*DL376</f>
        <v>535.5</v>
      </c>
      <c r="DN376" s="64">
        <f>DL376/DL375*DN375</f>
        <v>42.84</v>
      </c>
      <c r="DR376" s="31">
        <v>52.5</v>
      </c>
      <c r="DS376" s="30">
        <f>DQ$375*DR376</f>
        <v>3176.25</v>
      </c>
      <c r="DT376" s="64">
        <f>DR376/DR375*DT375</f>
        <v>63.360263315380003</v>
      </c>
      <c r="DX376" s="31">
        <v>21.63</v>
      </c>
      <c r="DY376" s="30">
        <f>DW$375*DX376</f>
        <v>1319.4299999999998</v>
      </c>
      <c r="DZ376" s="64">
        <f>DX376/DX375*DZ375</f>
        <v>66.369718309859152</v>
      </c>
      <c r="ED376" s="31">
        <v>42</v>
      </c>
      <c r="EE376" s="30">
        <f>EC$375*ED376</f>
        <v>1386</v>
      </c>
      <c r="EF376" s="64">
        <f>ED376/ED375*EF375</f>
        <v>39.174674957603159</v>
      </c>
      <c r="EV376" s="31">
        <v>111.5</v>
      </c>
      <c r="EW376" s="30">
        <f>EU$375*EV376</f>
        <v>5017.5</v>
      </c>
      <c r="EX376" s="64">
        <f>EV376/EV375*EX375</f>
        <v>47.89976133651551</v>
      </c>
      <c r="FB376" s="31">
        <v>115.875</v>
      </c>
      <c r="FC376" s="29">
        <f t="shared" ref="FC376:FC387" si="1061">FA$375*FB376</f>
        <v>5967.5625</v>
      </c>
      <c r="FD376" s="64">
        <f>FB376/FB375*FD375</f>
        <v>52.693708609271525</v>
      </c>
      <c r="FN376" s="31">
        <v>105</v>
      </c>
      <c r="FO376" s="36">
        <f>FM$375*FN376</f>
        <v>4935</v>
      </c>
      <c r="FP376" s="64">
        <f>FN376/FN375*FP375</f>
        <v>48.62068965517242</v>
      </c>
      <c r="FT376" s="31">
        <v>76</v>
      </c>
      <c r="FU376" s="36">
        <f>FS$375*FT376</f>
        <v>10032</v>
      </c>
      <c r="FV376" s="64">
        <f>FT376/FT375*FV375</f>
        <v>132</v>
      </c>
      <c r="GF376" s="31">
        <v>16.5</v>
      </c>
      <c r="GG376" s="36">
        <f>GE$375*GF376</f>
        <v>627</v>
      </c>
      <c r="GH376" s="64">
        <f>GF376/GF375*GH375</f>
        <v>36.882352941176471</v>
      </c>
      <c r="GL376" s="31">
        <v>34.5</v>
      </c>
      <c r="GM376" s="36">
        <f>GK$375*GL377</f>
        <v>904</v>
      </c>
      <c r="GN376" s="64">
        <f>GL377/GL376*GN375</f>
        <v>26.20289855072464</v>
      </c>
      <c r="GR376" s="31">
        <v>98.5</v>
      </c>
      <c r="GS376" s="36">
        <f>GQ$375*GR376</f>
        <v>2167</v>
      </c>
      <c r="GT376" s="64">
        <f>GR376/GR375*GT375</f>
        <v>20</v>
      </c>
      <c r="HD376" s="31">
        <v>21</v>
      </c>
      <c r="HE376" s="36">
        <f>HC$375*HD376</f>
        <v>1008</v>
      </c>
      <c r="HF376" s="64">
        <f>HD376/HD375*HF375</f>
        <v>59.294117647058826</v>
      </c>
      <c r="HP376" s="31">
        <v>62</v>
      </c>
      <c r="HQ376" s="30">
        <f>HO$375*HP376</f>
        <v>2976</v>
      </c>
      <c r="HR376" s="64">
        <f>HP376/HP375*HR375</f>
        <v>53.142857142857146</v>
      </c>
      <c r="HV376" s="31">
        <v>30</v>
      </c>
      <c r="HW376" s="36">
        <f>HU$375*HV376</f>
        <v>900</v>
      </c>
      <c r="IB376" s="31">
        <v>136</v>
      </c>
      <c r="IC376" s="36">
        <f>IA$375*IB376</f>
        <v>3128</v>
      </c>
      <c r="ID376" s="64">
        <f>IB376/IB375*ID375</f>
        <v>23</v>
      </c>
      <c r="IN376" s="31">
        <v>104</v>
      </c>
      <c r="IO376" s="36">
        <f>IM$375*IN376</f>
        <v>3120</v>
      </c>
      <c r="IP376" s="64">
        <f>IN376/IN375*IP375</f>
        <v>30.738916256157637</v>
      </c>
      <c r="JC376" s="69"/>
      <c r="JD376" s="20"/>
      <c r="JE376" s="20"/>
      <c r="JF376" s="20"/>
      <c r="JI376" s="69"/>
      <c r="JJ376" s="20"/>
      <c r="JK376" s="20"/>
      <c r="JL376" s="20">
        <v>112.75</v>
      </c>
      <c r="JM376" s="23">
        <f>JK$375*JL376</f>
        <v>4284.5</v>
      </c>
      <c r="JN376" s="72">
        <f>JL376/JL375*JN375</f>
        <v>38</v>
      </c>
      <c r="JO376" s="69"/>
      <c r="JP376" s="20"/>
      <c r="JQ376" s="20"/>
      <c r="JR376" s="20">
        <v>109</v>
      </c>
      <c r="JS376" s="23">
        <f>JQ$375*JR376</f>
        <v>3444.4</v>
      </c>
      <c r="JT376" s="72">
        <f>JR376/JR375*JT375</f>
        <v>31.745622119815671</v>
      </c>
      <c r="JU376" s="69"/>
      <c r="JV376" s="20"/>
      <c r="JW376" s="20"/>
      <c r="JX376" s="20"/>
      <c r="KA376" s="69"/>
      <c r="KB376" s="20"/>
      <c r="KC376" s="20"/>
      <c r="KD376" s="20"/>
      <c r="KG376" s="69"/>
      <c r="KH376" s="20"/>
      <c r="KI376" s="20"/>
      <c r="KJ376" s="20">
        <v>9</v>
      </c>
      <c r="KK376" s="23">
        <f>KI$375*KJ376</f>
        <v>270</v>
      </c>
      <c r="KL376" s="72">
        <f>KJ376/KJ375*KL375</f>
        <v>30</v>
      </c>
      <c r="KM376" s="69"/>
      <c r="KN376" s="20"/>
      <c r="KO376" s="20"/>
      <c r="KP376" s="20">
        <v>90.5</v>
      </c>
      <c r="KQ376" s="23">
        <f>KO$375*KP376</f>
        <v>1656.15</v>
      </c>
      <c r="KR376" s="72">
        <f>KP376/KP375*KR375</f>
        <v>16.561500000000002</v>
      </c>
      <c r="KS376" s="69"/>
      <c r="KT376" s="20"/>
      <c r="KU376" s="20"/>
      <c r="KV376" s="20">
        <v>89</v>
      </c>
      <c r="KW376" s="23">
        <f>KU$375*KV376</f>
        <v>4984</v>
      </c>
      <c r="KX376" s="72">
        <f>KV376/KV375*KX375</f>
        <v>60.780487804878049</v>
      </c>
      <c r="KY376" s="69"/>
      <c r="KZ376" s="20"/>
      <c r="LA376" s="20"/>
      <c r="LB376" s="20">
        <v>34.666666666666664</v>
      </c>
      <c r="LC376" s="23">
        <f>LA$375*LB376</f>
        <v>728</v>
      </c>
      <c r="LD376" s="72">
        <f>LB376/LB375*LD375</f>
        <v>21.10144927536232</v>
      </c>
      <c r="LE376" s="69"/>
      <c r="LF376" s="20"/>
      <c r="LG376" s="20"/>
      <c r="LH376" s="20">
        <v>35.5</v>
      </c>
      <c r="LI376" s="23">
        <f>LG$375*LH376</f>
        <v>3905</v>
      </c>
      <c r="LJ376" s="72">
        <f>LH376/LH375*LJ375</f>
        <v>118.76520681265207</v>
      </c>
      <c r="LK376" s="27"/>
      <c r="LL376" s="27"/>
      <c r="LM376" s="27"/>
      <c r="LN376" s="27">
        <v>117.5</v>
      </c>
      <c r="LO376" s="30">
        <f>LM$375*LN376</f>
        <v>5839.75</v>
      </c>
      <c r="LP376" s="73">
        <f>LN376/LN375*LP375</f>
        <v>51.225877192982459</v>
      </c>
      <c r="LW376" s="32"/>
      <c r="LX376" s="32"/>
      <c r="LY376" s="32"/>
      <c r="LZ376" s="32">
        <v>118.5</v>
      </c>
      <c r="MA376" s="36">
        <f>LY$375*LZ376</f>
        <v>4443.75</v>
      </c>
      <c r="MB376" s="64">
        <f>LZ376/LZ375*MB375</f>
        <v>39.325221238938049</v>
      </c>
      <c r="MC376" s="32"/>
      <c r="MD376" s="32"/>
      <c r="ME376" s="32"/>
      <c r="MF376" s="32"/>
      <c r="MI376" s="32"/>
      <c r="MJ376" s="32"/>
      <c r="MK376" s="32"/>
      <c r="ML376" s="32"/>
      <c r="MO376" s="32"/>
      <c r="MP376" s="32"/>
      <c r="MQ376" s="32"/>
      <c r="MR376" s="32"/>
      <c r="MU376" s="32"/>
      <c r="MV376" s="32"/>
      <c r="MW376" s="32"/>
      <c r="MX376" s="32"/>
      <c r="NA376" s="32"/>
      <c r="NB376" s="32"/>
      <c r="NC376" s="32"/>
      <c r="ND376" s="32">
        <v>106</v>
      </c>
      <c r="NE376" s="36">
        <f>NC$375*ND376</f>
        <v>1590</v>
      </c>
      <c r="NF376" s="64">
        <f>ND376/ND375*NF375</f>
        <v>15.142857142857142</v>
      </c>
      <c r="NG376" s="32"/>
      <c r="NH376" s="32"/>
      <c r="NI376" s="32"/>
      <c r="NJ376" s="32">
        <v>98</v>
      </c>
      <c r="NK376" s="36">
        <f>NI$375*NJ376</f>
        <v>3469.2</v>
      </c>
      <c r="NL376" s="64">
        <f>NJ376/NJ375*NL375</f>
        <v>35.042424242424239</v>
      </c>
      <c r="NM376" s="32"/>
      <c r="NN376" s="32"/>
      <c r="NO376" s="32"/>
      <c r="NP376" s="32">
        <v>77</v>
      </c>
      <c r="NQ376" s="36">
        <f>NO$375*NP376</f>
        <v>1224.3</v>
      </c>
      <c r="NR376" s="64">
        <f>NP376/NP375*NR375</f>
        <v>16.109210526315788</v>
      </c>
      <c r="NS376" s="32"/>
      <c r="NT376" s="32"/>
      <c r="NU376" s="32"/>
      <c r="NV376" s="32"/>
      <c r="NY376" s="32"/>
      <c r="NZ376" s="32"/>
      <c r="OA376" s="32"/>
      <c r="OB376" s="32">
        <v>11</v>
      </c>
      <c r="OC376" s="36">
        <f>OA$375*OB376</f>
        <v>242</v>
      </c>
      <c r="OD376" s="64">
        <f>OB376/OB375*OD375</f>
        <v>26.162162162162165</v>
      </c>
      <c r="OE376" s="32"/>
      <c r="OF376" s="32"/>
      <c r="OG376" s="32"/>
      <c r="OH376" s="32"/>
      <c r="OK376" s="32"/>
      <c r="OL376" s="32"/>
      <c r="OM376" s="32"/>
      <c r="ON376" s="32">
        <v>85</v>
      </c>
      <c r="OO376" s="36">
        <f>OM$375*ON376</f>
        <v>2533</v>
      </c>
      <c r="OP376" s="64">
        <f>ON376/ON375*OP375</f>
        <v>33.328947368421055</v>
      </c>
      <c r="OQ376" s="32"/>
      <c r="OR376" s="32"/>
      <c r="OS376" s="32"/>
      <c r="OT376" s="32">
        <v>46</v>
      </c>
      <c r="OU376" s="36">
        <f>OS$375*OT376</f>
        <v>690</v>
      </c>
      <c r="OW376" s="32"/>
      <c r="OX376" s="32"/>
      <c r="OY376" s="32"/>
      <c r="OZ376" s="32">
        <v>103</v>
      </c>
      <c r="PA376" s="36">
        <f>OY$375*OZ376</f>
        <v>1678.9</v>
      </c>
      <c r="PB376" s="64">
        <f>OZ376/OZ375*PB375</f>
        <v>15.1</v>
      </c>
      <c r="PO376" s="32"/>
      <c r="PP376" s="32"/>
      <c r="PQ376" s="32"/>
      <c r="PR376" s="32"/>
      <c r="PU376" s="32"/>
      <c r="PV376" s="32"/>
      <c r="PW376" s="32"/>
      <c r="PX376" s="31">
        <v>110</v>
      </c>
      <c r="PY376" s="36">
        <f>PW$375*PX376</f>
        <v>660</v>
      </c>
      <c r="PZ376" s="64">
        <f>PX376/PX375*PZ375</f>
        <v>6</v>
      </c>
      <c r="QM376" s="5"/>
      <c r="QO376" s="5"/>
      <c r="RN376" s="31">
        <v>52</v>
      </c>
      <c r="RO376" s="36">
        <f>RM$375*RN376</f>
        <v>592.80000000000007</v>
      </c>
      <c r="RP376" s="64">
        <f>RN376/RN375*RP375</f>
        <v>11.080373831775701</v>
      </c>
      <c r="RZ376" s="31">
        <v>89</v>
      </c>
      <c r="SA376" s="36">
        <f>RY$375*RZ376</f>
        <v>961.2</v>
      </c>
    </row>
    <row r="377" spans="1:495" x14ac:dyDescent="0.55000000000000004">
      <c r="A377" s="31"/>
      <c r="B377" s="80">
        <v>186202</v>
      </c>
      <c r="C377" s="77"/>
      <c r="D377" s="78"/>
      <c r="E377" s="78">
        <f t="shared" si="867"/>
        <v>164073.77250000002</v>
      </c>
      <c r="F377" s="78">
        <f>F376*G377/G376</f>
        <v>44.202983843699784</v>
      </c>
      <c r="G377" s="78">
        <f t="shared" ref="G377:G387" si="1062">E377/D$375</f>
        <v>69.863220140515224</v>
      </c>
      <c r="H377" s="78"/>
      <c r="I377" s="78"/>
      <c r="J377" s="88"/>
      <c r="N377" s="31">
        <v>58.5</v>
      </c>
      <c r="O377" s="62">
        <f t="shared" ref="O377:O387" si="1063">M$375*N377</f>
        <v>5908.5</v>
      </c>
      <c r="Z377" s="31">
        <v>90</v>
      </c>
      <c r="AA377" s="37">
        <f t="shared" si="1060"/>
        <v>6750</v>
      </c>
      <c r="AF377" s="31">
        <v>62</v>
      </c>
      <c r="AG377" s="36">
        <f t="shared" ref="AG377:AG387" si="1064">AE$375*AF377</f>
        <v>3286</v>
      </c>
      <c r="AL377" s="31">
        <v>43.75</v>
      </c>
      <c r="AM377" s="30">
        <f t="shared" ref="AM377:AM387" si="1065">AK$375*AL377</f>
        <v>4375</v>
      </c>
      <c r="AR377" s="31">
        <v>14</v>
      </c>
      <c r="AS377" s="38">
        <f t="shared" ref="AS377:AS387" si="1066">AQ$375*AR377</f>
        <v>441</v>
      </c>
      <c r="AX377" s="31">
        <v>122</v>
      </c>
      <c r="AY377" s="36">
        <f t="shared" ref="AY377:AY387" si="1067">AW$375*AX377</f>
        <v>3904</v>
      </c>
      <c r="BD377" s="31">
        <v>107.5</v>
      </c>
      <c r="BE377" s="36">
        <f t="shared" ref="BE377:BE387" si="1068">BC$375*BD377</f>
        <v>4461.25</v>
      </c>
      <c r="BJ377" s="31">
        <v>49.875</v>
      </c>
      <c r="BK377" s="36">
        <f t="shared" ref="BK377:BK387" si="1069">BI$375*BJ377</f>
        <v>1531.1624999999999</v>
      </c>
      <c r="BP377" s="31">
        <v>58</v>
      </c>
      <c r="BQ377" s="30">
        <f t="shared" ref="BQ377:BQ387" si="1070">BO$375*BP377</f>
        <v>1653</v>
      </c>
      <c r="BV377" s="31">
        <v>56.5</v>
      </c>
      <c r="BW377" s="30">
        <f t="shared" ref="BW377:BW387" si="1071">BU$375*BV377</f>
        <v>3164</v>
      </c>
      <c r="CB377" s="31">
        <v>63.5</v>
      </c>
      <c r="CC377" s="30">
        <f t="shared" ref="CC377:CC387" si="1072">CA$375*CB377</f>
        <v>10033</v>
      </c>
      <c r="CN377" s="31">
        <v>68.38</v>
      </c>
      <c r="CO377" s="36">
        <f t="shared" ref="CO377:CO387" si="1073">CM$375*CN377</f>
        <v>4102.7999999999993</v>
      </c>
      <c r="CZ377" s="31">
        <v>80.75</v>
      </c>
      <c r="DA377" s="62">
        <f t="shared" ref="DA377:DA387" si="1074">CY$375*CZ377</f>
        <v>19380</v>
      </c>
      <c r="DF377" s="31">
        <v>35.25</v>
      </c>
      <c r="DG377" s="30">
        <f t="shared" ref="DG377:DG387" si="1075">DE$375*DF377</f>
        <v>1339.5</v>
      </c>
      <c r="DL377" s="31">
        <v>11.88</v>
      </c>
      <c r="DM377" s="30">
        <f t="shared" ref="DM377:DM387" si="1076">DK$375*DL377</f>
        <v>498.96000000000004</v>
      </c>
      <c r="DR377" s="31">
        <v>54</v>
      </c>
      <c r="DS377" s="30">
        <f t="shared" ref="DS377:DS387" si="1077">DQ$375*DR377</f>
        <v>3267</v>
      </c>
      <c r="DX377" s="31">
        <v>24</v>
      </c>
      <c r="DY377" s="30">
        <f t="shared" ref="DY377:DY387" si="1078">DW$375*DX377</f>
        <v>1464</v>
      </c>
      <c r="ED377" s="31">
        <v>45</v>
      </c>
      <c r="EE377" s="30">
        <f t="shared" ref="EE377:EE387" si="1079">EC$375*ED377</f>
        <v>1485</v>
      </c>
      <c r="EV377" s="31">
        <v>112</v>
      </c>
      <c r="EW377" s="30">
        <f t="shared" ref="EW377:EW387" si="1080">EU$375*EV377</f>
        <v>5040</v>
      </c>
      <c r="FB377" s="31">
        <v>110</v>
      </c>
      <c r="FC377" s="29">
        <f t="shared" si="1061"/>
        <v>5665</v>
      </c>
      <c r="FN377" s="31">
        <v>109</v>
      </c>
      <c r="FO377" s="36">
        <f t="shared" ref="FO377:FO387" si="1081">FM$375*FN377</f>
        <v>5123</v>
      </c>
      <c r="FT377" s="31">
        <v>83.5</v>
      </c>
      <c r="FU377" s="36">
        <f t="shared" ref="FU377:FU387" si="1082">FS$375*FT377</f>
        <v>11022</v>
      </c>
      <c r="GF377" s="31">
        <v>18</v>
      </c>
      <c r="GG377" s="36">
        <f t="shared" ref="GG377:GG387" si="1083">GE$375*GF377</f>
        <v>684</v>
      </c>
      <c r="GL377" s="31">
        <v>40</v>
      </c>
      <c r="GM377" s="36">
        <f>GK$375*GL378</f>
        <v>977.45</v>
      </c>
      <c r="GR377" s="31">
        <v>110</v>
      </c>
      <c r="GS377" s="36">
        <f t="shared" ref="GS377:GS387" si="1084">GQ$375*GR377</f>
        <v>2420</v>
      </c>
      <c r="HD377" s="31">
        <v>21</v>
      </c>
      <c r="HE377" s="36">
        <f t="shared" ref="HE377:HE387" si="1085">HC$375*HD377</f>
        <v>1008</v>
      </c>
      <c r="HP377" s="31">
        <v>64.5</v>
      </c>
      <c r="HQ377" s="30">
        <f t="shared" ref="HQ377:HQ387" si="1086">HO$375*HP377</f>
        <v>3096</v>
      </c>
      <c r="HV377" s="31">
        <v>30</v>
      </c>
      <c r="HW377" s="36">
        <f t="shared" ref="HW377:HW387" si="1087">HU$375*HV377</f>
        <v>900</v>
      </c>
      <c r="IB377" s="31">
        <v>133.25</v>
      </c>
      <c r="IC377" s="36">
        <f t="shared" ref="IC377:IC387" si="1088">IA$375*IB377</f>
        <v>3064.75</v>
      </c>
      <c r="IN377" s="31">
        <v>108</v>
      </c>
      <c r="IO377" s="36">
        <f t="shared" ref="IO377:IO387" si="1089">IM$375*IN377</f>
        <v>3240</v>
      </c>
      <c r="JC377" s="69"/>
      <c r="JD377" s="20"/>
      <c r="JE377" s="20"/>
      <c r="JF377" s="20"/>
      <c r="JI377" s="69"/>
      <c r="JJ377" s="20"/>
      <c r="JK377" s="20"/>
      <c r="JL377" s="20">
        <v>122.5</v>
      </c>
      <c r="JM377" s="23">
        <f t="shared" ref="JM377:JM387" si="1090">JK$375*JL377</f>
        <v>4655</v>
      </c>
      <c r="JO377" s="69"/>
      <c r="JP377" s="20"/>
      <c r="JQ377" s="20"/>
      <c r="JR377" s="20">
        <v>111</v>
      </c>
      <c r="JS377" s="23">
        <f t="shared" ref="JS377:JS387" si="1091">JQ$375*JR377</f>
        <v>3507.6000000000004</v>
      </c>
      <c r="JU377" s="69"/>
      <c r="JV377" s="20"/>
      <c r="JW377" s="20"/>
      <c r="JX377" s="20"/>
      <c r="KA377" s="69"/>
      <c r="KB377" s="20"/>
      <c r="KC377" s="20"/>
      <c r="KD377" s="20"/>
      <c r="KG377" s="69"/>
      <c r="KH377" s="20"/>
      <c r="KI377" s="20"/>
      <c r="KJ377" s="20">
        <v>11</v>
      </c>
      <c r="KK377" s="23">
        <f t="shared" ref="KK377:KK387" si="1092">KI$375*KJ377</f>
        <v>330</v>
      </c>
      <c r="KM377" s="69"/>
      <c r="KN377" s="20"/>
      <c r="KO377" s="20"/>
      <c r="KP377" s="20">
        <v>100</v>
      </c>
      <c r="KQ377" s="23">
        <f t="shared" ref="KQ377:KQ387" si="1093">KO$375*KP377</f>
        <v>1830</v>
      </c>
      <c r="KS377" s="69"/>
      <c r="KT377" s="20"/>
      <c r="KU377" s="20"/>
      <c r="KV377" s="20">
        <v>98</v>
      </c>
      <c r="KW377" s="23">
        <f t="shared" ref="KW377:KW387" si="1094">KU$375*KV377</f>
        <v>5488</v>
      </c>
      <c r="KY377" s="69"/>
      <c r="KZ377" s="20"/>
      <c r="LA377" s="20"/>
      <c r="LB377" s="20">
        <v>34.833333333333329</v>
      </c>
      <c r="LC377" s="23">
        <f t="shared" ref="LC377:LC387" si="1095">LA$375*LB377</f>
        <v>731.49999999999989</v>
      </c>
      <c r="LE377" s="69"/>
      <c r="LF377" s="20"/>
      <c r="LG377" s="20"/>
      <c r="LH377" s="20">
        <v>34.75</v>
      </c>
      <c r="LI377" s="23">
        <f t="shared" ref="LI377:LI387" si="1096">LG$375*LH377</f>
        <v>3822.5</v>
      </c>
      <c r="LK377" s="27"/>
      <c r="LL377" s="27"/>
      <c r="LM377" s="27"/>
      <c r="LN377" s="27">
        <v>121</v>
      </c>
      <c r="LO377" s="30">
        <f t="shared" ref="LO377:LO387" si="1097">LM$375*LN377</f>
        <v>6013.7000000000007</v>
      </c>
      <c r="LW377" s="32"/>
      <c r="LX377" s="32"/>
      <c r="LY377" s="32"/>
      <c r="LZ377" s="32">
        <v>124</v>
      </c>
      <c r="MA377" s="36">
        <f t="shared" ref="MA377:MA387" si="1098">LY$375*LZ377</f>
        <v>4650</v>
      </c>
      <c r="MC377" s="32"/>
      <c r="MD377" s="32"/>
      <c r="ME377" s="32"/>
      <c r="MF377" s="32"/>
      <c r="MI377" s="32"/>
      <c r="MJ377" s="32"/>
      <c r="MK377" s="32"/>
      <c r="ML377" s="32"/>
      <c r="MO377" s="32"/>
      <c r="MP377" s="32"/>
      <c r="MQ377" s="32"/>
      <c r="MR377" s="32"/>
      <c r="MU377" s="32"/>
      <c r="MV377" s="32"/>
      <c r="MW377" s="32"/>
      <c r="MX377" s="32"/>
      <c r="NA377" s="32"/>
      <c r="NB377" s="32"/>
      <c r="NC377" s="32"/>
      <c r="ND377" s="32">
        <v>109</v>
      </c>
      <c r="NE377" s="36">
        <f t="shared" ref="NE377:NE387" si="1099">NC$375*ND377</f>
        <v>1635</v>
      </c>
      <c r="NG377" s="32"/>
      <c r="NH377" s="32"/>
      <c r="NI377" s="32"/>
      <c r="NJ377" s="32">
        <v>99.5</v>
      </c>
      <c r="NK377" s="36">
        <f t="shared" ref="NK377:NK387" si="1100">NI$375*NJ377</f>
        <v>3522.2999999999997</v>
      </c>
      <c r="NM377" s="32"/>
      <c r="NN377" s="32"/>
      <c r="NO377" s="32"/>
      <c r="NP377" s="32">
        <v>81.5</v>
      </c>
      <c r="NQ377" s="36">
        <f t="shared" ref="NQ377:NQ387" si="1101">NO$375*NP377</f>
        <v>1295.8500000000001</v>
      </c>
      <c r="NS377" s="32"/>
      <c r="NT377" s="32"/>
      <c r="NU377" s="32"/>
      <c r="NV377" s="32"/>
      <c r="NY377" s="32"/>
      <c r="NZ377" s="32"/>
      <c r="OA377" s="32"/>
      <c r="OB377" s="32">
        <v>11</v>
      </c>
      <c r="OC377" s="36">
        <f t="shared" ref="OC377:OC387" si="1102">OA$375*OB377</f>
        <v>242</v>
      </c>
      <c r="OE377" s="32"/>
      <c r="OF377" s="32"/>
      <c r="OG377" s="32"/>
      <c r="OH377" s="32"/>
      <c r="OK377" s="32"/>
      <c r="OL377" s="32"/>
      <c r="OM377" s="32"/>
      <c r="ON377" s="32">
        <v>88</v>
      </c>
      <c r="OO377" s="36">
        <f t="shared" ref="OO377:OO387" si="1103">OM$375*ON377</f>
        <v>2622.4</v>
      </c>
      <c r="OQ377" s="32"/>
      <c r="OR377" s="32"/>
      <c r="OS377" s="32"/>
      <c r="OT377" s="32">
        <v>35</v>
      </c>
      <c r="OU377" s="36">
        <f t="shared" ref="OU377:OU387" si="1104">OS$375*OT377</f>
        <v>525</v>
      </c>
      <c r="OW377" s="32"/>
      <c r="OX377" s="32"/>
      <c r="OY377" s="32"/>
      <c r="OZ377" s="32">
        <v>103</v>
      </c>
      <c r="PA377" s="36">
        <f t="shared" ref="PA377:PA387" si="1105">OY$375*OZ377</f>
        <v>1678.9</v>
      </c>
      <c r="PC377" s="32"/>
      <c r="PD377" s="32"/>
      <c r="PE377" s="32"/>
      <c r="PF377" s="32"/>
      <c r="PI377" s="32"/>
      <c r="PJ377" s="32"/>
      <c r="PK377" s="32"/>
      <c r="PL377" s="32"/>
      <c r="PO377" s="32"/>
      <c r="PP377" s="32"/>
      <c r="PQ377" s="32"/>
      <c r="PR377" s="32"/>
      <c r="PU377" s="32"/>
      <c r="PV377" s="32"/>
      <c r="PW377" s="32"/>
      <c r="PX377" s="31">
        <v>110</v>
      </c>
      <c r="PY377" s="36">
        <f t="shared" ref="PY377:PY387" si="1106">PW$375*PX377</f>
        <v>660</v>
      </c>
      <c r="QM377" s="5"/>
      <c r="QO377" s="5"/>
      <c r="RN377" s="31">
        <f>AVERAGE(RN376,RN378)</f>
        <v>54.25</v>
      </c>
      <c r="RO377" s="36">
        <f t="shared" ref="RO377:RO387" si="1107">RM$375*RN377</f>
        <v>618.45000000000005</v>
      </c>
      <c r="RZ377" s="31">
        <v>89</v>
      </c>
      <c r="SA377" s="36">
        <f t="shared" ref="SA377:SA387" si="1108">RY$375*RZ377</f>
        <v>961.2</v>
      </c>
    </row>
    <row r="378" spans="1:495" x14ac:dyDescent="0.55000000000000004">
      <c r="A378" s="31"/>
      <c r="B378" s="80">
        <v>186203</v>
      </c>
      <c r="C378" s="77"/>
      <c r="D378" s="78"/>
      <c r="E378" s="78">
        <f t="shared" si="867"/>
        <v>168028.12500000003</v>
      </c>
      <c r="F378" s="78">
        <f t="shared" ref="F378:F387" si="1109">F377*G378/G377</f>
        <v>45.268322788532011</v>
      </c>
      <c r="G378" s="78">
        <f t="shared" si="1062"/>
        <v>71.546998083883324</v>
      </c>
      <c r="H378" s="78"/>
      <c r="I378" s="78"/>
      <c r="J378" s="88"/>
      <c r="N378" s="31">
        <v>67</v>
      </c>
      <c r="O378" s="62">
        <f t="shared" si="1063"/>
        <v>6767</v>
      </c>
      <c r="Z378" s="31">
        <v>89</v>
      </c>
      <c r="AA378" s="37">
        <f t="shared" si="1060"/>
        <v>6675</v>
      </c>
      <c r="AF378" s="31">
        <v>83</v>
      </c>
      <c r="AG378" s="36">
        <f t="shared" si="1064"/>
        <v>4399</v>
      </c>
      <c r="AL378" s="31">
        <v>41.75</v>
      </c>
      <c r="AM378" s="30">
        <f t="shared" si="1065"/>
        <v>4175</v>
      </c>
      <c r="AR378" s="31">
        <v>14</v>
      </c>
      <c r="AS378" s="38">
        <f t="shared" si="1066"/>
        <v>441</v>
      </c>
      <c r="AX378" s="31">
        <v>122</v>
      </c>
      <c r="AY378" s="36">
        <f t="shared" si="1067"/>
        <v>3904</v>
      </c>
      <c r="BD378" s="31">
        <v>108</v>
      </c>
      <c r="BE378" s="36">
        <f t="shared" si="1068"/>
        <v>4482</v>
      </c>
      <c r="BJ378" s="31">
        <v>50</v>
      </c>
      <c r="BK378" s="36">
        <f t="shared" si="1069"/>
        <v>1535</v>
      </c>
      <c r="BP378" s="31">
        <v>56.5</v>
      </c>
      <c r="BQ378" s="30">
        <f t="shared" si="1070"/>
        <v>1610.25</v>
      </c>
      <c r="BV378" s="31">
        <v>55.25</v>
      </c>
      <c r="BW378" s="30">
        <f t="shared" si="1071"/>
        <v>3094</v>
      </c>
      <c r="CB378" s="31">
        <v>61.5</v>
      </c>
      <c r="CC378" s="30">
        <f t="shared" si="1072"/>
        <v>9717</v>
      </c>
      <c r="CN378" s="31">
        <v>67.38</v>
      </c>
      <c r="CO378" s="36">
        <f t="shared" si="1073"/>
        <v>4042.7999999999997</v>
      </c>
      <c r="CZ378" s="31">
        <v>82.5</v>
      </c>
      <c r="DA378" s="62">
        <f t="shared" si="1074"/>
        <v>19800</v>
      </c>
      <c r="DF378" s="31">
        <v>35.75</v>
      </c>
      <c r="DG378" s="30">
        <f t="shared" si="1075"/>
        <v>1358.5</v>
      </c>
      <c r="DL378" s="31">
        <v>12.88</v>
      </c>
      <c r="DM378" s="30">
        <f t="shared" si="1076"/>
        <v>540.96</v>
      </c>
      <c r="DR378" s="31">
        <v>55.88</v>
      </c>
      <c r="DS378" s="30">
        <f t="shared" si="1077"/>
        <v>3380.7400000000002</v>
      </c>
      <c r="DX378" s="31">
        <v>22.25</v>
      </c>
      <c r="DY378" s="30">
        <f t="shared" si="1078"/>
        <v>1357.25</v>
      </c>
      <c r="ED378" s="31">
        <v>45.25</v>
      </c>
      <c r="EE378" s="30">
        <f t="shared" si="1079"/>
        <v>1493.25</v>
      </c>
      <c r="EV378" s="31">
        <v>112</v>
      </c>
      <c r="EW378" s="30">
        <f t="shared" si="1080"/>
        <v>5040</v>
      </c>
      <c r="FB378" s="31">
        <v>120.5</v>
      </c>
      <c r="FC378" s="29">
        <f t="shared" si="1061"/>
        <v>6205.75</v>
      </c>
      <c r="FN378" s="31">
        <v>112</v>
      </c>
      <c r="FO378" s="36">
        <f t="shared" si="1081"/>
        <v>5264</v>
      </c>
      <c r="FT378" s="31">
        <v>91</v>
      </c>
      <c r="FU378" s="36">
        <f t="shared" si="1082"/>
        <v>12012</v>
      </c>
      <c r="GF378" s="31">
        <v>17.25</v>
      </c>
      <c r="GG378" s="36">
        <f t="shared" si="1083"/>
        <v>655.5</v>
      </c>
      <c r="GL378" s="31">
        <v>43.25</v>
      </c>
      <c r="GM378" s="36">
        <f>GK$375*GL379</f>
        <v>983.1</v>
      </c>
      <c r="GR378" s="31">
        <v>105</v>
      </c>
      <c r="GS378" s="36">
        <f t="shared" si="1084"/>
        <v>2310</v>
      </c>
      <c r="HD378" s="31">
        <v>20</v>
      </c>
      <c r="HE378" s="36">
        <f t="shared" si="1085"/>
        <v>960</v>
      </c>
      <c r="HP378" s="31">
        <v>62.5</v>
      </c>
      <c r="HQ378" s="30">
        <f t="shared" si="1086"/>
        <v>3000</v>
      </c>
      <c r="HV378" s="31">
        <v>30</v>
      </c>
      <c r="HW378" s="36">
        <f t="shared" si="1087"/>
        <v>900</v>
      </c>
      <c r="IB378" s="31">
        <v>130.5</v>
      </c>
      <c r="IC378" s="36">
        <f t="shared" si="1088"/>
        <v>3001.5</v>
      </c>
      <c r="IN378" s="31">
        <v>106</v>
      </c>
      <c r="IO378" s="36">
        <f t="shared" si="1089"/>
        <v>3180</v>
      </c>
      <c r="JC378" s="69"/>
      <c r="JD378" s="20"/>
      <c r="JE378" s="20"/>
      <c r="JF378" s="20"/>
      <c r="JI378" s="69"/>
      <c r="JJ378" s="20"/>
      <c r="JK378" s="20"/>
      <c r="JL378" s="20">
        <v>123</v>
      </c>
      <c r="JM378" s="23">
        <f t="shared" si="1090"/>
        <v>4674</v>
      </c>
      <c r="JO378" s="69"/>
      <c r="JP378" s="20"/>
      <c r="JQ378" s="20"/>
      <c r="JR378" s="20">
        <v>111</v>
      </c>
      <c r="JS378" s="23">
        <f t="shared" si="1091"/>
        <v>3507.6000000000004</v>
      </c>
      <c r="JU378" s="69"/>
      <c r="JV378" s="20"/>
      <c r="JW378" s="20"/>
      <c r="JX378" s="20"/>
      <c r="KA378" s="69"/>
      <c r="KB378" s="20"/>
      <c r="KC378" s="20"/>
      <c r="KD378" s="20"/>
      <c r="KG378" s="69"/>
      <c r="KH378" s="20"/>
      <c r="KI378" s="20"/>
      <c r="KJ378" s="20">
        <v>13</v>
      </c>
      <c r="KK378" s="23">
        <f t="shared" si="1092"/>
        <v>390</v>
      </c>
      <c r="KM378" s="69"/>
      <c r="KN378" s="20"/>
      <c r="KO378" s="20"/>
      <c r="KP378" s="20">
        <v>93</v>
      </c>
      <c r="KQ378" s="23">
        <f t="shared" si="1093"/>
        <v>1701.9</v>
      </c>
      <c r="KS378" s="69"/>
      <c r="KT378" s="20"/>
      <c r="KU378" s="20"/>
      <c r="KV378" s="20">
        <v>99</v>
      </c>
      <c r="KW378" s="23">
        <f t="shared" si="1094"/>
        <v>5544</v>
      </c>
      <c r="KY378" s="69"/>
      <c r="KZ378" s="20"/>
      <c r="LA378" s="20"/>
      <c r="LB378" s="20">
        <v>35</v>
      </c>
      <c r="LC378" s="23">
        <f t="shared" si="1095"/>
        <v>735</v>
      </c>
      <c r="LE378" s="69"/>
      <c r="LF378" s="20"/>
      <c r="LG378" s="20"/>
      <c r="LH378" s="20">
        <v>37</v>
      </c>
      <c r="LI378" s="23">
        <f t="shared" si="1096"/>
        <v>4070</v>
      </c>
      <c r="LK378" s="27"/>
      <c r="LL378" s="27"/>
      <c r="LM378" s="27"/>
      <c r="LN378" s="27">
        <v>121.25</v>
      </c>
      <c r="LO378" s="30">
        <f t="shared" si="1097"/>
        <v>6026.125</v>
      </c>
      <c r="LW378" s="32"/>
      <c r="LX378" s="32"/>
      <c r="LY378" s="32"/>
      <c r="LZ378" s="32">
        <v>130</v>
      </c>
      <c r="MA378" s="36">
        <f t="shared" si="1098"/>
        <v>4875</v>
      </c>
      <c r="MC378" s="32"/>
      <c r="MD378" s="32"/>
      <c r="ME378" s="32"/>
      <c r="MF378" s="32"/>
      <c r="MI378" s="32"/>
      <c r="MJ378" s="32"/>
      <c r="MK378" s="32"/>
      <c r="ML378" s="32"/>
      <c r="MO378" s="32"/>
      <c r="MP378" s="32"/>
      <c r="MQ378" s="32"/>
      <c r="MR378" s="32"/>
      <c r="MU378" s="32"/>
      <c r="MV378" s="32"/>
      <c r="MW378" s="32"/>
      <c r="MX378" s="32"/>
      <c r="NA378" s="32"/>
      <c r="NB378" s="32"/>
      <c r="NC378" s="32"/>
      <c r="ND378" s="32">
        <v>117</v>
      </c>
      <c r="NE378" s="36">
        <f t="shared" si="1099"/>
        <v>1755</v>
      </c>
      <c r="NG378" s="32"/>
      <c r="NH378" s="32"/>
      <c r="NI378" s="32"/>
      <c r="NJ378" s="32">
        <v>99</v>
      </c>
      <c r="NK378" s="36">
        <f t="shared" si="1100"/>
        <v>3504.6</v>
      </c>
      <c r="NM378" s="32"/>
      <c r="NN378" s="32"/>
      <c r="NO378" s="32"/>
      <c r="NP378" s="32">
        <v>82</v>
      </c>
      <c r="NQ378" s="36">
        <f t="shared" si="1101"/>
        <v>1303.8</v>
      </c>
      <c r="NS378" s="32"/>
      <c r="NT378" s="32"/>
      <c r="NU378" s="32"/>
      <c r="NV378" s="32"/>
      <c r="NY378" s="32"/>
      <c r="NZ378" s="32"/>
      <c r="OA378" s="32"/>
      <c r="OB378" s="32">
        <v>11.5</v>
      </c>
      <c r="OC378" s="36">
        <f t="shared" si="1102"/>
        <v>253</v>
      </c>
      <c r="OE378" s="32"/>
      <c r="OF378" s="32"/>
      <c r="OG378" s="32"/>
      <c r="OH378" s="32"/>
      <c r="OK378" s="32"/>
      <c r="OL378" s="32"/>
      <c r="OM378" s="32"/>
      <c r="ON378" s="32">
        <v>95</v>
      </c>
      <c r="OO378" s="36">
        <f t="shared" si="1103"/>
        <v>2831</v>
      </c>
      <c r="OQ378" s="32"/>
      <c r="OR378" s="32"/>
      <c r="OS378" s="32"/>
      <c r="OT378" s="32">
        <v>35</v>
      </c>
      <c r="OU378" s="36">
        <f t="shared" si="1104"/>
        <v>525</v>
      </c>
      <c r="OW378" s="32"/>
      <c r="OX378" s="32"/>
      <c r="OY378" s="32"/>
      <c r="OZ378" s="32">
        <v>110</v>
      </c>
      <c r="PA378" s="36">
        <f t="shared" si="1105"/>
        <v>1793</v>
      </c>
      <c r="PC378" s="32"/>
      <c r="PD378" s="32"/>
      <c r="PE378" s="32"/>
      <c r="PF378" s="32"/>
      <c r="PI378" s="32"/>
      <c r="PJ378" s="32"/>
      <c r="PK378" s="32"/>
      <c r="PL378" s="32"/>
      <c r="PO378" s="32"/>
      <c r="PP378" s="32"/>
      <c r="PQ378" s="32"/>
      <c r="PR378" s="32"/>
      <c r="PU378" s="32"/>
      <c r="PV378" s="32"/>
      <c r="PW378" s="32"/>
      <c r="PX378" s="31">
        <v>110</v>
      </c>
      <c r="PY378" s="36">
        <f t="shared" si="1106"/>
        <v>660</v>
      </c>
      <c r="QM378" s="5"/>
      <c r="QO378" s="5"/>
      <c r="RN378" s="31">
        <v>56.5</v>
      </c>
      <c r="RO378" s="36">
        <f t="shared" si="1107"/>
        <v>644.1</v>
      </c>
      <c r="RZ378" s="31">
        <v>88</v>
      </c>
      <c r="SA378" s="36">
        <f t="shared" si="1108"/>
        <v>950.40000000000009</v>
      </c>
    </row>
    <row r="379" spans="1:495" x14ac:dyDescent="0.55000000000000004">
      <c r="A379" s="31"/>
      <c r="B379" s="80">
        <v>186204</v>
      </c>
      <c r="C379" s="77"/>
      <c r="D379" s="78"/>
      <c r="E379" s="78">
        <f t="shared" si="867"/>
        <v>171884.47</v>
      </c>
      <c r="F379" s="78">
        <f t="shared" si="1109"/>
        <v>46.307257611163287</v>
      </c>
      <c r="G379" s="78">
        <f t="shared" si="1062"/>
        <v>73.189044070683394</v>
      </c>
      <c r="H379" s="78"/>
      <c r="I379" s="78"/>
      <c r="J379" s="88"/>
      <c r="N379" s="31">
        <v>65.25</v>
      </c>
      <c r="O379" s="62">
        <f t="shared" si="1063"/>
        <v>6590.25</v>
      </c>
      <c r="Z379" s="31">
        <v>93.75</v>
      </c>
      <c r="AA379" s="37">
        <f t="shared" si="1060"/>
        <v>7031.25</v>
      </c>
      <c r="AF379" s="31">
        <v>82</v>
      </c>
      <c r="AG379" s="36">
        <f t="shared" si="1064"/>
        <v>4346</v>
      </c>
      <c r="AL379" s="31">
        <v>45.5</v>
      </c>
      <c r="AM379" s="30">
        <f t="shared" si="1065"/>
        <v>4550</v>
      </c>
      <c r="AR379" s="31">
        <v>14</v>
      </c>
      <c r="AS379" s="38">
        <f t="shared" si="1066"/>
        <v>441</v>
      </c>
      <c r="AX379" s="31">
        <v>122</v>
      </c>
      <c r="AY379" s="36">
        <f t="shared" si="1067"/>
        <v>3904</v>
      </c>
      <c r="BD379" s="31">
        <v>107</v>
      </c>
      <c r="BE379" s="36">
        <f t="shared" si="1068"/>
        <v>4440.5</v>
      </c>
      <c r="BJ379" s="31">
        <v>60.75</v>
      </c>
      <c r="BK379" s="36">
        <f t="shared" si="1069"/>
        <v>1865.0249999999999</v>
      </c>
      <c r="BP379" s="31">
        <v>56.5</v>
      </c>
      <c r="BQ379" s="30">
        <f t="shared" si="1070"/>
        <v>1610.25</v>
      </c>
      <c r="BV379" s="31">
        <v>57.13</v>
      </c>
      <c r="BW379" s="30">
        <f t="shared" si="1071"/>
        <v>3199.28</v>
      </c>
      <c r="CB379" s="31">
        <v>61.5</v>
      </c>
      <c r="CC379" s="30">
        <f t="shared" si="1072"/>
        <v>9717</v>
      </c>
      <c r="CN379" s="31">
        <v>67.38</v>
      </c>
      <c r="CO379" s="36">
        <f t="shared" si="1073"/>
        <v>4042.7999999999997</v>
      </c>
      <c r="CZ379" s="31">
        <v>84.5</v>
      </c>
      <c r="DA379" s="62">
        <f t="shared" si="1074"/>
        <v>20280</v>
      </c>
      <c r="DF379" s="31">
        <v>36.25</v>
      </c>
      <c r="DG379" s="30">
        <f t="shared" si="1075"/>
        <v>1377.5</v>
      </c>
      <c r="DL379" s="31">
        <v>13.75</v>
      </c>
      <c r="DM379" s="30">
        <f t="shared" si="1076"/>
        <v>577.5</v>
      </c>
      <c r="DR379" s="31">
        <v>57.13</v>
      </c>
      <c r="DS379" s="30">
        <f t="shared" si="1077"/>
        <v>3456.3650000000002</v>
      </c>
      <c r="DX379" s="31">
        <v>23.75</v>
      </c>
      <c r="DY379" s="30">
        <f t="shared" si="1078"/>
        <v>1448.75</v>
      </c>
      <c r="ED379" s="31">
        <v>43</v>
      </c>
      <c r="EE379" s="30">
        <f t="shared" si="1079"/>
        <v>1419</v>
      </c>
      <c r="EV379" s="31">
        <v>111</v>
      </c>
      <c r="EW379" s="30">
        <f t="shared" si="1080"/>
        <v>4995</v>
      </c>
      <c r="FB379" s="31">
        <v>117.5</v>
      </c>
      <c r="FC379" s="29">
        <f t="shared" si="1061"/>
        <v>6051.25</v>
      </c>
      <c r="FN379" s="31">
        <v>112</v>
      </c>
      <c r="FO379" s="36">
        <f t="shared" si="1081"/>
        <v>5264</v>
      </c>
      <c r="FT379" s="31">
        <v>93</v>
      </c>
      <c r="FU379" s="36">
        <f t="shared" si="1082"/>
        <v>12276</v>
      </c>
      <c r="GF379" s="31">
        <v>19</v>
      </c>
      <c r="GG379" s="36">
        <f t="shared" si="1083"/>
        <v>722</v>
      </c>
      <c r="GL379" s="31">
        <v>43.5</v>
      </c>
      <c r="GM379" s="36">
        <f>GK$375*GL380</f>
        <v>1022.6500000000001</v>
      </c>
      <c r="GR379" s="31">
        <v>125</v>
      </c>
      <c r="GS379" s="36">
        <f t="shared" si="1084"/>
        <v>2750</v>
      </c>
      <c r="HD379" s="31">
        <v>27</v>
      </c>
      <c r="HE379" s="36">
        <f t="shared" si="1085"/>
        <v>1296</v>
      </c>
      <c r="HP379" s="31">
        <v>65</v>
      </c>
      <c r="HQ379" s="30">
        <f t="shared" si="1086"/>
        <v>3120</v>
      </c>
      <c r="HV379" s="31">
        <v>42.5</v>
      </c>
      <c r="HW379" s="36">
        <f t="shared" si="1087"/>
        <v>1275</v>
      </c>
      <c r="IB379" s="31">
        <v>136.5</v>
      </c>
      <c r="IC379" s="36">
        <f t="shared" si="1088"/>
        <v>3139.5</v>
      </c>
      <c r="IN379" s="31">
        <v>105</v>
      </c>
      <c r="IO379" s="36">
        <f t="shared" si="1089"/>
        <v>3150</v>
      </c>
      <c r="JC379" s="69"/>
      <c r="JD379" s="20"/>
      <c r="JE379" s="20"/>
      <c r="JF379" s="20"/>
      <c r="JI379" s="69"/>
      <c r="JJ379" s="20"/>
      <c r="JK379" s="20"/>
      <c r="JL379" s="20">
        <v>124.5</v>
      </c>
      <c r="JM379" s="23">
        <f t="shared" si="1090"/>
        <v>4731</v>
      </c>
      <c r="JO379" s="69"/>
      <c r="JP379" s="20"/>
      <c r="JQ379" s="20"/>
      <c r="JR379" s="20">
        <v>119.5</v>
      </c>
      <c r="JS379" s="23">
        <f t="shared" si="1091"/>
        <v>3776.2000000000003</v>
      </c>
      <c r="JU379" s="69"/>
      <c r="JV379" s="20"/>
      <c r="JW379" s="20"/>
      <c r="JX379" s="20"/>
      <c r="KA379" s="69"/>
      <c r="KB379" s="20"/>
      <c r="KC379" s="20"/>
      <c r="KD379" s="20"/>
      <c r="KG379" s="69"/>
      <c r="KH379" s="20"/>
      <c r="KI379" s="20"/>
      <c r="KJ379" s="20">
        <v>13</v>
      </c>
      <c r="KK379" s="23">
        <f t="shared" si="1092"/>
        <v>390</v>
      </c>
      <c r="KM379" s="69"/>
      <c r="KN379" s="20"/>
      <c r="KO379" s="20"/>
      <c r="KP379" s="20">
        <v>92</v>
      </c>
      <c r="KQ379" s="23">
        <f t="shared" si="1093"/>
        <v>1683.6000000000001</v>
      </c>
      <c r="KS379" s="69"/>
      <c r="KT379" s="20"/>
      <c r="KU379" s="20"/>
      <c r="KV379" s="20">
        <v>106</v>
      </c>
      <c r="KW379" s="23">
        <f t="shared" si="1094"/>
        <v>5936</v>
      </c>
      <c r="KY379" s="69"/>
      <c r="KZ379" s="20"/>
      <c r="LA379" s="20"/>
      <c r="LB379" s="20">
        <v>37.5</v>
      </c>
      <c r="LC379" s="23">
        <f t="shared" si="1095"/>
        <v>787.5</v>
      </c>
      <c r="LE379" s="69"/>
      <c r="LF379" s="20"/>
      <c r="LG379" s="20"/>
      <c r="LH379" s="20">
        <v>37.130000000000003</v>
      </c>
      <c r="LI379" s="23">
        <f t="shared" si="1096"/>
        <v>4084.3</v>
      </c>
      <c r="LK379" s="27"/>
      <c r="LL379" s="27"/>
      <c r="LM379" s="27"/>
      <c r="LN379" s="27">
        <v>124.5</v>
      </c>
      <c r="LO379" s="30">
        <f t="shared" si="1097"/>
        <v>6187.6500000000005</v>
      </c>
      <c r="LW379" s="32"/>
      <c r="LX379" s="32"/>
      <c r="LY379" s="32"/>
      <c r="LZ379" s="32">
        <v>128</v>
      </c>
      <c r="MA379" s="36">
        <f t="shared" si="1098"/>
        <v>4800</v>
      </c>
      <c r="MC379" s="32"/>
      <c r="MD379" s="32"/>
      <c r="ME379" s="32"/>
      <c r="MF379" s="32"/>
      <c r="MI379" s="32"/>
      <c r="MJ379" s="32"/>
      <c r="MK379" s="32"/>
      <c r="ML379" s="32"/>
      <c r="MO379" s="32"/>
      <c r="MP379" s="32"/>
      <c r="MQ379" s="32"/>
      <c r="MR379" s="32"/>
      <c r="MU379" s="32"/>
      <c r="MV379" s="32"/>
      <c r="MW379" s="32"/>
      <c r="MX379" s="32"/>
      <c r="NA379" s="32"/>
      <c r="NB379" s="32"/>
      <c r="NC379" s="32"/>
      <c r="ND379" s="32">
        <v>110</v>
      </c>
      <c r="NE379" s="36">
        <f t="shared" si="1099"/>
        <v>1650</v>
      </c>
      <c r="NG379" s="32"/>
      <c r="NH379" s="32"/>
      <c r="NI379" s="32"/>
      <c r="NJ379" s="32">
        <v>95.5</v>
      </c>
      <c r="NK379" s="36">
        <f t="shared" si="1100"/>
        <v>3380.7</v>
      </c>
      <c r="NM379" s="32"/>
      <c r="NN379" s="32"/>
      <c r="NO379" s="32"/>
      <c r="NP379" s="32">
        <v>86.5</v>
      </c>
      <c r="NQ379" s="36">
        <f t="shared" si="1101"/>
        <v>1375.3500000000001</v>
      </c>
      <c r="NS379" s="32"/>
      <c r="NT379" s="32"/>
      <c r="NU379" s="32"/>
      <c r="NV379" s="32"/>
      <c r="NY379" s="32"/>
      <c r="NZ379" s="32"/>
      <c r="OA379" s="32"/>
      <c r="OB379" s="32">
        <v>11.25</v>
      </c>
      <c r="OC379" s="36">
        <f t="shared" si="1102"/>
        <v>247.5</v>
      </c>
      <c r="OE379" s="32"/>
      <c r="OF379" s="32"/>
      <c r="OG379" s="32"/>
      <c r="OH379" s="32"/>
      <c r="OK379" s="32"/>
      <c r="OL379" s="32"/>
      <c r="OM379" s="32"/>
      <c r="ON379" s="32">
        <v>98</v>
      </c>
      <c r="OO379" s="36">
        <f t="shared" si="1103"/>
        <v>2920.4</v>
      </c>
      <c r="OQ379" s="32"/>
      <c r="OR379" s="32"/>
      <c r="OS379" s="32"/>
      <c r="OT379" s="32">
        <v>35</v>
      </c>
      <c r="OU379" s="36">
        <f t="shared" si="1104"/>
        <v>525</v>
      </c>
      <c r="OW379" s="32"/>
      <c r="OX379" s="32"/>
      <c r="OY379" s="32"/>
      <c r="OZ379" s="32">
        <v>110</v>
      </c>
      <c r="PA379" s="36">
        <f t="shared" si="1105"/>
        <v>1793</v>
      </c>
      <c r="PO379" s="32"/>
      <c r="PP379" s="32"/>
      <c r="PQ379" s="32"/>
      <c r="PR379" s="32"/>
      <c r="PU379" s="32"/>
      <c r="PV379" s="32"/>
      <c r="PW379" s="32"/>
      <c r="PX379" s="31">
        <v>110</v>
      </c>
      <c r="PY379" s="36">
        <f t="shared" si="1106"/>
        <v>660</v>
      </c>
      <c r="QM379" s="5"/>
      <c r="QO379" s="5"/>
      <c r="RN379" s="31">
        <v>54</v>
      </c>
      <c r="RO379" s="36">
        <f t="shared" si="1107"/>
        <v>615.6</v>
      </c>
      <c r="RZ379" s="31">
        <v>91</v>
      </c>
      <c r="SA379" s="36">
        <f t="shared" si="1108"/>
        <v>982.80000000000007</v>
      </c>
    </row>
    <row r="380" spans="1:495" x14ac:dyDescent="0.55000000000000004">
      <c r="A380" s="31"/>
      <c r="B380" s="80">
        <v>186205</v>
      </c>
      <c r="C380" s="77"/>
      <c r="D380" s="78"/>
      <c r="E380" s="78">
        <f t="shared" si="867"/>
        <v>175803.59499999997</v>
      </c>
      <c r="F380" s="78">
        <f t="shared" si="1109"/>
        <v>47.363105943391027</v>
      </c>
      <c r="G380" s="78">
        <f t="shared" si="1062"/>
        <v>74.857822014051493</v>
      </c>
      <c r="H380" s="78"/>
      <c r="I380" s="78"/>
      <c r="J380" s="88"/>
      <c r="N380" s="31">
        <v>64.625</v>
      </c>
      <c r="O380" s="62">
        <f t="shared" si="1063"/>
        <v>6527.125</v>
      </c>
      <c r="Z380" s="31">
        <v>98.5</v>
      </c>
      <c r="AA380" s="37">
        <f t="shared" si="1060"/>
        <v>7387.5</v>
      </c>
      <c r="AF380" s="31">
        <v>93</v>
      </c>
      <c r="AG380" s="36">
        <f t="shared" si="1064"/>
        <v>4929</v>
      </c>
      <c r="AL380" s="31">
        <v>48</v>
      </c>
      <c r="AM380" s="30">
        <f t="shared" si="1065"/>
        <v>4800</v>
      </c>
      <c r="AR380" s="31">
        <v>16</v>
      </c>
      <c r="AS380" s="38">
        <f t="shared" si="1066"/>
        <v>504</v>
      </c>
      <c r="AX380" s="31">
        <v>123</v>
      </c>
      <c r="AY380" s="36">
        <f t="shared" si="1067"/>
        <v>3936</v>
      </c>
      <c r="BD380" s="31">
        <v>110</v>
      </c>
      <c r="BE380" s="36">
        <f t="shared" si="1068"/>
        <v>4565</v>
      </c>
      <c r="BJ380" s="31">
        <v>52</v>
      </c>
      <c r="BK380" s="36">
        <f t="shared" si="1069"/>
        <v>1596.3999999999999</v>
      </c>
      <c r="BP380" s="31">
        <v>58.5</v>
      </c>
      <c r="BQ380" s="30">
        <f t="shared" si="1070"/>
        <v>1667.25</v>
      </c>
      <c r="BV380" s="31">
        <v>60.5</v>
      </c>
      <c r="BW380" s="30">
        <f t="shared" si="1071"/>
        <v>3388</v>
      </c>
      <c r="CB380" s="31">
        <v>60.5</v>
      </c>
      <c r="CC380" s="30">
        <f t="shared" si="1072"/>
        <v>9559</v>
      </c>
      <c r="CN380" s="31">
        <v>66.75</v>
      </c>
      <c r="CO380" s="36">
        <f t="shared" si="1073"/>
        <v>4005</v>
      </c>
      <c r="CZ380" s="31">
        <v>86.625</v>
      </c>
      <c r="DA380" s="62">
        <f t="shared" si="1074"/>
        <v>20790</v>
      </c>
      <c r="DF380" s="31">
        <v>43.75</v>
      </c>
      <c r="DG380" s="30">
        <f t="shared" si="1075"/>
        <v>1662.5</v>
      </c>
      <c r="DL380" s="31">
        <v>13.5</v>
      </c>
      <c r="DM380" s="30">
        <f t="shared" si="1076"/>
        <v>567</v>
      </c>
      <c r="DR380" s="31">
        <v>59.5</v>
      </c>
      <c r="DS380" s="30">
        <f t="shared" si="1077"/>
        <v>3599.75</v>
      </c>
      <c r="DX380" s="31">
        <v>23.88</v>
      </c>
      <c r="DY380" s="30">
        <f t="shared" si="1078"/>
        <v>1456.6799999999998</v>
      </c>
      <c r="ED380" s="31">
        <v>41.75</v>
      </c>
      <c r="EE380" s="30">
        <f t="shared" si="1079"/>
        <v>1377.75</v>
      </c>
      <c r="EV380" s="31">
        <v>113.5</v>
      </c>
      <c r="EW380" s="30">
        <f t="shared" si="1080"/>
        <v>5107.5</v>
      </c>
      <c r="FB380" s="31">
        <v>129.5</v>
      </c>
      <c r="FC380" s="29">
        <f t="shared" si="1061"/>
        <v>6669.25</v>
      </c>
      <c r="FN380" s="31">
        <v>116.25</v>
      </c>
      <c r="FO380" s="36">
        <f t="shared" si="1081"/>
        <v>5463.75</v>
      </c>
      <c r="FT380" s="31">
        <v>95.25</v>
      </c>
      <c r="FU380" s="36">
        <f t="shared" si="1082"/>
        <v>12573</v>
      </c>
      <c r="GF380" s="31">
        <v>21.13</v>
      </c>
      <c r="GG380" s="36">
        <f t="shared" si="1083"/>
        <v>802.93999999999994</v>
      </c>
      <c r="GL380" s="31">
        <v>45.25</v>
      </c>
      <c r="GM380" s="36">
        <f>GK$375*GL381</f>
        <v>1186.5</v>
      </c>
      <c r="GR380" s="31">
        <v>105</v>
      </c>
      <c r="GS380" s="36">
        <f t="shared" si="1084"/>
        <v>2310</v>
      </c>
      <c r="HD380" s="31">
        <v>27.25</v>
      </c>
      <c r="HE380" s="36">
        <f t="shared" si="1085"/>
        <v>1308</v>
      </c>
      <c r="HP380" s="31">
        <v>72.5</v>
      </c>
      <c r="HQ380" s="30">
        <f t="shared" si="1086"/>
        <v>3480</v>
      </c>
      <c r="HV380" s="31">
        <v>43</v>
      </c>
      <c r="HW380" s="36">
        <f t="shared" si="1087"/>
        <v>1290</v>
      </c>
      <c r="IB380" s="31">
        <v>136.5</v>
      </c>
      <c r="IC380" s="36">
        <f t="shared" si="1088"/>
        <v>3139.5</v>
      </c>
      <c r="IN380" s="31">
        <v>107</v>
      </c>
      <c r="IO380" s="36">
        <f t="shared" si="1089"/>
        <v>3210</v>
      </c>
      <c r="JC380" s="69"/>
      <c r="JD380" s="20"/>
      <c r="JE380" s="20"/>
      <c r="JF380" s="20"/>
      <c r="JI380" s="69"/>
      <c r="JJ380" s="20"/>
      <c r="JK380" s="20"/>
      <c r="JL380" s="20">
        <v>121</v>
      </c>
      <c r="JM380" s="23">
        <f t="shared" si="1090"/>
        <v>4598</v>
      </c>
      <c r="JO380" s="69"/>
      <c r="JP380" s="20"/>
      <c r="JQ380" s="20"/>
      <c r="JR380" s="20">
        <v>111.5</v>
      </c>
      <c r="JS380" s="23">
        <f t="shared" si="1091"/>
        <v>3523.4</v>
      </c>
      <c r="JU380" s="69"/>
      <c r="JV380" s="20"/>
      <c r="JW380" s="20"/>
      <c r="JX380" s="20"/>
      <c r="KA380" s="69"/>
      <c r="KB380" s="20"/>
      <c r="KC380" s="20"/>
      <c r="KD380" s="20"/>
      <c r="KG380" s="69"/>
      <c r="KH380" s="20"/>
      <c r="KI380" s="20"/>
      <c r="KJ380" s="20">
        <v>15</v>
      </c>
      <c r="KK380" s="23">
        <f t="shared" si="1092"/>
        <v>450</v>
      </c>
      <c r="KM380" s="69"/>
      <c r="KN380" s="20"/>
      <c r="KO380" s="20"/>
      <c r="KP380" s="20">
        <v>95.5</v>
      </c>
      <c r="KQ380" s="23">
        <f t="shared" si="1093"/>
        <v>1747.65</v>
      </c>
      <c r="KS380" s="69"/>
      <c r="KT380" s="20"/>
      <c r="KU380" s="20"/>
      <c r="KV380" s="20">
        <v>104</v>
      </c>
      <c r="KW380" s="23">
        <f t="shared" si="1094"/>
        <v>5824</v>
      </c>
      <c r="KY380" s="69"/>
      <c r="KZ380" s="20"/>
      <c r="LA380" s="20"/>
      <c r="LB380" s="20">
        <v>40</v>
      </c>
      <c r="LC380" s="23">
        <f t="shared" si="1095"/>
        <v>840</v>
      </c>
      <c r="LE380" s="69"/>
      <c r="LF380" s="20"/>
      <c r="LG380" s="20"/>
      <c r="LH380" s="20">
        <v>35.130000000000003</v>
      </c>
      <c r="LI380" s="23">
        <f t="shared" si="1096"/>
        <v>3864.3</v>
      </c>
      <c r="LK380" s="27"/>
      <c r="LL380" s="27"/>
      <c r="LM380" s="27"/>
      <c r="LN380" s="27">
        <v>131</v>
      </c>
      <c r="LO380" s="30">
        <f t="shared" si="1097"/>
        <v>6510.7000000000007</v>
      </c>
      <c r="LW380" s="32"/>
      <c r="LX380" s="32"/>
      <c r="LY380" s="32"/>
      <c r="LZ380" s="32">
        <v>130</v>
      </c>
      <c r="MA380" s="36">
        <f t="shared" si="1098"/>
        <v>4875</v>
      </c>
      <c r="MC380" s="32"/>
      <c r="MD380" s="32"/>
      <c r="ME380" s="32"/>
      <c r="MF380" s="32"/>
      <c r="MI380" s="32"/>
      <c r="MJ380" s="32"/>
      <c r="MK380" s="32"/>
      <c r="ML380" s="32"/>
      <c r="MO380" s="32"/>
      <c r="MP380" s="32"/>
      <c r="MQ380" s="32"/>
      <c r="MR380" s="32"/>
      <c r="MU380" s="32"/>
      <c r="MV380" s="32"/>
      <c r="MW380" s="32"/>
      <c r="MX380" s="32"/>
      <c r="NA380" s="32"/>
      <c r="NB380" s="32"/>
      <c r="NC380" s="32"/>
      <c r="ND380" s="32">
        <v>112</v>
      </c>
      <c r="NE380" s="36">
        <f t="shared" si="1099"/>
        <v>1680</v>
      </c>
      <c r="NG380" s="32"/>
      <c r="NH380" s="32"/>
      <c r="NI380" s="32"/>
      <c r="NJ380" s="32">
        <v>104.5</v>
      </c>
      <c r="NK380" s="36">
        <f t="shared" si="1100"/>
        <v>3699.2999999999997</v>
      </c>
      <c r="NM380" s="32"/>
      <c r="NN380" s="32"/>
      <c r="NO380" s="32"/>
      <c r="NP380" s="32">
        <v>90</v>
      </c>
      <c r="NQ380" s="36">
        <f t="shared" si="1101"/>
        <v>1431</v>
      </c>
      <c r="NS380" s="32"/>
      <c r="NT380" s="32"/>
      <c r="NU380" s="32"/>
      <c r="NV380" s="32"/>
      <c r="NY380" s="32"/>
      <c r="NZ380" s="32"/>
      <c r="OA380" s="32"/>
      <c r="OB380" s="32">
        <v>13</v>
      </c>
      <c r="OC380" s="36">
        <f t="shared" si="1102"/>
        <v>286</v>
      </c>
      <c r="OE380" s="32"/>
      <c r="OF380" s="32"/>
      <c r="OG380" s="32"/>
      <c r="OH380" s="32"/>
      <c r="OK380" s="32"/>
      <c r="OL380" s="32"/>
      <c r="OM380" s="32"/>
      <c r="ON380" s="32">
        <v>100</v>
      </c>
      <c r="OO380" s="36">
        <f t="shared" si="1103"/>
        <v>2980</v>
      </c>
      <c r="OQ380" s="32"/>
      <c r="OR380" s="32"/>
      <c r="OS380" s="32"/>
      <c r="OT380" s="32">
        <v>35</v>
      </c>
      <c r="OU380" s="36">
        <f t="shared" si="1104"/>
        <v>525</v>
      </c>
      <c r="OW380" s="32"/>
      <c r="OX380" s="32"/>
      <c r="OY380" s="32"/>
      <c r="OZ380" s="32">
        <v>107.5</v>
      </c>
      <c r="PA380" s="36">
        <f t="shared" si="1105"/>
        <v>1752.25</v>
      </c>
      <c r="PO380" s="32"/>
      <c r="PP380" s="32"/>
      <c r="PQ380" s="32"/>
      <c r="PR380" s="32"/>
      <c r="PU380" s="32"/>
      <c r="PV380" s="32"/>
      <c r="PW380" s="32"/>
      <c r="PX380" s="31">
        <v>114</v>
      </c>
      <c r="PY380" s="36">
        <f t="shared" si="1106"/>
        <v>684</v>
      </c>
      <c r="QM380" s="5"/>
      <c r="QO380" s="5"/>
      <c r="RN380" s="31">
        <v>55</v>
      </c>
      <c r="RO380" s="36">
        <f t="shared" si="1107"/>
        <v>627</v>
      </c>
      <c r="RZ380" s="31">
        <v>97</v>
      </c>
      <c r="SA380" s="36">
        <f t="shared" si="1108"/>
        <v>1047.6000000000001</v>
      </c>
    </row>
    <row r="381" spans="1:495" x14ac:dyDescent="0.55000000000000004">
      <c r="A381" s="31"/>
      <c r="B381" s="80">
        <v>186206</v>
      </c>
      <c r="C381" s="77"/>
      <c r="D381" s="78"/>
      <c r="E381" s="78">
        <f t="shared" si="867"/>
        <v>181832.45249999996</v>
      </c>
      <c r="F381" s="78">
        <f t="shared" si="1109"/>
        <v>48.987335621345608</v>
      </c>
      <c r="G381" s="78">
        <f t="shared" si="1062"/>
        <v>77.424931871407253</v>
      </c>
      <c r="H381" s="78"/>
      <c r="I381" s="78"/>
      <c r="J381" s="88"/>
      <c r="N381" s="31">
        <v>66.5</v>
      </c>
      <c r="O381" s="62">
        <f t="shared" si="1063"/>
        <v>6716.5</v>
      </c>
      <c r="Z381" s="31">
        <v>97.5</v>
      </c>
      <c r="AA381" s="37">
        <f t="shared" si="1060"/>
        <v>7312.5</v>
      </c>
      <c r="AF381" s="31">
        <v>100</v>
      </c>
      <c r="AG381" s="36">
        <f t="shared" si="1064"/>
        <v>5300</v>
      </c>
      <c r="AL381" s="31">
        <v>55</v>
      </c>
      <c r="AM381" s="30">
        <f t="shared" si="1065"/>
        <v>5500</v>
      </c>
      <c r="AR381" s="31">
        <v>20.125</v>
      </c>
      <c r="AS381" s="38">
        <f t="shared" si="1066"/>
        <v>633.9375</v>
      </c>
      <c r="AX381" s="31">
        <v>127</v>
      </c>
      <c r="AY381" s="36">
        <f t="shared" si="1067"/>
        <v>4064</v>
      </c>
      <c r="BD381" s="31">
        <v>107.5</v>
      </c>
      <c r="BE381" s="36">
        <f t="shared" si="1068"/>
        <v>4461.25</v>
      </c>
      <c r="BJ381" s="31">
        <v>52.5</v>
      </c>
      <c r="BK381" s="36">
        <f t="shared" si="1069"/>
        <v>1611.75</v>
      </c>
      <c r="BP381" s="31">
        <v>57.5</v>
      </c>
      <c r="BQ381" s="30">
        <f t="shared" si="1070"/>
        <v>1638.75</v>
      </c>
      <c r="BV381" s="31">
        <v>67.5</v>
      </c>
      <c r="BW381" s="30">
        <f t="shared" si="1071"/>
        <v>3780</v>
      </c>
      <c r="CB381" s="31">
        <v>61.5</v>
      </c>
      <c r="CC381" s="30">
        <f t="shared" si="1072"/>
        <v>9717</v>
      </c>
      <c r="CN381" s="31">
        <v>71.5</v>
      </c>
      <c r="CO381" s="36">
        <f t="shared" si="1073"/>
        <v>4290</v>
      </c>
      <c r="CZ381" s="31">
        <v>89.9375</v>
      </c>
      <c r="DA381" s="62">
        <f t="shared" si="1074"/>
        <v>21585</v>
      </c>
      <c r="DF381" s="31">
        <v>47.5</v>
      </c>
      <c r="DG381" s="30">
        <f t="shared" si="1075"/>
        <v>1805</v>
      </c>
      <c r="DL381" s="31">
        <v>17.5</v>
      </c>
      <c r="DM381" s="30">
        <f t="shared" si="1076"/>
        <v>735</v>
      </c>
      <c r="DR381" s="31">
        <v>64</v>
      </c>
      <c r="DS381" s="30">
        <f t="shared" si="1077"/>
        <v>3872</v>
      </c>
      <c r="DX381" s="31">
        <v>27.25</v>
      </c>
      <c r="DY381" s="30">
        <f t="shared" si="1078"/>
        <v>1662.25</v>
      </c>
      <c r="ED381" s="31">
        <v>48.88</v>
      </c>
      <c r="EE381" s="30">
        <f t="shared" si="1079"/>
        <v>1613.0400000000002</v>
      </c>
      <c r="EV381" s="31">
        <v>114.5</v>
      </c>
      <c r="EW381" s="30">
        <f t="shared" si="1080"/>
        <v>5152.5</v>
      </c>
      <c r="FB381" s="31">
        <v>122.5</v>
      </c>
      <c r="FC381" s="29">
        <f t="shared" si="1061"/>
        <v>6308.75</v>
      </c>
      <c r="FN381" s="31">
        <v>126.5</v>
      </c>
      <c r="FO381" s="36">
        <f t="shared" si="1081"/>
        <v>5945.5</v>
      </c>
      <c r="FT381" s="31">
        <v>95</v>
      </c>
      <c r="FU381" s="36">
        <f t="shared" si="1082"/>
        <v>12540</v>
      </c>
      <c r="GF381" s="31">
        <v>24.25</v>
      </c>
      <c r="GG381" s="36">
        <f t="shared" si="1083"/>
        <v>921.5</v>
      </c>
      <c r="GL381" s="31">
        <v>52.5</v>
      </c>
      <c r="GM381" s="36">
        <f t="shared" ref="GM381:GM387" si="1110">GK$375*GL381</f>
        <v>1186.5</v>
      </c>
      <c r="GR381" s="31">
        <v>105</v>
      </c>
      <c r="GS381" s="36">
        <f t="shared" si="1084"/>
        <v>2310</v>
      </c>
      <c r="HD381" s="31">
        <v>29.125</v>
      </c>
      <c r="HE381" s="36">
        <f t="shared" si="1085"/>
        <v>1398</v>
      </c>
      <c r="HP381" s="31">
        <v>78.5</v>
      </c>
      <c r="HQ381" s="30">
        <f t="shared" si="1086"/>
        <v>3768</v>
      </c>
      <c r="HV381" s="31">
        <v>48</v>
      </c>
      <c r="HW381" s="36">
        <f t="shared" si="1087"/>
        <v>1440</v>
      </c>
      <c r="IB381" s="31">
        <v>142</v>
      </c>
      <c r="IC381" s="36">
        <f t="shared" si="1088"/>
        <v>3266</v>
      </c>
      <c r="IN381" s="31">
        <v>104.5</v>
      </c>
      <c r="IO381" s="36">
        <f t="shared" si="1089"/>
        <v>3135</v>
      </c>
      <c r="JC381" s="69"/>
      <c r="JD381" s="20"/>
      <c r="JE381" s="20"/>
      <c r="JF381" s="20"/>
      <c r="JI381" s="69"/>
      <c r="JJ381" s="20"/>
      <c r="JK381" s="20"/>
      <c r="JL381" s="20">
        <v>130</v>
      </c>
      <c r="JM381" s="23">
        <f t="shared" si="1090"/>
        <v>4940</v>
      </c>
      <c r="JO381" s="69"/>
      <c r="JP381" s="20"/>
      <c r="JQ381" s="20"/>
      <c r="JR381" s="20">
        <v>110.5</v>
      </c>
      <c r="JS381" s="23">
        <f t="shared" si="1091"/>
        <v>3491.8</v>
      </c>
      <c r="JU381" s="69"/>
      <c r="JV381" s="20"/>
      <c r="JW381" s="20"/>
      <c r="JX381" s="20"/>
      <c r="KA381" s="69"/>
      <c r="KB381" s="20"/>
      <c r="KC381" s="20"/>
      <c r="KD381" s="20"/>
      <c r="KG381" s="69"/>
      <c r="KH381" s="20"/>
      <c r="KI381" s="20"/>
      <c r="KJ381" s="20">
        <v>15.75</v>
      </c>
      <c r="KK381" s="23">
        <f t="shared" si="1092"/>
        <v>472.5</v>
      </c>
      <c r="KM381" s="69"/>
      <c r="KN381" s="20"/>
      <c r="KO381" s="20"/>
      <c r="KP381" s="20">
        <v>96.5</v>
      </c>
      <c r="KQ381" s="23">
        <f t="shared" si="1093"/>
        <v>1765.95</v>
      </c>
      <c r="KS381" s="69"/>
      <c r="KT381" s="20"/>
      <c r="KU381" s="20"/>
      <c r="KV381" s="20">
        <v>105</v>
      </c>
      <c r="KW381" s="23">
        <f t="shared" si="1094"/>
        <v>5880</v>
      </c>
      <c r="KY381" s="69"/>
      <c r="KZ381" s="20"/>
      <c r="LA381" s="20"/>
      <c r="LB381" s="20">
        <v>41.5</v>
      </c>
      <c r="LC381" s="23">
        <f t="shared" si="1095"/>
        <v>871.5</v>
      </c>
      <c r="LE381" s="69"/>
      <c r="LF381" s="20"/>
      <c r="LG381" s="20"/>
      <c r="LH381" s="20">
        <v>36.880000000000003</v>
      </c>
      <c r="LI381" s="23">
        <f t="shared" si="1096"/>
        <v>4056.8</v>
      </c>
      <c r="LK381" s="27"/>
      <c r="LL381" s="27"/>
      <c r="LM381" s="27"/>
      <c r="LN381" s="27">
        <v>138</v>
      </c>
      <c r="LO381" s="30">
        <f t="shared" si="1097"/>
        <v>6858.6</v>
      </c>
      <c r="LW381" s="32"/>
      <c r="LX381" s="32"/>
      <c r="LY381" s="32"/>
      <c r="LZ381" s="32">
        <v>132</v>
      </c>
      <c r="MA381" s="36">
        <f t="shared" si="1098"/>
        <v>4950</v>
      </c>
      <c r="MC381" s="32"/>
      <c r="MD381" s="32"/>
      <c r="ME381" s="32"/>
      <c r="MF381" s="32"/>
      <c r="MI381" s="32"/>
      <c r="MJ381" s="32"/>
      <c r="MK381" s="32"/>
      <c r="ML381" s="32"/>
      <c r="MO381" s="32"/>
      <c r="MP381" s="32"/>
      <c r="MQ381" s="32"/>
      <c r="MR381" s="32"/>
      <c r="MU381" s="32"/>
      <c r="MV381" s="32"/>
      <c r="MW381" s="32"/>
      <c r="MX381" s="32"/>
      <c r="NA381" s="32"/>
      <c r="NB381" s="32"/>
      <c r="NC381" s="32"/>
      <c r="ND381" s="32">
        <v>112</v>
      </c>
      <c r="NE381" s="36">
        <f t="shared" si="1099"/>
        <v>1680</v>
      </c>
      <c r="NG381" s="32"/>
      <c r="NH381" s="32"/>
      <c r="NI381" s="32"/>
      <c r="NJ381" s="32">
        <v>102.5</v>
      </c>
      <c r="NK381" s="36">
        <f t="shared" si="1100"/>
        <v>3628.5</v>
      </c>
      <c r="NM381" s="32"/>
      <c r="NN381" s="32"/>
      <c r="NO381" s="32"/>
      <c r="NP381" s="32">
        <v>89.5</v>
      </c>
      <c r="NQ381" s="36">
        <f t="shared" si="1101"/>
        <v>1423.05</v>
      </c>
      <c r="NS381" s="32"/>
      <c r="NT381" s="32"/>
      <c r="NU381" s="32"/>
      <c r="NV381" s="32"/>
      <c r="NY381" s="32"/>
      <c r="NZ381" s="32"/>
      <c r="OA381" s="32"/>
      <c r="OB381" s="32">
        <v>13.5</v>
      </c>
      <c r="OC381" s="36">
        <f t="shared" si="1102"/>
        <v>297</v>
      </c>
      <c r="OE381" s="32"/>
      <c r="OF381" s="32"/>
      <c r="OG381" s="32"/>
      <c r="OH381" s="32"/>
      <c r="OK381" s="32"/>
      <c r="OL381" s="32"/>
      <c r="OM381" s="32"/>
      <c r="ON381" s="32">
        <v>102.875</v>
      </c>
      <c r="OO381" s="36">
        <f t="shared" si="1103"/>
        <v>3065.6750000000002</v>
      </c>
      <c r="OQ381" s="32"/>
      <c r="OR381" s="32"/>
      <c r="OS381" s="32"/>
      <c r="OT381" s="32">
        <v>46.666666666666664</v>
      </c>
      <c r="OU381" s="36">
        <f t="shared" si="1104"/>
        <v>700</v>
      </c>
      <c r="OW381" s="32"/>
      <c r="OX381" s="32"/>
      <c r="OY381" s="32"/>
      <c r="OZ381" s="32">
        <v>109.5</v>
      </c>
      <c r="PA381" s="36">
        <f t="shared" si="1105"/>
        <v>1784.8500000000001</v>
      </c>
      <c r="PC381" s="32"/>
      <c r="PD381" s="32"/>
      <c r="PE381" s="32"/>
      <c r="PF381" s="32"/>
      <c r="PI381" s="32"/>
      <c r="PJ381" s="32"/>
      <c r="PK381" s="32"/>
      <c r="PL381" s="32"/>
      <c r="PO381" s="32"/>
      <c r="PP381" s="32"/>
      <c r="PQ381" s="32"/>
      <c r="PR381" s="32"/>
      <c r="PU381" s="32"/>
      <c r="PV381" s="32"/>
      <c r="PW381" s="32"/>
      <c r="PX381" s="31">
        <v>110</v>
      </c>
      <c r="PY381" s="36">
        <f t="shared" si="1106"/>
        <v>660</v>
      </c>
      <c r="QM381" s="5"/>
      <c r="QO381" s="5"/>
      <c r="RN381" s="31">
        <v>54.5</v>
      </c>
      <c r="RO381" s="36">
        <f t="shared" si="1107"/>
        <v>621.30000000000007</v>
      </c>
      <c r="RZ381" s="31">
        <v>94</v>
      </c>
      <c r="SA381" s="36">
        <f t="shared" si="1108"/>
        <v>1015.2</v>
      </c>
    </row>
    <row r="382" spans="1:495" x14ac:dyDescent="0.55000000000000004">
      <c r="A382" s="31"/>
      <c r="B382" s="80">
        <v>186207</v>
      </c>
      <c r="C382" s="77"/>
      <c r="D382" s="78"/>
      <c r="E382" s="78">
        <f t="shared" si="867"/>
        <v>181477.27000000002</v>
      </c>
      <c r="F382" s="78">
        <f t="shared" si="1109"/>
        <v>48.891646188050821</v>
      </c>
      <c r="G382" s="78">
        <f t="shared" si="1062"/>
        <v>77.273693847136457</v>
      </c>
      <c r="H382" s="78"/>
      <c r="I382" s="78"/>
      <c r="J382" s="88"/>
      <c r="N382" s="31">
        <v>65.25</v>
      </c>
      <c r="O382" s="62">
        <f t="shared" si="1063"/>
        <v>6590.25</v>
      </c>
      <c r="Z382" s="31">
        <v>99</v>
      </c>
      <c r="AA382" s="37">
        <f t="shared" si="1060"/>
        <v>7425</v>
      </c>
      <c r="AF382" s="31">
        <v>93</v>
      </c>
      <c r="AG382" s="36">
        <f t="shared" si="1064"/>
        <v>4929</v>
      </c>
      <c r="AL382" s="31">
        <v>58</v>
      </c>
      <c r="AM382" s="30">
        <f t="shared" si="1065"/>
        <v>5800</v>
      </c>
      <c r="AR382" s="31">
        <v>18</v>
      </c>
      <c r="AS382" s="38">
        <f t="shared" si="1066"/>
        <v>567</v>
      </c>
      <c r="AX382" s="31">
        <v>132</v>
      </c>
      <c r="AY382" s="36">
        <f t="shared" si="1067"/>
        <v>4224</v>
      </c>
      <c r="BD382" s="31">
        <v>111</v>
      </c>
      <c r="BE382" s="36">
        <f t="shared" si="1068"/>
        <v>4606.5</v>
      </c>
      <c r="BJ382" s="31">
        <v>56.5</v>
      </c>
      <c r="BK382" s="36">
        <f t="shared" si="1069"/>
        <v>1734.55</v>
      </c>
      <c r="BP382" s="31">
        <v>61.5</v>
      </c>
      <c r="BQ382" s="30">
        <f t="shared" si="1070"/>
        <v>1752.75</v>
      </c>
      <c r="BV382" s="31">
        <v>62.88</v>
      </c>
      <c r="BW382" s="30">
        <f t="shared" si="1071"/>
        <v>3521.28</v>
      </c>
      <c r="CB382" s="31">
        <v>58</v>
      </c>
      <c r="CC382" s="30">
        <f t="shared" si="1072"/>
        <v>9164</v>
      </c>
      <c r="CN382" s="31">
        <v>68</v>
      </c>
      <c r="CO382" s="36">
        <f t="shared" si="1073"/>
        <v>4080</v>
      </c>
      <c r="CZ382" s="31">
        <v>93.25</v>
      </c>
      <c r="DA382" s="62">
        <f t="shared" si="1074"/>
        <v>22380</v>
      </c>
      <c r="DF382" s="31">
        <v>44.75</v>
      </c>
      <c r="DG382" s="30">
        <f t="shared" si="1075"/>
        <v>1700.5</v>
      </c>
      <c r="DL382" s="31">
        <v>14.5</v>
      </c>
      <c r="DM382" s="30">
        <f t="shared" si="1076"/>
        <v>609</v>
      </c>
      <c r="DR382" s="31">
        <v>59.75</v>
      </c>
      <c r="DS382" s="30">
        <f t="shared" si="1077"/>
        <v>3614.875</v>
      </c>
      <c r="DX382" s="31">
        <v>25</v>
      </c>
      <c r="DY382" s="30">
        <f t="shared" si="1078"/>
        <v>1525</v>
      </c>
      <c r="ED382" s="31">
        <v>46.88</v>
      </c>
      <c r="EE382" s="30">
        <f t="shared" si="1079"/>
        <v>1547.0400000000002</v>
      </c>
      <c r="EV382" s="31">
        <v>120.25</v>
      </c>
      <c r="EW382" s="30">
        <f t="shared" si="1080"/>
        <v>5411.25</v>
      </c>
      <c r="FB382" s="31">
        <v>131.5</v>
      </c>
      <c r="FC382" s="29">
        <f t="shared" si="1061"/>
        <v>6772.25</v>
      </c>
      <c r="FN382" s="31">
        <v>119</v>
      </c>
      <c r="FO382" s="36">
        <f t="shared" si="1081"/>
        <v>5593</v>
      </c>
      <c r="FT382" s="31">
        <v>94</v>
      </c>
      <c r="FU382" s="36">
        <f t="shared" si="1082"/>
        <v>12408</v>
      </c>
      <c r="GF382" s="31">
        <v>21.75</v>
      </c>
      <c r="GG382" s="36">
        <f t="shared" si="1083"/>
        <v>826.5</v>
      </c>
      <c r="GL382" s="31">
        <v>52</v>
      </c>
      <c r="GM382" s="36">
        <f t="shared" si="1110"/>
        <v>1175.2</v>
      </c>
      <c r="GR382" s="31">
        <v>105</v>
      </c>
      <c r="GS382" s="36">
        <f t="shared" si="1084"/>
        <v>2310</v>
      </c>
      <c r="HD382" s="31">
        <v>31</v>
      </c>
      <c r="HE382" s="36">
        <f t="shared" si="1085"/>
        <v>1488</v>
      </c>
      <c r="HP382" s="31">
        <v>78.25</v>
      </c>
      <c r="HQ382" s="30">
        <f t="shared" si="1086"/>
        <v>3756</v>
      </c>
      <c r="HV382" s="31">
        <v>48</v>
      </c>
      <c r="HW382" s="36">
        <f t="shared" si="1087"/>
        <v>1440</v>
      </c>
      <c r="IB382" s="31">
        <v>142</v>
      </c>
      <c r="IC382" s="36">
        <f t="shared" si="1088"/>
        <v>3266</v>
      </c>
      <c r="IN382" s="31">
        <v>107</v>
      </c>
      <c r="IO382" s="36">
        <f t="shared" si="1089"/>
        <v>3210</v>
      </c>
      <c r="JC382" s="69"/>
      <c r="JD382" s="20"/>
      <c r="JE382" s="20"/>
      <c r="JF382" s="20"/>
      <c r="JI382" s="69"/>
      <c r="JJ382" s="20"/>
      <c r="JK382" s="20"/>
      <c r="JL382" s="20">
        <v>126.5</v>
      </c>
      <c r="JM382" s="23">
        <f t="shared" si="1090"/>
        <v>4807</v>
      </c>
      <c r="JO382" s="69"/>
      <c r="JP382" s="20"/>
      <c r="JQ382" s="20"/>
      <c r="JR382" s="20">
        <v>115.75</v>
      </c>
      <c r="JS382" s="23">
        <f t="shared" si="1091"/>
        <v>3657.7000000000003</v>
      </c>
      <c r="JU382" s="69"/>
      <c r="JV382" s="20"/>
      <c r="JW382" s="20"/>
      <c r="JX382" s="20"/>
      <c r="KA382" s="69"/>
      <c r="KB382" s="20"/>
      <c r="KC382" s="20"/>
      <c r="KD382" s="20"/>
      <c r="KG382" s="69"/>
      <c r="KH382" s="20"/>
      <c r="KI382" s="20"/>
      <c r="KJ382" s="20">
        <v>16.5</v>
      </c>
      <c r="KK382" s="23">
        <f t="shared" si="1092"/>
        <v>495</v>
      </c>
      <c r="KM382" s="69"/>
      <c r="KN382" s="20"/>
      <c r="KO382" s="20"/>
      <c r="KP382" s="20">
        <v>93.5</v>
      </c>
      <c r="KQ382" s="23">
        <f t="shared" si="1093"/>
        <v>1711.05</v>
      </c>
      <c r="KS382" s="69"/>
      <c r="KT382" s="20"/>
      <c r="KU382" s="20"/>
      <c r="KV382" s="20">
        <v>102.5</v>
      </c>
      <c r="KW382" s="23">
        <f t="shared" si="1094"/>
        <v>5740</v>
      </c>
      <c r="KY382" s="69"/>
      <c r="KZ382" s="20"/>
      <c r="LA382" s="20"/>
      <c r="LB382" s="20">
        <v>43</v>
      </c>
      <c r="LC382" s="23">
        <f t="shared" si="1095"/>
        <v>903</v>
      </c>
      <c r="LE382" s="69"/>
      <c r="LF382" s="20"/>
      <c r="LG382" s="20"/>
      <c r="LH382" s="20">
        <v>34</v>
      </c>
      <c r="LI382" s="23">
        <f t="shared" si="1096"/>
        <v>3740</v>
      </c>
      <c r="LK382" s="27"/>
      <c r="LL382" s="27"/>
      <c r="LM382" s="27"/>
      <c r="LN382" s="27">
        <v>139</v>
      </c>
      <c r="LO382" s="30">
        <f t="shared" si="1097"/>
        <v>6908.3</v>
      </c>
      <c r="LW382" s="32"/>
      <c r="LX382" s="32"/>
      <c r="LY382" s="32"/>
      <c r="LZ382" s="32">
        <v>132</v>
      </c>
      <c r="MA382" s="36">
        <f t="shared" si="1098"/>
        <v>4950</v>
      </c>
      <c r="MC382" s="32"/>
      <c r="MD382" s="32"/>
      <c r="ME382" s="32"/>
      <c r="MF382" s="32"/>
      <c r="MI382" s="32"/>
      <c r="MJ382" s="32"/>
      <c r="MK382" s="32"/>
      <c r="ML382" s="32"/>
      <c r="MO382" s="32"/>
      <c r="MP382" s="32"/>
      <c r="MQ382" s="32"/>
      <c r="MR382" s="32"/>
      <c r="MU382" s="32"/>
      <c r="MV382" s="32"/>
      <c r="MW382" s="32"/>
      <c r="MX382" s="32"/>
      <c r="NA382" s="32"/>
      <c r="NB382" s="32"/>
      <c r="NC382" s="32"/>
      <c r="ND382" s="32">
        <v>112.5</v>
      </c>
      <c r="NE382" s="36">
        <f t="shared" si="1099"/>
        <v>1687.5</v>
      </c>
      <c r="NG382" s="32"/>
      <c r="NH382" s="32"/>
      <c r="NI382" s="32"/>
      <c r="NJ382" s="32">
        <v>100</v>
      </c>
      <c r="NK382" s="36">
        <f t="shared" si="1100"/>
        <v>3540</v>
      </c>
      <c r="NM382" s="32"/>
      <c r="NN382" s="32"/>
      <c r="NO382" s="32"/>
      <c r="NP382" s="32">
        <v>91</v>
      </c>
      <c r="NQ382" s="36">
        <f t="shared" si="1101"/>
        <v>1446.9</v>
      </c>
      <c r="NS382" s="32"/>
      <c r="NT382" s="32"/>
      <c r="NU382" s="32"/>
      <c r="NV382" s="32"/>
      <c r="NY382" s="32"/>
      <c r="NZ382" s="32"/>
      <c r="OA382" s="32"/>
      <c r="OB382" s="32">
        <v>13</v>
      </c>
      <c r="OC382" s="36">
        <f t="shared" si="1102"/>
        <v>286</v>
      </c>
      <c r="OE382" s="32"/>
      <c r="OF382" s="32"/>
      <c r="OG382" s="32"/>
      <c r="OH382" s="32"/>
      <c r="OK382" s="32"/>
      <c r="OL382" s="32"/>
      <c r="OM382" s="32"/>
      <c r="ON382" s="32">
        <v>105.75</v>
      </c>
      <c r="OO382" s="36">
        <f t="shared" si="1103"/>
        <v>3151.35</v>
      </c>
      <c r="OQ382" s="32"/>
      <c r="OR382" s="32"/>
      <c r="OS382" s="32"/>
      <c r="OT382" s="32">
        <v>58.333333333333329</v>
      </c>
      <c r="OU382" s="36">
        <f t="shared" si="1104"/>
        <v>874.99999999999989</v>
      </c>
      <c r="OW382" s="32"/>
      <c r="OX382" s="32"/>
      <c r="OY382" s="32"/>
      <c r="OZ382" s="32">
        <v>107.75</v>
      </c>
      <c r="PA382" s="36">
        <f t="shared" si="1105"/>
        <v>1756.325</v>
      </c>
      <c r="PC382" s="32"/>
      <c r="PD382" s="32"/>
      <c r="PE382" s="32"/>
      <c r="PF382" s="32"/>
      <c r="PI382" s="32"/>
      <c r="PJ382" s="32"/>
      <c r="PK382" s="32"/>
      <c r="PL382" s="32"/>
      <c r="PO382" s="32"/>
      <c r="PP382" s="32"/>
      <c r="PQ382" s="32"/>
      <c r="PR382" s="32"/>
      <c r="PU382" s="32"/>
      <c r="PV382" s="32"/>
      <c r="PW382" s="32"/>
      <c r="PX382" s="31">
        <v>116.5</v>
      </c>
      <c r="PY382" s="36">
        <f t="shared" si="1106"/>
        <v>699</v>
      </c>
      <c r="QM382" s="5"/>
      <c r="QO382" s="5"/>
      <c r="RN382" s="31">
        <v>55</v>
      </c>
      <c r="RO382" s="36">
        <f t="shared" si="1107"/>
        <v>627</v>
      </c>
      <c r="RZ382" s="31">
        <v>99</v>
      </c>
      <c r="SA382" s="36">
        <f t="shared" si="1108"/>
        <v>1069.2</v>
      </c>
    </row>
    <row r="383" spans="1:495" x14ac:dyDescent="0.55000000000000004">
      <c r="A383" s="31"/>
      <c r="B383" s="80">
        <v>186208</v>
      </c>
      <c r="C383" s="77"/>
      <c r="D383" s="78"/>
      <c r="E383" s="78">
        <f t="shared" si="867"/>
        <v>189339.65000000002</v>
      </c>
      <c r="F383" s="78">
        <f t="shared" si="1109"/>
        <v>51.009843696510188</v>
      </c>
      <c r="G383" s="78">
        <f t="shared" si="1062"/>
        <v>80.621524377262077</v>
      </c>
      <c r="H383" s="78"/>
      <c r="I383" s="78"/>
      <c r="J383" s="88"/>
      <c r="N383" s="31">
        <v>68.5</v>
      </c>
      <c r="O383" s="62">
        <f t="shared" si="1063"/>
        <v>6918.5</v>
      </c>
      <c r="Z383" s="31">
        <v>100.5</v>
      </c>
      <c r="AA383" s="37">
        <f t="shared" si="1060"/>
        <v>7537.5</v>
      </c>
      <c r="AF383" s="31">
        <v>100</v>
      </c>
      <c r="AG383" s="36">
        <f t="shared" si="1064"/>
        <v>5300</v>
      </c>
      <c r="AL383" s="31">
        <v>61.25</v>
      </c>
      <c r="AM383" s="30">
        <f t="shared" si="1065"/>
        <v>6125</v>
      </c>
      <c r="AR383" s="31">
        <v>20</v>
      </c>
      <c r="AS383" s="38">
        <f t="shared" si="1066"/>
        <v>630</v>
      </c>
      <c r="AX383" s="31">
        <v>132</v>
      </c>
      <c r="AY383" s="36">
        <f t="shared" si="1067"/>
        <v>4224</v>
      </c>
      <c r="BD383" s="31">
        <v>113</v>
      </c>
      <c r="BE383" s="36">
        <f t="shared" si="1068"/>
        <v>4689.5</v>
      </c>
      <c r="BJ383" s="31">
        <v>56.25</v>
      </c>
      <c r="BK383" s="36">
        <f t="shared" si="1069"/>
        <v>1726.875</v>
      </c>
      <c r="BP383" s="31">
        <v>72.25</v>
      </c>
      <c r="BQ383" s="30">
        <f t="shared" si="1070"/>
        <v>2059.125</v>
      </c>
      <c r="BV383" s="31">
        <v>67.75</v>
      </c>
      <c r="BW383" s="30">
        <f t="shared" si="1071"/>
        <v>3794</v>
      </c>
      <c r="CB383" s="31">
        <v>62.5</v>
      </c>
      <c r="CC383" s="30">
        <f t="shared" si="1072"/>
        <v>9875</v>
      </c>
      <c r="CN383" s="31">
        <v>70.75</v>
      </c>
      <c r="CO383" s="36">
        <f t="shared" si="1073"/>
        <v>4245</v>
      </c>
      <c r="CZ383" s="31">
        <v>94.625</v>
      </c>
      <c r="DA383" s="62">
        <f t="shared" si="1074"/>
        <v>22710</v>
      </c>
      <c r="DF383" s="31">
        <v>53.75</v>
      </c>
      <c r="DG383" s="30">
        <f t="shared" si="1075"/>
        <v>2042.5</v>
      </c>
      <c r="DL383" s="31">
        <v>16.25</v>
      </c>
      <c r="DM383" s="30">
        <f t="shared" si="1076"/>
        <v>682.5</v>
      </c>
      <c r="DR383" s="31">
        <v>69</v>
      </c>
      <c r="DS383" s="30">
        <f t="shared" si="1077"/>
        <v>4174.5</v>
      </c>
      <c r="DX383" s="31">
        <v>32.5</v>
      </c>
      <c r="DY383" s="30">
        <f t="shared" si="1078"/>
        <v>1982.5</v>
      </c>
      <c r="ED383" s="31">
        <v>53.5</v>
      </c>
      <c r="EE383" s="30">
        <f t="shared" si="1079"/>
        <v>1765.5</v>
      </c>
      <c r="EV383" s="31">
        <v>120.5</v>
      </c>
      <c r="EW383" s="30">
        <f t="shared" si="1080"/>
        <v>5422.5</v>
      </c>
      <c r="FB383" s="31">
        <v>129</v>
      </c>
      <c r="FC383" s="29">
        <f t="shared" si="1061"/>
        <v>6643.5</v>
      </c>
      <c r="FN383" s="31">
        <v>122.5</v>
      </c>
      <c r="FO383" s="36">
        <f t="shared" si="1081"/>
        <v>5757.5</v>
      </c>
      <c r="FT383" s="31">
        <v>99</v>
      </c>
      <c r="FU383" s="36">
        <f t="shared" si="1082"/>
        <v>13068</v>
      </c>
      <c r="GF383" s="31">
        <v>25</v>
      </c>
      <c r="GG383" s="36">
        <f t="shared" si="1083"/>
        <v>950</v>
      </c>
      <c r="GL383" s="31">
        <v>55</v>
      </c>
      <c r="GM383" s="36">
        <f t="shared" si="1110"/>
        <v>1243</v>
      </c>
      <c r="GR383" s="31">
        <v>105</v>
      </c>
      <c r="GS383" s="36">
        <f t="shared" si="1084"/>
        <v>2310</v>
      </c>
      <c r="HD383" s="31">
        <v>34</v>
      </c>
      <c r="HE383" s="36">
        <f t="shared" si="1085"/>
        <v>1632</v>
      </c>
      <c r="HP383" s="31">
        <v>80</v>
      </c>
      <c r="HQ383" s="30">
        <f t="shared" si="1086"/>
        <v>3840</v>
      </c>
      <c r="HV383" s="31">
        <v>48</v>
      </c>
      <c r="HW383" s="36">
        <f t="shared" si="1087"/>
        <v>1440</v>
      </c>
      <c r="IB383" s="31">
        <v>142</v>
      </c>
      <c r="IC383" s="36">
        <f t="shared" si="1088"/>
        <v>3266</v>
      </c>
      <c r="IN383" s="31">
        <v>107</v>
      </c>
      <c r="IO383" s="36">
        <f t="shared" si="1089"/>
        <v>3210</v>
      </c>
      <c r="JC383" s="69"/>
      <c r="JD383" s="20"/>
      <c r="JE383" s="20"/>
      <c r="JF383" s="20"/>
      <c r="JI383" s="69"/>
      <c r="JJ383" s="20"/>
      <c r="JK383" s="20"/>
      <c r="JL383" s="20">
        <v>126.5</v>
      </c>
      <c r="JM383" s="23">
        <f t="shared" si="1090"/>
        <v>4807</v>
      </c>
      <c r="JO383" s="69"/>
      <c r="JP383" s="20"/>
      <c r="JQ383" s="20"/>
      <c r="JR383" s="20">
        <v>117.5</v>
      </c>
      <c r="JS383" s="23">
        <f t="shared" si="1091"/>
        <v>3713</v>
      </c>
      <c r="JU383" s="69"/>
      <c r="JV383" s="20"/>
      <c r="JW383" s="20"/>
      <c r="JX383" s="20"/>
      <c r="KA383" s="69"/>
      <c r="KB383" s="20"/>
      <c r="KC383" s="20"/>
      <c r="KD383" s="20"/>
      <c r="KG383" s="69"/>
      <c r="KH383" s="20"/>
      <c r="KI383" s="20"/>
      <c r="KJ383" s="20">
        <v>18</v>
      </c>
      <c r="KK383" s="23">
        <f t="shared" si="1092"/>
        <v>540</v>
      </c>
      <c r="KM383" s="69"/>
      <c r="KN383" s="20"/>
      <c r="KO383" s="20"/>
      <c r="KP383" s="20">
        <v>96.75</v>
      </c>
      <c r="KQ383" s="23">
        <f t="shared" si="1093"/>
        <v>1770.5250000000001</v>
      </c>
      <c r="KS383" s="69"/>
      <c r="KT383" s="20"/>
      <c r="KU383" s="20"/>
      <c r="KV383" s="20">
        <v>111.5</v>
      </c>
      <c r="KW383" s="23">
        <f t="shared" si="1094"/>
        <v>6244</v>
      </c>
      <c r="KY383" s="69"/>
      <c r="KZ383" s="20"/>
      <c r="LA383" s="20"/>
      <c r="LB383" s="20">
        <v>50</v>
      </c>
      <c r="LC383" s="23">
        <f t="shared" si="1095"/>
        <v>1050</v>
      </c>
      <c r="LE383" s="69"/>
      <c r="LF383" s="20"/>
      <c r="LG383" s="20"/>
      <c r="LH383" s="20">
        <v>38.630000000000003</v>
      </c>
      <c r="LI383" s="23">
        <f t="shared" si="1096"/>
        <v>4249.3</v>
      </c>
      <c r="LK383" s="27"/>
      <c r="LL383" s="27"/>
      <c r="LM383" s="27"/>
      <c r="LN383" s="27">
        <v>140</v>
      </c>
      <c r="LO383" s="30">
        <f t="shared" si="1097"/>
        <v>6958</v>
      </c>
      <c r="LW383" s="32"/>
      <c r="LX383" s="32"/>
      <c r="LY383" s="32"/>
      <c r="LZ383" s="32">
        <v>135</v>
      </c>
      <c r="MA383" s="36">
        <f t="shared" si="1098"/>
        <v>5062.5</v>
      </c>
      <c r="MC383" s="32"/>
      <c r="MD383" s="32"/>
      <c r="ME383" s="32"/>
      <c r="MF383" s="32"/>
      <c r="MI383" s="32"/>
      <c r="MJ383" s="32"/>
      <c r="MK383" s="32"/>
      <c r="ML383" s="32"/>
      <c r="MO383" s="32"/>
      <c r="MP383" s="32"/>
      <c r="MQ383" s="32"/>
      <c r="MR383" s="32"/>
      <c r="MU383" s="32"/>
      <c r="MV383" s="32"/>
      <c r="MW383" s="32"/>
      <c r="MX383" s="32"/>
      <c r="NA383" s="32"/>
      <c r="NB383" s="32"/>
      <c r="NC383" s="32"/>
      <c r="ND383" s="32">
        <v>122</v>
      </c>
      <c r="NE383" s="36">
        <f t="shared" si="1099"/>
        <v>1830</v>
      </c>
      <c r="NG383" s="32"/>
      <c r="NH383" s="32"/>
      <c r="NI383" s="32"/>
      <c r="NJ383" s="32">
        <v>103</v>
      </c>
      <c r="NK383" s="36">
        <f t="shared" si="1100"/>
        <v>3646.2</v>
      </c>
      <c r="NM383" s="32"/>
      <c r="NN383" s="32"/>
      <c r="NO383" s="32"/>
      <c r="NP383" s="32">
        <v>91</v>
      </c>
      <c r="NQ383" s="36">
        <f t="shared" si="1101"/>
        <v>1446.9</v>
      </c>
      <c r="NS383" s="32"/>
      <c r="NT383" s="32"/>
      <c r="NU383" s="32"/>
      <c r="NV383" s="32"/>
      <c r="NY383" s="32"/>
      <c r="NZ383" s="32"/>
      <c r="OA383" s="32"/>
      <c r="OB383" s="32">
        <v>14</v>
      </c>
      <c r="OC383" s="36">
        <f t="shared" si="1102"/>
        <v>308</v>
      </c>
      <c r="OE383" s="32"/>
      <c r="OF383" s="32"/>
      <c r="OG383" s="32"/>
      <c r="OH383" s="32"/>
      <c r="OK383" s="32"/>
      <c r="OL383" s="32"/>
      <c r="OM383" s="32"/>
      <c r="ON383" s="32">
        <v>109</v>
      </c>
      <c r="OO383" s="36">
        <f t="shared" si="1103"/>
        <v>3248.2000000000003</v>
      </c>
      <c r="OQ383" s="32"/>
      <c r="OR383" s="32"/>
      <c r="OS383" s="32"/>
      <c r="OT383" s="32">
        <v>70</v>
      </c>
      <c r="OU383" s="36">
        <f t="shared" si="1104"/>
        <v>1050</v>
      </c>
      <c r="OW383" s="32"/>
      <c r="OX383" s="32"/>
      <c r="OY383" s="32"/>
      <c r="OZ383" s="32">
        <v>107.75</v>
      </c>
      <c r="PA383" s="36">
        <f t="shared" si="1105"/>
        <v>1756.325</v>
      </c>
      <c r="PO383" s="32"/>
      <c r="PP383" s="32"/>
      <c r="PQ383" s="32"/>
      <c r="PR383" s="32"/>
      <c r="PU383" s="32"/>
      <c r="PV383" s="32"/>
      <c r="PW383" s="32"/>
      <c r="PX383" s="31">
        <v>116.5</v>
      </c>
      <c r="PY383" s="36">
        <f t="shared" si="1106"/>
        <v>699</v>
      </c>
      <c r="QM383" s="5"/>
      <c r="QO383" s="5"/>
      <c r="RN383" s="31">
        <v>55</v>
      </c>
      <c r="RO383" s="36">
        <f t="shared" si="1107"/>
        <v>627</v>
      </c>
      <c r="RZ383" s="31">
        <v>99</v>
      </c>
      <c r="SA383" s="36">
        <f t="shared" si="1108"/>
        <v>1069.2</v>
      </c>
    </row>
    <row r="384" spans="1:495" x14ac:dyDescent="0.55000000000000004">
      <c r="A384" s="31"/>
      <c r="B384" s="80">
        <v>186209</v>
      </c>
      <c r="C384" s="77"/>
      <c r="D384" s="78"/>
      <c r="E384" s="78">
        <f t="shared" si="867"/>
        <v>204432.42499999999</v>
      </c>
      <c r="F384" s="78">
        <f t="shared" si="1109"/>
        <v>55.075976139960865</v>
      </c>
      <c r="G384" s="78">
        <f t="shared" si="1062"/>
        <v>87.048083883329767</v>
      </c>
      <c r="H384" s="78"/>
      <c r="I384" s="78"/>
      <c r="J384" s="88"/>
      <c r="N384" s="31">
        <v>63</v>
      </c>
      <c r="O384" s="62">
        <f t="shared" si="1063"/>
        <v>6363</v>
      </c>
      <c r="Z384" s="31">
        <v>106</v>
      </c>
      <c r="AA384" s="37">
        <f t="shared" si="1060"/>
        <v>7950</v>
      </c>
      <c r="AF384" s="31">
        <v>100</v>
      </c>
      <c r="AG384" s="36">
        <f t="shared" si="1064"/>
        <v>5300</v>
      </c>
      <c r="AL384" s="31">
        <v>67</v>
      </c>
      <c r="AM384" s="30">
        <f t="shared" si="1065"/>
        <v>6700</v>
      </c>
      <c r="AR384" s="31">
        <v>20</v>
      </c>
      <c r="AS384" s="38">
        <f t="shared" si="1066"/>
        <v>630</v>
      </c>
      <c r="AX384" s="31">
        <v>132</v>
      </c>
      <c r="AY384" s="36">
        <f t="shared" si="1067"/>
        <v>4224</v>
      </c>
      <c r="BD384" s="31">
        <v>116</v>
      </c>
      <c r="BE384" s="36">
        <f t="shared" si="1068"/>
        <v>4814</v>
      </c>
      <c r="BJ384" s="31">
        <v>63</v>
      </c>
      <c r="BK384" s="36">
        <f t="shared" si="1069"/>
        <v>1934.1</v>
      </c>
      <c r="BP384" s="31">
        <v>84.5</v>
      </c>
      <c r="BQ384" s="30">
        <f t="shared" si="1070"/>
        <v>2408.25</v>
      </c>
      <c r="BV384" s="31">
        <v>74.5</v>
      </c>
      <c r="BW384" s="30">
        <f t="shared" si="1071"/>
        <v>4172</v>
      </c>
      <c r="CB384" s="31">
        <v>79</v>
      </c>
      <c r="CC384" s="30">
        <f t="shared" si="1072"/>
        <v>12482</v>
      </c>
      <c r="CN384" s="31">
        <v>77.5</v>
      </c>
      <c r="CO384" s="36">
        <f t="shared" si="1073"/>
        <v>4650</v>
      </c>
      <c r="CZ384" s="31">
        <v>104</v>
      </c>
      <c r="DA384" s="62">
        <f t="shared" si="1074"/>
        <v>24960</v>
      </c>
      <c r="DF384" s="31">
        <v>63.25</v>
      </c>
      <c r="DG384" s="30">
        <f t="shared" si="1075"/>
        <v>2403.5</v>
      </c>
      <c r="DL384" s="31">
        <v>20.5</v>
      </c>
      <c r="DM384" s="30">
        <f t="shared" si="1076"/>
        <v>861</v>
      </c>
      <c r="DR384" s="31">
        <v>77.5</v>
      </c>
      <c r="DS384" s="30">
        <f t="shared" si="1077"/>
        <v>4688.75</v>
      </c>
      <c r="DX384" s="31">
        <v>36.25</v>
      </c>
      <c r="DY384" s="30">
        <f t="shared" si="1078"/>
        <v>2211.25</v>
      </c>
      <c r="ED384" s="31">
        <v>66</v>
      </c>
      <c r="EE384" s="30">
        <f t="shared" si="1079"/>
        <v>2178</v>
      </c>
      <c r="EV384" s="31">
        <v>125.5</v>
      </c>
      <c r="EW384" s="30">
        <f t="shared" si="1080"/>
        <v>5647.5</v>
      </c>
      <c r="FB384" s="31">
        <v>135.5</v>
      </c>
      <c r="FC384" s="29">
        <f t="shared" si="1061"/>
        <v>6978.25</v>
      </c>
      <c r="FN384" s="31">
        <v>127</v>
      </c>
      <c r="FO384" s="36">
        <f t="shared" si="1081"/>
        <v>5969</v>
      </c>
      <c r="FT384" s="31">
        <v>106</v>
      </c>
      <c r="FU384" s="36">
        <f t="shared" si="1082"/>
        <v>13992</v>
      </c>
      <c r="GF384" s="31">
        <v>34.25</v>
      </c>
      <c r="GG384" s="36">
        <f t="shared" si="1083"/>
        <v>1301.5</v>
      </c>
      <c r="GL384" s="31">
        <v>61</v>
      </c>
      <c r="GM384" s="36">
        <f t="shared" si="1110"/>
        <v>1378.6000000000001</v>
      </c>
      <c r="GR384" s="31">
        <v>128</v>
      </c>
      <c r="GS384" s="36">
        <f t="shared" si="1084"/>
        <v>2816</v>
      </c>
      <c r="HD384" s="31">
        <v>37</v>
      </c>
      <c r="HE384" s="36">
        <f t="shared" si="1085"/>
        <v>1776</v>
      </c>
      <c r="HP384" s="31">
        <v>93.5</v>
      </c>
      <c r="HQ384" s="30">
        <f t="shared" si="1086"/>
        <v>4488</v>
      </c>
      <c r="HV384" s="31">
        <v>48</v>
      </c>
      <c r="HW384" s="36">
        <f t="shared" si="1087"/>
        <v>1440</v>
      </c>
      <c r="IB384" s="31">
        <v>142</v>
      </c>
      <c r="IC384" s="36">
        <f t="shared" si="1088"/>
        <v>3266</v>
      </c>
      <c r="IN384" s="31">
        <v>112</v>
      </c>
      <c r="IO384" s="36">
        <f t="shared" si="1089"/>
        <v>3360</v>
      </c>
      <c r="JC384" s="69"/>
      <c r="JD384" s="20"/>
      <c r="JE384" s="20"/>
      <c r="JF384" s="20"/>
      <c r="JI384" s="69"/>
      <c r="JJ384" s="20"/>
      <c r="JK384" s="20"/>
      <c r="JL384" s="20">
        <v>138.5</v>
      </c>
      <c r="JM384" s="23">
        <f t="shared" si="1090"/>
        <v>5263</v>
      </c>
      <c r="JO384" s="69"/>
      <c r="JP384" s="20"/>
      <c r="JQ384" s="20"/>
      <c r="JR384" s="20">
        <v>120.5</v>
      </c>
      <c r="JS384" s="23">
        <f t="shared" si="1091"/>
        <v>3807.8</v>
      </c>
      <c r="JU384" s="69"/>
      <c r="JV384" s="20"/>
      <c r="JW384" s="20"/>
      <c r="JX384" s="20"/>
      <c r="KA384" s="69"/>
      <c r="KB384" s="20"/>
      <c r="KC384" s="20"/>
      <c r="KD384" s="20"/>
      <c r="KG384" s="69"/>
      <c r="KH384" s="20"/>
      <c r="KI384" s="20"/>
      <c r="KJ384" s="20">
        <v>20</v>
      </c>
      <c r="KK384" s="23">
        <f t="shared" si="1092"/>
        <v>600</v>
      </c>
      <c r="KM384" s="69"/>
      <c r="KN384" s="20"/>
      <c r="KO384" s="20"/>
      <c r="KP384" s="20">
        <v>100.5</v>
      </c>
      <c r="KQ384" s="23">
        <f t="shared" si="1093"/>
        <v>1839.15</v>
      </c>
      <c r="KS384" s="69"/>
      <c r="KT384" s="20"/>
      <c r="KU384" s="20"/>
      <c r="KV384" s="20">
        <v>121</v>
      </c>
      <c r="KW384" s="23">
        <f t="shared" si="1094"/>
        <v>6776</v>
      </c>
      <c r="KY384" s="69"/>
      <c r="KZ384" s="20"/>
      <c r="LA384" s="20"/>
      <c r="LB384" s="20">
        <v>59.5</v>
      </c>
      <c r="LC384" s="23">
        <f t="shared" si="1095"/>
        <v>1249.5</v>
      </c>
      <c r="LE384" s="69"/>
      <c r="LF384" s="20"/>
      <c r="LG384" s="20"/>
      <c r="LH384" s="20">
        <v>46.63</v>
      </c>
      <c r="LI384" s="23">
        <f t="shared" si="1096"/>
        <v>5129.3</v>
      </c>
      <c r="LK384" s="27"/>
      <c r="LL384" s="27"/>
      <c r="LM384" s="27"/>
      <c r="LN384" s="27">
        <v>147.5</v>
      </c>
      <c r="LO384" s="30">
        <f t="shared" si="1097"/>
        <v>7330.75</v>
      </c>
      <c r="LW384" s="32"/>
      <c r="LX384" s="32"/>
      <c r="LY384" s="32"/>
      <c r="LZ384" s="32">
        <v>133</v>
      </c>
      <c r="MA384" s="36">
        <f t="shared" si="1098"/>
        <v>4987.5</v>
      </c>
      <c r="MC384" s="32"/>
      <c r="MD384" s="32"/>
      <c r="ME384" s="32"/>
      <c r="MF384" s="32"/>
      <c r="MI384" s="32"/>
      <c r="MJ384" s="32"/>
      <c r="MK384" s="32"/>
      <c r="ML384" s="32"/>
      <c r="MO384" s="32"/>
      <c r="MP384" s="32"/>
      <c r="MQ384" s="32"/>
      <c r="MR384" s="32"/>
      <c r="MU384" s="32"/>
      <c r="MV384" s="32"/>
      <c r="MW384" s="32"/>
      <c r="MX384" s="32"/>
      <c r="NA384" s="32"/>
      <c r="NB384" s="32"/>
      <c r="NC384" s="32"/>
      <c r="ND384" s="32">
        <v>122</v>
      </c>
      <c r="NE384" s="36">
        <f t="shared" si="1099"/>
        <v>1830</v>
      </c>
      <c r="NG384" s="32"/>
      <c r="NH384" s="32"/>
      <c r="NI384" s="32"/>
      <c r="NJ384" s="32">
        <v>108</v>
      </c>
      <c r="NK384" s="36">
        <f t="shared" si="1100"/>
        <v>3823.2</v>
      </c>
      <c r="NM384" s="32"/>
      <c r="NN384" s="32"/>
      <c r="NO384" s="32"/>
      <c r="NP384" s="32">
        <v>100</v>
      </c>
      <c r="NQ384" s="36">
        <f t="shared" si="1101"/>
        <v>1590</v>
      </c>
      <c r="NS384" s="32"/>
      <c r="NT384" s="32"/>
      <c r="NU384" s="32"/>
      <c r="NV384" s="32"/>
      <c r="NY384" s="32"/>
      <c r="NZ384" s="32"/>
      <c r="OA384" s="32"/>
      <c r="OB384" s="32">
        <v>17.5</v>
      </c>
      <c r="OC384" s="36">
        <f t="shared" si="1102"/>
        <v>385</v>
      </c>
      <c r="OE384" s="32"/>
      <c r="OF384" s="32"/>
      <c r="OG384" s="32"/>
      <c r="OH384" s="32"/>
      <c r="OK384" s="32"/>
      <c r="OL384" s="32"/>
      <c r="OM384" s="32"/>
      <c r="ON384" s="32">
        <v>106</v>
      </c>
      <c r="OO384" s="36">
        <f t="shared" si="1103"/>
        <v>3158.8</v>
      </c>
      <c r="OQ384" s="32"/>
      <c r="OR384" s="32"/>
      <c r="OS384" s="32"/>
      <c r="OT384" s="32">
        <v>76</v>
      </c>
      <c r="OU384" s="36">
        <f t="shared" si="1104"/>
        <v>1140</v>
      </c>
      <c r="OW384" s="32"/>
      <c r="OX384" s="32"/>
      <c r="OY384" s="32"/>
      <c r="OZ384" s="32">
        <v>107.75</v>
      </c>
      <c r="PA384" s="36">
        <f t="shared" si="1105"/>
        <v>1756.325</v>
      </c>
      <c r="PO384" s="32"/>
      <c r="PP384" s="32"/>
      <c r="PQ384" s="32"/>
      <c r="PR384" s="32"/>
      <c r="PU384" s="32"/>
      <c r="PV384" s="32"/>
      <c r="PW384" s="32"/>
      <c r="PX384" s="31">
        <v>123</v>
      </c>
      <c r="PY384" s="36">
        <f t="shared" si="1106"/>
        <v>738</v>
      </c>
      <c r="QM384" s="5"/>
      <c r="QO384" s="5"/>
      <c r="RN384" s="31">
        <v>55</v>
      </c>
      <c r="RO384" s="36">
        <f t="shared" si="1107"/>
        <v>627</v>
      </c>
      <c r="RZ384" s="31">
        <v>98</v>
      </c>
      <c r="SA384" s="36">
        <f t="shared" si="1108"/>
        <v>1058.4000000000001</v>
      </c>
    </row>
    <row r="385" spans="1:496" x14ac:dyDescent="0.55000000000000004">
      <c r="A385" s="31"/>
      <c r="B385" s="80">
        <v>186210</v>
      </c>
      <c r="C385" s="77"/>
      <c r="D385" s="78"/>
      <c r="E385" s="78">
        <f t="shared" si="867"/>
        <v>219732.26000000004</v>
      </c>
      <c r="F385" s="78">
        <f t="shared" si="1109"/>
        <v>59.197892452431056</v>
      </c>
      <c r="G385" s="78">
        <f t="shared" si="1062"/>
        <v>93.562810304449641</v>
      </c>
      <c r="H385" s="78"/>
      <c r="I385" s="78"/>
      <c r="J385" s="88"/>
      <c r="N385" s="31">
        <v>73.25</v>
      </c>
      <c r="O385" s="62">
        <f t="shared" si="1063"/>
        <v>7398.25</v>
      </c>
      <c r="Z385" s="31">
        <v>111.5</v>
      </c>
      <c r="AA385" s="37">
        <f t="shared" si="1060"/>
        <v>8362.5</v>
      </c>
      <c r="AF385" s="31">
        <v>114</v>
      </c>
      <c r="AG385" s="36">
        <f t="shared" si="1064"/>
        <v>6042</v>
      </c>
      <c r="AL385" s="31">
        <v>78</v>
      </c>
      <c r="AM385" s="30">
        <f t="shared" si="1065"/>
        <v>7800</v>
      </c>
      <c r="AR385" s="31">
        <v>21</v>
      </c>
      <c r="AS385" s="38">
        <f t="shared" si="1066"/>
        <v>661.5</v>
      </c>
      <c r="AX385" s="31">
        <v>150</v>
      </c>
      <c r="AY385" s="36">
        <f t="shared" si="1067"/>
        <v>4800</v>
      </c>
      <c r="BD385" s="31">
        <v>123</v>
      </c>
      <c r="BE385" s="36">
        <f t="shared" si="1068"/>
        <v>5104.5</v>
      </c>
      <c r="BJ385" s="31">
        <v>64</v>
      </c>
      <c r="BK385" s="36">
        <f t="shared" si="1069"/>
        <v>1964.8</v>
      </c>
      <c r="BP385" s="31">
        <v>87</v>
      </c>
      <c r="BQ385" s="30">
        <f t="shared" si="1070"/>
        <v>2479.5</v>
      </c>
      <c r="BV385" s="31">
        <v>82.63</v>
      </c>
      <c r="BW385" s="30">
        <f t="shared" si="1071"/>
        <v>4627.28</v>
      </c>
      <c r="CB385" s="31">
        <v>83</v>
      </c>
      <c r="CC385" s="30">
        <f t="shared" si="1072"/>
        <v>13114</v>
      </c>
      <c r="CN385" s="31">
        <v>86</v>
      </c>
      <c r="CO385" s="36">
        <f t="shared" si="1073"/>
        <v>5160</v>
      </c>
      <c r="CZ385" s="31">
        <v>106.5</v>
      </c>
      <c r="DA385" s="62">
        <f t="shared" si="1074"/>
        <v>25560</v>
      </c>
      <c r="DF385" s="31">
        <v>78.75</v>
      </c>
      <c r="DG385" s="30">
        <f t="shared" si="1075"/>
        <v>2992.5</v>
      </c>
      <c r="DL385" s="31">
        <v>21.5</v>
      </c>
      <c r="DM385" s="30">
        <f t="shared" si="1076"/>
        <v>903</v>
      </c>
      <c r="DR385" s="31">
        <v>89.5</v>
      </c>
      <c r="DS385" s="30">
        <f t="shared" si="1077"/>
        <v>5414.75</v>
      </c>
      <c r="DX385" s="31">
        <v>42.5</v>
      </c>
      <c r="DY385" s="30">
        <f t="shared" si="1078"/>
        <v>2592.5</v>
      </c>
      <c r="ED385" s="31">
        <v>69.75</v>
      </c>
      <c r="EE385" s="30">
        <f t="shared" si="1079"/>
        <v>2301.75</v>
      </c>
      <c r="EV385" s="31">
        <v>129</v>
      </c>
      <c r="EW385" s="30">
        <f t="shared" si="1080"/>
        <v>5805</v>
      </c>
      <c r="FB385" s="31">
        <v>139</v>
      </c>
      <c r="FC385" s="29">
        <f t="shared" si="1061"/>
        <v>7158.5</v>
      </c>
      <c r="FN385" s="31">
        <v>135</v>
      </c>
      <c r="FO385" s="36">
        <f t="shared" si="1081"/>
        <v>6345</v>
      </c>
      <c r="FT385" s="31">
        <v>109</v>
      </c>
      <c r="FU385" s="36">
        <f t="shared" si="1082"/>
        <v>14388</v>
      </c>
      <c r="GF385" s="31">
        <v>37.75</v>
      </c>
      <c r="GG385" s="36">
        <f t="shared" si="1083"/>
        <v>1434.5</v>
      </c>
      <c r="GL385" s="31">
        <v>70</v>
      </c>
      <c r="GM385" s="36">
        <f t="shared" si="1110"/>
        <v>1582</v>
      </c>
      <c r="GR385" s="31">
        <v>127</v>
      </c>
      <c r="GS385" s="36">
        <f t="shared" si="1084"/>
        <v>2794</v>
      </c>
      <c r="HD385" s="31">
        <v>35</v>
      </c>
      <c r="HE385" s="36">
        <f t="shared" si="1085"/>
        <v>1680</v>
      </c>
      <c r="HP385" s="31">
        <v>118.75</v>
      </c>
      <c r="HQ385" s="30">
        <f t="shared" si="1086"/>
        <v>5700</v>
      </c>
      <c r="HV385" s="31">
        <v>48</v>
      </c>
      <c r="HW385" s="36">
        <f t="shared" si="1087"/>
        <v>1440</v>
      </c>
      <c r="IB385" s="31">
        <v>142</v>
      </c>
      <c r="IC385" s="36">
        <f t="shared" si="1088"/>
        <v>3266</v>
      </c>
      <c r="IN385" s="31">
        <v>116</v>
      </c>
      <c r="IO385" s="36">
        <f t="shared" si="1089"/>
        <v>3480</v>
      </c>
      <c r="JC385" s="69"/>
      <c r="JD385" s="20"/>
      <c r="JE385" s="20"/>
      <c r="JF385" s="20"/>
      <c r="JI385" s="69"/>
      <c r="JJ385" s="20"/>
      <c r="JK385" s="20"/>
      <c r="JL385" s="20">
        <v>150</v>
      </c>
      <c r="JM385" s="23">
        <f t="shared" si="1090"/>
        <v>5700</v>
      </c>
      <c r="JO385" s="69"/>
      <c r="JP385" s="20"/>
      <c r="JQ385" s="20"/>
      <c r="JR385" s="20">
        <v>127.5</v>
      </c>
      <c r="JS385" s="23">
        <f t="shared" si="1091"/>
        <v>4029</v>
      </c>
      <c r="JU385" s="69"/>
      <c r="JV385" s="20"/>
      <c r="JW385" s="20"/>
      <c r="JX385" s="20"/>
      <c r="KA385" s="69"/>
      <c r="KB385" s="20"/>
      <c r="KC385" s="20"/>
      <c r="KD385" s="20"/>
      <c r="KG385" s="69"/>
      <c r="KH385" s="20"/>
      <c r="KI385" s="20"/>
      <c r="KJ385" s="20">
        <v>22.75</v>
      </c>
      <c r="KK385" s="23">
        <f t="shared" si="1092"/>
        <v>682.5</v>
      </c>
      <c r="KM385" s="69"/>
      <c r="KN385" s="20"/>
      <c r="KO385" s="20"/>
      <c r="KP385" s="20">
        <v>104.25</v>
      </c>
      <c r="KQ385" s="23">
        <f t="shared" si="1093"/>
        <v>1907.7750000000001</v>
      </c>
      <c r="KS385" s="69"/>
      <c r="KT385" s="20"/>
      <c r="KU385" s="20"/>
      <c r="KV385" s="20">
        <v>122.5</v>
      </c>
      <c r="KW385" s="23">
        <f t="shared" si="1094"/>
        <v>6860</v>
      </c>
      <c r="KY385" s="69"/>
      <c r="KZ385" s="20"/>
      <c r="LA385" s="20"/>
      <c r="LB385" s="20">
        <v>77</v>
      </c>
      <c r="LC385" s="23">
        <f t="shared" si="1095"/>
        <v>1617</v>
      </c>
      <c r="LE385" s="69"/>
      <c r="LF385" s="20"/>
      <c r="LG385" s="20"/>
      <c r="LH385" s="20">
        <v>63</v>
      </c>
      <c r="LI385" s="23">
        <f t="shared" si="1096"/>
        <v>6930</v>
      </c>
      <c r="LK385" s="27"/>
      <c r="LL385" s="27"/>
      <c r="LM385" s="27"/>
      <c r="LN385" s="27">
        <v>152.4</v>
      </c>
      <c r="LO385" s="30">
        <f t="shared" si="1097"/>
        <v>7574.2800000000007</v>
      </c>
      <c r="LW385" s="32"/>
      <c r="LX385" s="32"/>
      <c r="LY385" s="32"/>
      <c r="LZ385" s="32">
        <v>139</v>
      </c>
      <c r="MA385" s="36">
        <f t="shared" si="1098"/>
        <v>5212.5</v>
      </c>
      <c r="MC385" s="32"/>
      <c r="MD385" s="32"/>
      <c r="ME385" s="32"/>
      <c r="MF385" s="32"/>
      <c r="MI385" s="32"/>
      <c r="MJ385" s="32"/>
      <c r="MK385" s="32"/>
      <c r="ML385" s="32"/>
      <c r="MO385" s="32"/>
      <c r="MP385" s="32"/>
      <c r="MQ385" s="32"/>
      <c r="MR385" s="32"/>
      <c r="MU385" s="32"/>
      <c r="MV385" s="32"/>
      <c r="MW385" s="32"/>
      <c r="MX385" s="32"/>
      <c r="NA385" s="32"/>
      <c r="NB385" s="32"/>
      <c r="NC385" s="32"/>
      <c r="ND385" s="32">
        <v>119.5</v>
      </c>
      <c r="NE385" s="36">
        <f t="shared" si="1099"/>
        <v>1792.5</v>
      </c>
      <c r="NG385" s="32"/>
      <c r="NH385" s="32"/>
      <c r="NI385" s="32"/>
      <c r="NJ385" s="32">
        <v>111.5</v>
      </c>
      <c r="NK385" s="36">
        <f t="shared" si="1100"/>
        <v>3947.1</v>
      </c>
      <c r="NM385" s="32"/>
      <c r="NN385" s="32"/>
      <c r="NO385" s="32"/>
      <c r="NP385" s="32">
        <v>106.5</v>
      </c>
      <c r="NQ385" s="36">
        <f t="shared" si="1101"/>
        <v>1693.3500000000001</v>
      </c>
      <c r="NS385" s="32"/>
      <c r="NT385" s="32"/>
      <c r="NU385" s="32"/>
      <c r="NV385" s="32"/>
      <c r="NY385" s="32"/>
      <c r="NZ385" s="32"/>
      <c r="OA385" s="32"/>
      <c r="OB385" s="32">
        <v>17.5</v>
      </c>
      <c r="OC385" s="36">
        <f t="shared" si="1102"/>
        <v>385</v>
      </c>
      <c r="OE385" s="32"/>
      <c r="OF385" s="32"/>
      <c r="OG385" s="32"/>
      <c r="OH385" s="32"/>
      <c r="OK385" s="32"/>
      <c r="OL385" s="32"/>
      <c r="OM385" s="32"/>
      <c r="ON385" s="32">
        <v>115</v>
      </c>
      <c r="OO385" s="36">
        <f t="shared" si="1103"/>
        <v>3427</v>
      </c>
      <c r="OQ385" s="32"/>
      <c r="OR385" s="32"/>
      <c r="OS385" s="32"/>
      <c r="OT385" s="32">
        <v>82</v>
      </c>
      <c r="OU385" s="36">
        <f t="shared" si="1104"/>
        <v>1230</v>
      </c>
      <c r="OW385" s="32"/>
      <c r="OX385" s="32"/>
      <c r="OY385" s="32"/>
      <c r="OZ385" s="32">
        <v>107.75</v>
      </c>
      <c r="PA385" s="36">
        <f t="shared" si="1105"/>
        <v>1756.325</v>
      </c>
      <c r="PC385" s="32"/>
      <c r="PD385" s="32"/>
      <c r="PE385" s="32"/>
      <c r="PF385" s="32"/>
      <c r="PI385" s="32"/>
      <c r="PJ385" s="32"/>
      <c r="PK385" s="32"/>
      <c r="PL385" s="32"/>
      <c r="PO385" s="32"/>
      <c r="PP385" s="32"/>
      <c r="PQ385" s="32"/>
      <c r="PR385" s="32"/>
      <c r="PU385" s="32"/>
      <c r="PV385" s="32"/>
      <c r="PW385" s="32"/>
      <c r="PX385" s="31">
        <v>120.5</v>
      </c>
      <c r="PY385" s="36">
        <f t="shared" si="1106"/>
        <v>723</v>
      </c>
      <c r="QM385" s="5"/>
      <c r="QO385" s="5"/>
      <c r="RN385" s="31">
        <v>65.5</v>
      </c>
      <c r="RO385" s="36">
        <f t="shared" si="1107"/>
        <v>746.7</v>
      </c>
      <c r="RZ385" s="31">
        <v>108</v>
      </c>
      <c r="SA385" s="36">
        <f t="shared" si="1108"/>
        <v>1166.4000000000001</v>
      </c>
    </row>
    <row r="386" spans="1:496" x14ac:dyDescent="0.55000000000000004">
      <c r="A386" s="31"/>
      <c r="B386" s="80">
        <v>186211</v>
      </c>
      <c r="C386" s="79">
        <f>COUNT(N386:SS386)/2</f>
        <v>49</v>
      </c>
      <c r="D386" s="78"/>
      <c r="E386" s="78">
        <f t="shared" si="867"/>
        <v>216705.56000000003</v>
      </c>
      <c r="F386" s="78">
        <f t="shared" si="1109"/>
        <v>58.382471625804264</v>
      </c>
      <c r="G386" s="78">
        <f t="shared" si="1062"/>
        <v>92.274030232063012</v>
      </c>
      <c r="H386" s="78"/>
      <c r="I386" s="78"/>
      <c r="J386" s="88"/>
      <c r="N386" s="31">
        <v>79</v>
      </c>
      <c r="O386" s="62">
        <f t="shared" si="1063"/>
        <v>7979</v>
      </c>
      <c r="Z386" s="31">
        <v>114</v>
      </c>
      <c r="AA386" s="37">
        <f t="shared" si="1060"/>
        <v>8550</v>
      </c>
      <c r="AF386" s="31">
        <v>117</v>
      </c>
      <c r="AG386" s="36">
        <f t="shared" si="1064"/>
        <v>6201</v>
      </c>
      <c r="AL386" s="31">
        <v>75.25</v>
      </c>
      <c r="AM386" s="30">
        <f t="shared" si="1065"/>
        <v>7525</v>
      </c>
      <c r="AR386" s="31">
        <v>20.5</v>
      </c>
      <c r="AS386" s="38">
        <f t="shared" si="1066"/>
        <v>645.75</v>
      </c>
      <c r="AX386" s="31">
        <v>150</v>
      </c>
      <c r="AY386" s="36">
        <f t="shared" si="1067"/>
        <v>4800</v>
      </c>
      <c r="BD386" s="31">
        <v>121</v>
      </c>
      <c r="BE386" s="36">
        <f t="shared" si="1068"/>
        <v>5021.5</v>
      </c>
      <c r="BJ386" s="31">
        <v>64.75</v>
      </c>
      <c r="BK386" s="36">
        <f t="shared" si="1069"/>
        <v>1987.825</v>
      </c>
      <c r="BP386" s="31">
        <v>94.25</v>
      </c>
      <c r="BQ386" s="30">
        <f t="shared" si="1070"/>
        <v>2686.125</v>
      </c>
      <c r="BV386" s="31">
        <v>78</v>
      </c>
      <c r="BW386" s="30">
        <f t="shared" si="1071"/>
        <v>4368</v>
      </c>
      <c r="CB386" s="31">
        <v>78.25</v>
      </c>
      <c r="CC386" s="30">
        <f t="shared" si="1072"/>
        <v>12363.5</v>
      </c>
      <c r="CN386" s="31">
        <v>80</v>
      </c>
      <c r="CO386" s="36">
        <f t="shared" si="1073"/>
        <v>4800</v>
      </c>
      <c r="CZ386" s="31">
        <v>102.25</v>
      </c>
      <c r="DA386" s="62">
        <f t="shared" si="1074"/>
        <v>24540</v>
      </c>
      <c r="DF386" s="31">
        <v>73.5</v>
      </c>
      <c r="DG386" s="30">
        <f t="shared" si="1075"/>
        <v>2793</v>
      </c>
      <c r="DL386" s="31">
        <v>21.75</v>
      </c>
      <c r="DM386" s="30">
        <f t="shared" si="1076"/>
        <v>913.5</v>
      </c>
      <c r="DR386" s="31">
        <v>88.25</v>
      </c>
      <c r="DS386" s="30">
        <f t="shared" si="1077"/>
        <v>5339.125</v>
      </c>
      <c r="DX386" s="31">
        <v>38.380000000000003</v>
      </c>
      <c r="DY386" s="30">
        <f t="shared" si="1078"/>
        <v>2341.1800000000003</v>
      </c>
      <c r="ED386" s="31">
        <v>66.38</v>
      </c>
      <c r="EE386" s="30">
        <f t="shared" si="1079"/>
        <v>2190.54</v>
      </c>
      <c r="EV386" s="31">
        <v>130</v>
      </c>
      <c r="EW386" s="30">
        <f t="shared" si="1080"/>
        <v>5850</v>
      </c>
      <c r="FB386" s="31">
        <v>143.5</v>
      </c>
      <c r="FC386" s="29">
        <f t="shared" si="1061"/>
        <v>7390.25</v>
      </c>
      <c r="FN386" s="31">
        <v>138</v>
      </c>
      <c r="FO386" s="36">
        <f t="shared" si="1081"/>
        <v>6486</v>
      </c>
      <c r="FT386" s="31">
        <v>109.5</v>
      </c>
      <c r="FU386" s="36">
        <f t="shared" si="1082"/>
        <v>14454</v>
      </c>
      <c r="GF386" s="31">
        <v>40.75</v>
      </c>
      <c r="GG386" s="36">
        <f t="shared" si="1083"/>
        <v>1548.5</v>
      </c>
      <c r="GL386" s="31">
        <v>70</v>
      </c>
      <c r="GM386" s="36">
        <f t="shared" si="1110"/>
        <v>1582</v>
      </c>
      <c r="GR386" s="31">
        <v>127</v>
      </c>
      <c r="GS386" s="36">
        <f t="shared" si="1084"/>
        <v>2794</v>
      </c>
      <c r="HD386" s="31">
        <v>33</v>
      </c>
      <c r="HE386" s="36">
        <f t="shared" si="1085"/>
        <v>1584</v>
      </c>
      <c r="HP386" s="31">
        <v>84.13</v>
      </c>
      <c r="HQ386" s="30">
        <f t="shared" si="1086"/>
        <v>4038.24</v>
      </c>
      <c r="HV386" s="31">
        <v>48</v>
      </c>
      <c r="HW386" s="36">
        <f t="shared" si="1087"/>
        <v>1440</v>
      </c>
      <c r="IB386" s="31">
        <v>142</v>
      </c>
      <c r="IC386" s="36">
        <f t="shared" si="1088"/>
        <v>3266</v>
      </c>
      <c r="IN386" s="31">
        <v>119.75</v>
      </c>
      <c r="IO386" s="36">
        <f t="shared" si="1089"/>
        <v>3592.5</v>
      </c>
      <c r="JC386" s="69"/>
      <c r="JD386" s="20"/>
      <c r="JE386" s="20"/>
      <c r="JF386" s="20"/>
      <c r="JI386" s="69"/>
      <c r="JJ386" s="20"/>
      <c r="JK386" s="20"/>
      <c r="JL386" s="20">
        <v>153</v>
      </c>
      <c r="JM386" s="23">
        <f t="shared" si="1090"/>
        <v>5814</v>
      </c>
      <c r="JO386" s="69"/>
      <c r="JP386" s="20"/>
      <c r="JQ386" s="20"/>
      <c r="JR386" s="20">
        <v>127.25</v>
      </c>
      <c r="JS386" s="23">
        <f t="shared" si="1091"/>
        <v>4021.1000000000004</v>
      </c>
      <c r="JU386" s="69"/>
      <c r="JV386" s="20"/>
      <c r="JW386" s="20"/>
      <c r="JX386" s="20"/>
      <c r="KA386" s="69"/>
      <c r="KB386" s="20"/>
      <c r="KC386" s="20"/>
      <c r="KD386" s="20"/>
      <c r="KG386" s="69"/>
      <c r="KH386" s="20"/>
      <c r="KI386" s="20"/>
      <c r="KJ386" s="20">
        <v>22</v>
      </c>
      <c r="KK386" s="23">
        <f t="shared" si="1092"/>
        <v>660</v>
      </c>
      <c r="KM386" s="69"/>
      <c r="KN386" s="20"/>
      <c r="KO386" s="20"/>
      <c r="KP386" s="20">
        <v>105</v>
      </c>
      <c r="KQ386" s="23">
        <f t="shared" si="1093"/>
        <v>1921.5</v>
      </c>
      <c r="KS386" s="69"/>
      <c r="KT386" s="20"/>
      <c r="KU386" s="20"/>
      <c r="KV386" s="20">
        <v>118.5</v>
      </c>
      <c r="KW386" s="23">
        <f t="shared" si="1094"/>
        <v>6636</v>
      </c>
      <c r="KY386" s="69"/>
      <c r="KZ386" s="20"/>
      <c r="LA386" s="20"/>
      <c r="LB386" s="20">
        <v>74</v>
      </c>
      <c r="LC386" s="23">
        <f t="shared" si="1095"/>
        <v>1554</v>
      </c>
      <c r="LE386" s="69"/>
      <c r="LF386" s="20"/>
      <c r="LG386" s="20"/>
      <c r="LH386" s="20">
        <v>60.5</v>
      </c>
      <c r="LI386" s="23">
        <f t="shared" si="1096"/>
        <v>6655</v>
      </c>
      <c r="LK386" s="27"/>
      <c r="LL386" s="27"/>
      <c r="LM386" s="27"/>
      <c r="LN386" s="27">
        <v>158</v>
      </c>
      <c r="LO386" s="30">
        <f t="shared" si="1097"/>
        <v>7852.6</v>
      </c>
      <c r="LW386" s="32"/>
      <c r="LX386" s="32"/>
      <c r="LY386" s="32"/>
      <c r="LZ386" s="32">
        <v>145</v>
      </c>
      <c r="MA386" s="36">
        <f t="shared" si="1098"/>
        <v>5437.5</v>
      </c>
      <c r="MC386" s="32"/>
      <c r="MD386" s="32"/>
      <c r="ME386" s="32"/>
      <c r="MF386" s="32"/>
      <c r="MI386" s="32"/>
      <c r="MJ386" s="32"/>
      <c r="MK386" s="32"/>
      <c r="ML386" s="32"/>
      <c r="MO386" s="32"/>
      <c r="MP386" s="32"/>
      <c r="MQ386" s="32"/>
      <c r="MR386" s="32"/>
      <c r="MU386" s="32"/>
      <c r="MV386" s="32"/>
      <c r="MW386" s="32"/>
      <c r="MX386" s="32"/>
      <c r="NA386" s="32"/>
      <c r="NB386" s="32"/>
      <c r="NC386" s="32"/>
      <c r="ND386" s="32">
        <v>119</v>
      </c>
      <c r="NE386" s="36">
        <f t="shared" si="1099"/>
        <v>1785</v>
      </c>
      <c r="NG386" s="32"/>
      <c r="NH386" s="32"/>
      <c r="NI386" s="32"/>
      <c r="NJ386" s="32">
        <v>110.5</v>
      </c>
      <c r="NK386" s="36">
        <f t="shared" si="1100"/>
        <v>3911.7</v>
      </c>
      <c r="NM386" s="32"/>
      <c r="NN386" s="32"/>
      <c r="NO386" s="32"/>
      <c r="NP386" s="32">
        <v>103</v>
      </c>
      <c r="NQ386" s="36">
        <f t="shared" si="1101"/>
        <v>1637.7</v>
      </c>
      <c r="NS386" s="32"/>
      <c r="NT386" s="32"/>
      <c r="NU386" s="32"/>
      <c r="NV386" s="32"/>
      <c r="NY386" s="32"/>
      <c r="NZ386" s="32"/>
      <c r="OA386" s="32"/>
      <c r="OB386" s="32">
        <v>17.5</v>
      </c>
      <c r="OC386" s="36">
        <f t="shared" si="1102"/>
        <v>385</v>
      </c>
      <c r="OE386" s="32"/>
      <c r="OF386" s="32"/>
      <c r="OG386" s="32"/>
      <c r="OH386" s="32"/>
      <c r="OK386" s="32"/>
      <c r="OL386" s="32"/>
      <c r="OM386" s="32"/>
      <c r="ON386" s="32">
        <v>125</v>
      </c>
      <c r="OO386" s="36">
        <f t="shared" si="1103"/>
        <v>3725</v>
      </c>
      <c r="OQ386" s="32"/>
      <c r="OR386" s="32"/>
      <c r="OS386" s="32"/>
      <c r="OT386" s="32">
        <v>82</v>
      </c>
      <c r="OU386" s="36">
        <f t="shared" si="1104"/>
        <v>1230</v>
      </c>
      <c r="OW386" s="32"/>
      <c r="OX386" s="32"/>
      <c r="OY386" s="32"/>
      <c r="OZ386" s="32">
        <v>107.75</v>
      </c>
      <c r="PA386" s="36">
        <f t="shared" si="1105"/>
        <v>1756.325</v>
      </c>
      <c r="PC386" s="32"/>
      <c r="PD386" s="32"/>
      <c r="PE386" s="32"/>
      <c r="PF386" s="32"/>
      <c r="PI386" s="32"/>
      <c r="PJ386" s="32"/>
      <c r="PK386" s="32"/>
      <c r="PL386" s="32"/>
      <c r="PO386" s="32"/>
      <c r="PP386" s="32"/>
      <c r="PQ386" s="32"/>
      <c r="PR386" s="32"/>
      <c r="PU386" s="32"/>
      <c r="PV386" s="32"/>
      <c r="PW386" s="32"/>
      <c r="PX386" s="31">
        <v>120.5</v>
      </c>
      <c r="PY386" s="36">
        <f t="shared" si="1106"/>
        <v>723</v>
      </c>
      <c r="QM386" s="5"/>
      <c r="QO386" s="5"/>
      <c r="RN386" s="31">
        <v>66</v>
      </c>
      <c r="RO386" s="36">
        <f t="shared" si="1107"/>
        <v>752.4</v>
      </c>
      <c r="RZ386" s="31">
        <v>109</v>
      </c>
      <c r="SA386" s="36">
        <f t="shared" si="1108"/>
        <v>1177.2</v>
      </c>
    </row>
    <row r="387" spans="1:496" x14ac:dyDescent="0.55000000000000004">
      <c r="A387" s="31"/>
      <c r="B387" s="80">
        <v>186212</v>
      </c>
      <c r="C387" s="77"/>
      <c r="D387" s="78">
        <f>SUM(M387,S387,Y387,AE387,AK387,AQ387,AW387,BC387,BI387,BO387,BU387,CA387,CG387,CM387,CS387,CY387,DE387,DK387,DQ387,DW387,EC387,EI387,EO387,EU387,FA387,FG387,FM387,FS387,FY387,GE387,GK387,GQ387,GW387,HC387,HI387,HO387,HU387,IA387,IG387,IM387,IS387,IY387,JE387,JK387,JQ387,JW387,KC387,KI387,KO387,KU387,LA387,LG387,LM387,LS387,LY387,ME387,MK387,MQ387,MW387,NC387,NI387,NO387,NU387,OA387,OG387,OM387,OS387,OY387,PE387,PK387,PQ387,PW387,QC387,QI387,QO387,QU387,RA387,RG387,RM387,RS387,RY387,SE387,SK387,SQ387)</f>
        <v>2579.7000000000007</v>
      </c>
      <c r="E387" s="78">
        <f t="shared" si="867"/>
        <v>227282.09</v>
      </c>
      <c r="F387" s="78">
        <f t="shared" si="1109"/>
        <v>61.231886115328507</v>
      </c>
      <c r="G387" s="78">
        <f t="shared" si="1062"/>
        <v>96.777555886736195</v>
      </c>
      <c r="H387" s="78"/>
      <c r="I387" s="78"/>
      <c r="J387" s="88">
        <f>SUM(P387,V387,AB387,AH387,AN387,AT387,AZ387,BF387,BL387,BR387,BX387,CD387,CJ387,CP387,CV387,DB387,DH387,DN387,DT387,DZ387,EF387,EL387,ER387,EX387,FD387,FJ387,FP387,FV387,GB387,GH387,GN387,GT387,GZ387,HF387,HL387,HR387,HX387,ID387,IJ387,IP387,IV387,JB387,JH387,JN387,JT387,JZ387,KF387,KL387,KR387,KX387,LD387,LJ387,LP387,LV387,MB387,MH387,MN387,MT387,MZ387,NF387,NL387,NR387,NX387,OD387,OJ387,OP387,OV387,PB387,PH387,PN387,PT387,PZ387,QF387,QL387,QR387,QX387,RD387,RJ387,RP387,RV387,SB387,SH387,SN387,ST387)</f>
        <v>2306.5000000000005</v>
      </c>
      <c r="K387" s="31">
        <v>6</v>
      </c>
      <c r="L387" s="31">
        <v>1.7826314280547499</v>
      </c>
      <c r="M387" s="31">
        <v>131.5</v>
      </c>
      <c r="N387" s="31">
        <v>77</v>
      </c>
      <c r="O387" s="62">
        <f t="shared" si="1063"/>
        <v>7777</v>
      </c>
      <c r="P387" s="31">
        <f>M375</f>
        <v>101</v>
      </c>
      <c r="R387" s="31">
        <v>1</v>
      </c>
      <c r="W387" s="31">
        <v>7</v>
      </c>
      <c r="X387" s="31">
        <v>1</v>
      </c>
      <c r="Y387" s="31">
        <v>75</v>
      </c>
      <c r="Z387" s="31">
        <v>118.75</v>
      </c>
      <c r="AA387" s="37">
        <f t="shared" si="1060"/>
        <v>8906.25</v>
      </c>
      <c r="AB387" s="64">
        <f>Y375</f>
        <v>75</v>
      </c>
      <c r="AC387" s="31">
        <v>10</v>
      </c>
      <c r="AD387" s="31">
        <v>1.24</v>
      </c>
      <c r="AE387" s="31">
        <v>53</v>
      </c>
      <c r="AF387" s="31">
        <v>126</v>
      </c>
      <c r="AG387" s="36">
        <f t="shared" si="1064"/>
        <v>6678</v>
      </c>
      <c r="AH387" s="64">
        <f>AE375</f>
        <v>53</v>
      </c>
      <c r="AI387" s="31">
        <v>0</v>
      </c>
      <c r="AJ387" s="31">
        <v>1.5449930496000006</v>
      </c>
      <c r="AK387" s="31">
        <v>115</v>
      </c>
      <c r="AL387" s="31">
        <v>76.5</v>
      </c>
      <c r="AM387" s="30">
        <f t="shared" si="1065"/>
        <v>7650</v>
      </c>
      <c r="AN387" s="64">
        <f>AK375</f>
        <v>100</v>
      </c>
      <c r="AO387" s="31">
        <v>0</v>
      </c>
      <c r="AP387" s="31">
        <v>1</v>
      </c>
      <c r="AQ387" s="31">
        <v>31.5</v>
      </c>
      <c r="AR387" s="31">
        <v>19</v>
      </c>
      <c r="AS387" s="38">
        <f t="shared" si="1066"/>
        <v>598.5</v>
      </c>
      <c r="AT387" s="64">
        <f>AQ375</f>
        <v>31.5</v>
      </c>
      <c r="AU387" s="31">
        <v>10</v>
      </c>
      <c r="AV387" s="31">
        <v>1</v>
      </c>
      <c r="AW387" s="31">
        <v>36</v>
      </c>
      <c r="AX387" s="31">
        <v>155</v>
      </c>
      <c r="AY387" s="36">
        <f t="shared" si="1067"/>
        <v>4960</v>
      </c>
      <c r="AZ387" s="64">
        <f>AW375</f>
        <v>32</v>
      </c>
      <c r="BA387" s="31">
        <v>6</v>
      </c>
      <c r="BB387" s="31">
        <v>1</v>
      </c>
      <c r="BC387" s="31">
        <v>41.5</v>
      </c>
      <c r="BD387" s="31">
        <v>122.25</v>
      </c>
      <c r="BE387" s="36">
        <f t="shared" si="1068"/>
        <v>5073.375</v>
      </c>
      <c r="BF387" s="64">
        <f>BC375</f>
        <v>41.5</v>
      </c>
      <c r="BG387" s="31">
        <v>4</v>
      </c>
      <c r="BH387" s="31">
        <v>1</v>
      </c>
      <c r="BI387" s="31">
        <v>30.7</v>
      </c>
      <c r="BJ387" s="31">
        <v>62.5</v>
      </c>
      <c r="BK387" s="36">
        <f t="shared" si="1069"/>
        <v>1918.75</v>
      </c>
      <c r="BL387" s="64">
        <f>BI375</f>
        <v>30.7</v>
      </c>
      <c r="BM387" s="31">
        <v>0</v>
      </c>
      <c r="BN387" s="31">
        <v>1</v>
      </c>
      <c r="BO387" s="31">
        <v>28.5</v>
      </c>
      <c r="BP387" s="31">
        <v>93</v>
      </c>
      <c r="BQ387" s="30">
        <f t="shared" si="1070"/>
        <v>2650.5</v>
      </c>
      <c r="BR387" s="64">
        <f>BO375</f>
        <v>28.5</v>
      </c>
      <c r="BS387" s="31">
        <v>6</v>
      </c>
      <c r="BT387" s="31">
        <v>1.125</v>
      </c>
      <c r="BU387" s="31">
        <v>56</v>
      </c>
      <c r="BV387" s="31">
        <v>84.5</v>
      </c>
      <c r="BW387" s="30">
        <f t="shared" si="1071"/>
        <v>4732</v>
      </c>
      <c r="BX387" s="64">
        <f>BU375</f>
        <v>56</v>
      </c>
      <c r="BY387" s="31">
        <v>4</v>
      </c>
      <c r="BZ387" s="31">
        <v>1.0609</v>
      </c>
      <c r="CA387" s="31">
        <v>158</v>
      </c>
      <c r="CB387" s="31">
        <v>82</v>
      </c>
      <c r="CC387" s="30">
        <f t="shared" si="1072"/>
        <v>12956</v>
      </c>
      <c r="CD387" s="64">
        <f>CA375</f>
        <v>158</v>
      </c>
      <c r="CE387" s="31">
        <v>0</v>
      </c>
      <c r="CF387" s="31">
        <v>1</v>
      </c>
      <c r="CG387" s="31">
        <v>23</v>
      </c>
      <c r="CH387" s="3">
        <v>34</v>
      </c>
      <c r="CK387" s="31">
        <v>5</v>
      </c>
      <c r="CL387" s="31">
        <v>1.1000000000000001</v>
      </c>
      <c r="CM387" s="31">
        <v>60</v>
      </c>
      <c r="CN387" s="31">
        <v>83</v>
      </c>
      <c r="CO387" s="36">
        <f t="shared" si="1073"/>
        <v>4980</v>
      </c>
      <c r="CP387" s="64">
        <f>CM375</f>
        <v>60</v>
      </c>
      <c r="CR387" s="31">
        <v>1</v>
      </c>
      <c r="CS387" s="31">
        <v>30</v>
      </c>
      <c r="CW387" s="31">
        <v>6</v>
      </c>
      <c r="CX387" s="31">
        <v>1</v>
      </c>
      <c r="CY387" s="31">
        <v>240</v>
      </c>
      <c r="CZ387" s="31">
        <v>106.5</v>
      </c>
      <c r="DA387" s="62">
        <f t="shared" si="1074"/>
        <v>25560</v>
      </c>
      <c r="DB387" s="31">
        <f>CY375</f>
        <v>240</v>
      </c>
      <c r="DC387" s="31">
        <v>0</v>
      </c>
      <c r="DD387" s="31">
        <v>1</v>
      </c>
      <c r="DE387" s="31">
        <v>38</v>
      </c>
      <c r="DF387" s="31">
        <v>78.25</v>
      </c>
      <c r="DG387" s="30">
        <f t="shared" si="1075"/>
        <v>2973.5</v>
      </c>
      <c r="DH387" s="64">
        <f>DE375</f>
        <v>38</v>
      </c>
      <c r="DI387" s="31">
        <v>0</v>
      </c>
      <c r="DJ387" s="31">
        <v>1</v>
      </c>
      <c r="DL387" s="31">
        <v>24.88</v>
      </c>
      <c r="DM387" s="30">
        <f t="shared" si="1076"/>
        <v>1044.96</v>
      </c>
      <c r="DO387" s="31">
        <v>6</v>
      </c>
      <c r="DP387" s="31">
        <v>1.3050720000000002</v>
      </c>
      <c r="DQ387" s="31">
        <v>60.5</v>
      </c>
      <c r="DR387" s="31">
        <v>92</v>
      </c>
      <c r="DS387" s="30">
        <f t="shared" si="1077"/>
        <v>5566</v>
      </c>
      <c r="DT387" s="64">
        <f>DQ375</f>
        <v>60.5</v>
      </c>
      <c r="DU387" s="31">
        <v>0</v>
      </c>
      <c r="DV387" s="31">
        <v>1.05</v>
      </c>
      <c r="DW387" s="31">
        <v>61</v>
      </c>
      <c r="DX387" s="31">
        <v>45</v>
      </c>
      <c r="DY387" s="30">
        <f t="shared" si="1078"/>
        <v>2745</v>
      </c>
      <c r="DZ387" s="64">
        <f>DW375</f>
        <v>61</v>
      </c>
      <c r="EA387" s="31">
        <v>4</v>
      </c>
      <c r="EB387" s="31">
        <v>1</v>
      </c>
      <c r="EC387" s="31">
        <v>35</v>
      </c>
      <c r="ED387" s="31">
        <v>76.88</v>
      </c>
      <c r="EE387" s="30">
        <f t="shared" si="1079"/>
        <v>2537.04</v>
      </c>
      <c r="EF387" s="64">
        <f>EC375</f>
        <v>33</v>
      </c>
      <c r="ES387" s="31">
        <v>8</v>
      </c>
      <c r="ET387" s="31">
        <v>1</v>
      </c>
      <c r="EU387" s="31">
        <v>45</v>
      </c>
      <c r="EV387" s="31">
        <v>128</v>
      </c>
      <c r="EW387" s="30">
        <f t="shared" si="1080"/>
        <v>5760</v>
      </c>
      <c r="EX387" s="64">
        <f>EU375</f>
        <v>45</v>
      </c>
      <c r="EY387" s="31">
        <v>8</v>
      </c>
      <c r="EZ387" s="31">
        <v>1</v>
      </c>
      <c r="FA387" s="31">
        <v>51.5</v>
      </c>
      <c r="FB387" s="31">
        <v>143</v>
      </c>
      <c r="FC387" s="29">
        <f t="shared" si="1061"/>
        <v>7364.5</v>
      </c>
      <c r="FD387" s="64">
        <f>FA375</f>
        <v>51.5</v>
      </c>
      <c r="FK387" s="31">
        <v>15</v>
      </c>
      <c r="FL387" s="31">
        <v>1.05</v>
      </c>
      <c r="FM387" s="31">
        <v>50</v>
      </c>
      <c r="FN387" s="31">
        <v>145.5</v>
      </c>
      <c r="FO387" s="36">
        <f t="shared" si="1081"/>
        <v>6838.5</v>
      </c>
      <c r="FP387" s="64">
        <f>FM375</f>
        <v>47</v>
      </c>
      <c r="FQ387" s="31">
        <v>8</v>
      </c>
      <c r="FR387" s="31">
        <v>1</v>
      </c>
      <c r="FS387" s="31">
        <v>132</v>
      </c>
      <c r="FT387" s="31">
        <v>137</v>
      </c>
      <c r="FU387" s="36">
        <f t="shared" si="1082"/>
        <v>18084</v>
      </c>
      <c r="FV387" s="64">
        <f>FS375</f>
        <v>132</v>
      </c>
      <c r="FW387" s="31">
        <v>0</v>
      </c>
      <c r="FX387" s="31">
        <v>1</v>
      </c>
      <c r="FY387" s="31">
        <v>62</v>
      </c>
      <c r="GC387" s="31">
        <v>0</v>
      </c>
      <c r="GD387" s="31">
        <v>1</v>
      </c>
      <c r="GE387" s="31">
        <v>38</v>
      </c>
      <c r="GF387" s="31">
        <v>52.13</v>
      </c>
      <c r="GG387" s="36">
        <f t="shared" si="1083"/>
        <v>1980.94</v>
      </c>
      <c r="GH387" s="64">
        <f>GE375</f>
        <v>38</v>
      </c>
      <c r="GI387" s="31">
        <v>0</v>
      </c>
      <c r="GJ387" s="31">
        <v>1</v>
      </c>
      <c r="GK387" s="31">
        <v>22.6</v>
      </c>
      <c r="GL387" s="31">
        <v>70</v>
      </c>
      <c r="GM387" s="36">
        <f t="shared" si="1110"/>
        <v>1582</v>
      </c>
      <c r="GN387" s="64">
        <f>GK375</f>
        <v>22.6</v>
      </c>
      <c r="GO387" s="31">
        <v>8</v>
      </c>
      <c r="GP387" s="31">
        <v>1.07</v>
      </c>
      <c r="GQ387" s="31">
        <v>23</v>
      </c>
      <c r="GR387" s="31">
        <v>136.5</v>
      </c>
      <c r="GS387" s="36">
        <f t="shared" si="1084"/>
        <v>3003</v>
      </c>
      <c r="GT387" s="64">
        <f>GQ375</f>
        <v>22</v>
      </c>
      <c r="HA387" s="31">
        <v>0</v>
      </c>
      <c r="HB387" s="31">
        <v>1</v>
      </c>
      <c r="HC387" s="31">
        <v>48</v>
      </c>
      <c r="HD387" s="31">
        <v>34.75</v>
      </c>
      <c r="HE387" s="36">
        <f t="shared" si="1085"/>
        <v>1668</v>
      </c>
      <c r="HF387" s="64">
        <f>HC375</f>
        <v>48</v>
      </c>
      <c r="HM387" s="31">
        <v>3.5</v>
      </c>
      <c r="HN387" s="31">
        <v>1.2</v>
      </c>
      <c r="HO387" s="31">
        <v>57</v>
      </c>
      <c r="HP387" s="31">
        <v>90</v>
      </c>
      <c r="HQ387" s="30">
        <f t="shared" si="1086"/>
        <v>4320</v>
      </c>
      <c r="HR387" s="64">
        <f>HO375</f>
        <v>48</v>
      </c>
      <c r="HS387" s="31">
        <v>0</v>
      </c>
      <c r="HT387" s="31">
        <v>1</v>
      </c>
      <c r="HU387" s="31">
        <v>30</v>
      </c>
      <c r="HV387" s="31">
        <v>48</v>
      </c>
      <c r="HW387" s="36">
        <f t="shared" si="1087"/>
        <v>1440</v>
      </c>
      <c r="HX387" s="64">
        <f>HU375</f>
        <v>30</v>
      </c>
      <c r="HY387" s="31">
        <v>12</v>
      </c>
      <c r="HZ387" s="31">
        <v>1</v>
      </c>
      <c r="IA387" s="31">
        <v>23</v>
      </c>
      <c r="IB387" s="31">
        <v>142</v>
      </c>
      <c r="IC387" s="36">
        <f t="shared" si="1088"/>
        <v>3266</v>
      </c>
      <c r="ID387" s="64">
        <f>IA375</f>
        <v>23</v>
      </c>
      <c r="IF387" s="31">
        <v>1</v>
      </c>
      <c r="IG387" s="31">
        <v>30</v>
      </c>
      <c r="IK387" s="31">
        <v>6</v>
      </c>
      <c r="IL387" s="31">
        <v>1.22919</v>
      </c>
      <c r="IM387" s="31">
        <v>30</v>
      </c>
      <c r="IN387" s="31">
        <v>123.5</v>
      </c>
      <c r="IO387" s="36">
        <f t="shared" si="1089"/>
        <v>3705</v>
      </c>
      <c r="IP387" s="64">
        <f>IM375</f>
        <v>30</v>
      </c>
      <c r="IR387" s="31">
        <v>1</v>
      </c>
      <c r="IS387" s="31">
        <v>18</v>
      </c>
      <c r="IX387" s="31">
        <v>1</v>
      </c>
      <c r="IY387" s="31">
        <v>22</v>
      </c>
      <c r="IZ387" s="31">
        <v>36.5</v>
      </c>
      <c r="JI387" s="70">
        <v>12</v>
      </c>
      <c r="JJ387" s="22">
        <v>1.5960000000000001</v>
      </c>
      <c r="JK387" s="22">
        <v>50</v>
      </c>
      <c r="JL387" s="22">
        <v>152.5</v>
      </c>
      <c r="JM387" s="23">
        <f t="shared" si="1090"/>
        <v>5795</v>
      </c>
      <c r="JN387" s="72">
        <f>JK375</f>
        <v>38</v>
      </c>
      <c r="JO387" s="70">
        <v>8</v>
      </c>
      <c r="JP387" s="22">
        <v>1</v>
      </c>
      <c r="JQ387" s="22">
        <v>31.6</v>
      </c>
      <c r="JR387" s="22">
        <v>125</v>
      </c>
      <c r="JS387" s="23">
        <f t="shared" si="1091"/>
        <v>3950</v>
      </c>
      <c r="JT387" s="72">
        <f>JQ375</f>
        <v>31.6</v>
      </c>
      <c r="KG387" s="70">
        <v>2.5</v>
      </c>
      <c r="KH387" s="22">
        <v>1</v>
      </c>
      <c r="KI387" s="22">
        <v>30</v>
      </c>
      <c r="KJ387" s="22">
        <v>23</v>
      </c>
      <c r="KK387" s="23">
        <f t="shared" si="1092"/>
        <v>690</v>
      </c>
      <c r="KL387" s="72">
        <f>KI375</f>
        <v>30</v>
      </c>
      <c r="KM387" s="70">
        <v>2.75</v>
      </c>
      <c r="KN387" s="22">
        <v>1</v>
      </c>
      <c r="KO387" s="22">
        <v>18.3</v>
      </c>
      <c r="KP387" s="22">
        <v>103</v>
      </c>
      <c r="KQ387" s="23">
        <f t="shared" si="1093"/>
        <v>1884.9</v>
      </c>
      <c r="KR387" s="72">
        <f>KO375</f>
        <v>18.3</v>
      </c>
      <c r="KS387" s="70">
        <v>9</v>
      </c>
      <c r="KT387" s="22">
        <v>1.1200000000000001</v>
      </c>
      <c r="KU387" s="22">
        <v>56</v>
      </c>
      <c r="KV387" s="22">
        <v>119</v>
      </c>
      <c r="KW387" s="23">
        <f t="shared" si="1094"/>
        <v>6664</v>
      </c>
      <c r="KX387" s="72">
        <f>KU375</f>
        <v>56</v>
      </c>
      <c r="KY387" s="70">
        <v>2.5</v>
      </c>
      <c r="KZ387" s="22">
        <v>1</v>
      </c>
      <c r="LA387" s="22">
        <v>21</v>
      </c>
      <c r="LB387" s="22">
        <v>73</v>
      </c>
      <c r="LC387" s="23">
        <f t="shared" si="1095"/>
        <v>1533</v>
      </c>
      <c r="LD387" s="72">
        <f>LA375</f>
        <v>21</v>
      </c>
      <c r="LE387" s="70">
        <v>0</v>
      </c>
      <c r="LF387" s="22">
        <v>1.1000000000000001</v>
      </c>
      <c r="LG387" s="22">
        <v>114</v>
      </c>
      <c r="LH387" s="22">
        <v>65.5</v>
      </c>
      <c r="LI387" s="23">
        <f t="shared" si="1096"/>
        <v>7205</v>
      </c>
      <c r="LJ387" s="72">
        <f>LG375</f>
        <v>110</v>
      </c>
      <c r="LK387" s="29">
        <v>15</v>
      </c>
      <c r="LL387" s="29">
        <v>1.1000000000000001</v>
      </c>
      <c r="LM387" s="29">
        <v>49.7</v>
      </c>
      <c r="LN387" s="29">
        <v>165</v>
      </c>
      <c r="LO387" s="30">
        <f t="shared" si="1097"/>
        <v>8200.5</v>
      </c>
      <c r="LP387" s="73">
        <f>LM375</f>
        <v>49.7</v>
      </c>
      <c r="LW387" s="31">
        <v>10</v>
      </c>
      <c r="LX387" s="31">
        <v>1</v>
      </c>
      <c r="LY387" s="31">
        <v>44</v>
      </c>
      <c r="LZ387" s="31">
        <v>150</v>
      </c>
      <c r="MA387" s="36">
        <f t="shared" si="1098"/>
        <v>5625</v>
      </c>
      <c r="MB387" s="64">
        <f>LY375</f>
        <v>37.5</v>
      </c>
      <c r="NA387" s="31">
        <v>7</v>
      </c>
      <c r="NB387" s="31">
        <v>1</v>
      </c>
      <c r="NC387" s="31">
        <v>15</v>
      </c>
      <c r="ND387" s="31">
        <v>121</v>
      </c>
      <c r="NE387" s="36">
        <f t="shared" si="1099"/>
        <v>1815</v>
      </c>
      <c r="NF387" s="64">
        <f>NC375</f>
        <v>15</v>
      </c>
      <c r="NG387" s="31">
        <v>6</v>
      </c>
      <c r="NH387" s="31">
        <v>1</v>
      </c>
      <c r="NI387" s="31">
        <v>35.4</v>
      </c>
      <c r="NJ387" s="31">
        <v>108.5</v>
      </c>
      <c r="NK387" s="36">
        <f t="shared" si="1100"/>
        <v>3840.8999999999996</v>
      </c>
      <c r="NL387" s="64">
        <f>NI375</f>
        <v>35.4</v>
      </c>
      <c r="NM387" s="31">
        <v>6</v>
      </c>
      <c r="NN387" s="31">
        <v>1</v>
      </c>
      <c r="NO387" s="31">
        <v>15.9</v>
      </c>
      <c r="NP387" s="31">
        <v>106.5</v>
      </c>
      <c r="NQ387" s="36">
        <f t="shared" si="1101"/>
        <v>1693.3500000000001</v>
      </c>
      <c r="NR387" s="64">
        <f>NO375</f>
        <v>15.9</v>
      </c>
      <c r="NY387" s="31">
        <v>0</v>
      </c>
      <c r="NZ387" s="31">
        <v>1</v>
      </c>
      <c r="OA387" s="31">
        <v>22</v>
      </c>
      <c r="OB387" s="31">
        <v>23</v>
      </c>
      <c r="OC387" s="36">
        <f t="shared" si="1102"/>
        <v>506</v>
      </c>
      <c r="OD387" s="64">
        <f>OA375</f>
        <v>22</v>
      </c>
      <c r="OK387" s="31">
        <v>10</v>
      </c>
      <c r="OL387" s="31">
        <v>1</v>
      </c>
      <c r="OM387" s="31">
        <v>29.8</v>
      </c>
      <c r="ON387" s="31">
        <v>130</v>
      </c>
      <c r="OO387" s="36">
        <f t="shared" si="1103"/>
        <v>3874</v>
      </c>
      <c r="OP387" s="64">
        <f>OM375</f>
        <v>29.8</v>
      </c>
      <c r="OQ387" s="31">
        <v>4</v>
      </c>
      <c r="OR387" s="31">
        <v>1</v>
      </c>
      <c r="OS387" s="31">
        <v>15</v>
      </c>
      <c r="OT387" s="31">
        <v>83</v>
      </c>
      <c r="OU387" s="36">
        <f t="shared" si="1104"/>
        <v>1245</v>
      </c>
      <c r="OV387" s="64">
        <f>OS375</f>
        <v>15</v>
      </c>
      <c r="OW387" s="31">
        <v>8</v>
      </c>
      <c r="OX387" s="31">
        <v>1</v>
      </c>
      <c r="OY387" s="31">
        <v>16.3</v>
      </c>
      <c r="OZ387" s="31">
        <v>107.75</v>
      </c>
      <c r="PA387" s="36">
        <f t="shared" si="1105"/>
        <v>1756.325</v>
      </c>
      <c r="PB387" s="64">
        <f>OY375</f>
        <v>16.3</v>
      </c>
      <c r="PU387" s="31">
        <v>8</v>
      </c>
      <c r="PV387" s="31">
        <v>1</v>
      </c>
      <c r="PW387" s="31">
        <v>6</v>
      </c>
      <c r="PX387" s="31">
        <v>127.75</v>
      </c>
      <c r="PY387" s="36">
        <f t="shared" si="1106"/>
        <v>766.5</v>
      </c>
      <c r="PZ387" s="64">
        <f>PW375</f>
        <v>6</v>
      </c>
      <c r="QM387" s="5"/>
      <c r="QO387" s="5"/>
      <c r="RK387" s="31">
        <v>5.33</v>
      </c>
      <c r="RL387" s="31">
        <v>1</v>
      </c>
      <c r="RM387" s="31">
        <v>11.4</v>
      </c>
      <c r="RN387" s="31">
        <v>66</v>
      </c>
      <c r="RO387" s="36">
        <f t="shared" si="1107"/>
        <v>752.4</v>
      </c>
      <c r="RP387" s="64">
        <f>RM375</f>
        <v>11.4</v>
      </c>
      <c r="RW387" s="31">
        <v>6</v>
      </c>
      <c r="RX387" s="31">
        <v>1</v>
      </c>
      <c r="RY387" s="31">
        <v>12</v>
      </c>
      <c r="RZ387" s="31">
        <v>108</v>
      </c>
      <c r="SA387" s="36">
        <f t="shared" si="1108"/>
        <v>1166.4000000000001</v>
      </c>
      <c r="SB387" s="64">
        <f>RY375</f>
        <v>10.8</v>
      </c>
    </row>
    <row r="388" spans="1:496" x14ac:dyDescent="0.55000000000000004">
      <c r="A388" s="31"/>
      <c r="B388" s="80">
        <v>186301</v>
      </c>
      <c r="C388" s="79"/>
      <c r="D388" s="78"/>
      <c r="E388" s="78">
        <f t="shared" si="867"/>
        <v>269465.5</v>
      </c>
      <c r="F388" s="78">
        <f>I388</f>
        <v>68.202587592638352</v>
      </c>
      <c r="G388" s="78">
        <f>E388/D$387</f>
        <v>104.45613831065624</v>
      </c>
      <c r="H388" s="78"/>
      <c r="I388" s="78">
        <f>F387*J388</f>
        <v>68.202587592638352</v>
      </c>
      <c r="J388" s="88">
        <f>SUM(P388,V388,AB388,AH388,AN388,AT388,AZ388,BF388,BL388,BR388,BX388,CD388,CJ388,CP388,CV388,DB388,DH388,DN388,DT388,DZ388,EF388,EL388,ER388,EX388,FD388,FJ388,FP388,FV388,GB388,GH388,GN388,GT388,GZ388,HF388,HL388,HR388,HX388,ID388,IJ388,IP388,IV388,JB388,JH388,JN388,JT388,JZ388,KF388,KL388,KR388,KX388,LD388,LJ388,LP388,LV388,MB388,MH388,MN388,MT388,MZ388,NF388,NL388,NR388,NX388,OD388,OJ388,OP388,OV388,PB388,PH388,PN388,PT388,PZ388,QF388,QL388,QR388,QX388,RD388,RJ388,RP388,RV388,SB388,SH388,SN388,ST388)/J387</f>
        <v>1.1138410380529635</v>
      </c>
      <c r="N388" s="31">
        <v>82.5</v>
      </c>
      <c r="O388" s="62">
        <f>M$387*N388</f>
        <v>10848.75</v>
      </c>
      <c r="P388" s="31">
        <f>N388/N387*P387</f>
        <v>108.21428571428571</v>
      </c>
      <c r="Z388" s="31">
        <v>131</v>
      </c>
      <c r="AA388" s="37">
        <f t="shared" ref="AA388:AA399" si="1111">Y$387*Z388</f>
        <v>9825</v>
      </c>
      <c r="AB388" s="64">
        <f>Z388/Z387*AB387</f>
        <v>82.736842105263165</v>
      </c>
      <c r="AF388" s="31">
        <v>136</v>
      </c>
      <c r="AG388" s="36">
        <f>AE$387*AF388</f>
        <v>7208</v>
      </c>
      <c r="AH388" s="64">
        <f>AF388/AF387*AH387</f>
        <v>57.206349206349202</v>
      </c>
      <c r="AL388" s="31">
        <v>92.38</v>
      </c>
      <c r="AM388" s="30">
        <f>AK$387*AL388</f>
        <v>10623.699999999999</v>
      </c>
      <c r="AN388" s="64">
        <f>AL388/AL387*AN387</f>
        <v>120.75816993464052</v>
      </c>
      <c r="AR388" s="31">
        <v>22.5</v>
      </c>
      <c r="AS388" s="38">
        <f>AQ$387*AR388</f>
        <v>708.75</v>
      </c>
      <c r="AT388" s="64">
        <f>AR388/AR387*AT387</f>
        <v>37.302631578947363</v>
      </c>
      <c r="AX388" s="31">
        <v>162.5</v>
      </c>
      <c r="AY388" s="36">
        <f>AW$387*AX388</f>
        <v>5850</v>
      </c>
      <c r="AZ388" s="64">
        <f>AX388/AX387*AZ387</f>
        <v>33.548387096774192</v>
      </c>
      <c r="BD388" s="31">
        <v>128.625</v>
      </c>
      <c r="BE388" s="36">
        <f>BC$387*BD388</f>
        <v>5337.9375</v>
      </c>
      <c r="BF388" s="64">
        <f>BD388/BD387*BF387</f>
        <v>43.664110429447852</v>
      </c>
      <c r="BJ388" s="31">
        <v>66.75</v>
      </c>
      <c r="BK388" s="36">
        <f>BI$387*BJ388</f>
        <v>2049.2249999999999</v>
      </c>
      <c r="BL388" s="64">
        <f>BJ388/BJ387*BL387</f>
        <v>32.787599999999998</v>
      </c>
      <c r="BP388" s="31">
        <v>96.5</v>
      </c>
      <c r="BQ388" s="30">
        <f>BO$387*BP388</f>
        <v>2750.25</v>
      </c>
      <c r="BR388" s="64">
        <f>BP388/BP387*BR387</f>
        <v>29.572580645161288</v>
      </c>
      <c r="BV388" s="31">
        <v>91.75</v>
      </c>
      <c r="BW388" s="30">
        <f>BU$387*BV388</f>
        <v>5138</v>
      </c>
      <c r="BX388" s="64">
        <f>BV388/BV387*BX387</f>
        <v>60.804733727810657</v>
      </c>
      <c r="CB388" s="31">
        <v>95</v>
      </c>
      <c r="CC388" s="30">
        <f>CA$387*CB388</f>
        <v>15010</v>
      </c>
      <c r="CD388" s="64">
        <f>CB388/CB387*CD387</f>
        <v>183.04878048780486</v>
      </c>
      <c r="CH388" s="3">
        <v>39.5</v>
      </c>
      <c r="CI388" s="36">
        <f>CG$387*CH388</f>
        <v>908.5</v>
      </c>
      <c r="CN388" s="31">
        <v>94.25</v>
      </c>
      <c r="CO388" s="36">
        <f>CM$387*CN388</f>
        <v>5655</v>
      </c>
      <c r="CP388" s="64">
        <f>CN388/CN387*CP387</f>
        <v>68.132530120481917</v>
      </c>
      <c r="CT388" s="43">
        <v>18.75</v>
      </c>
      <c r="CU388" s="36">
        <f>CS$387*CT388</f>
        <v>562.5</v>
      </c>
      <c r="CZ388" s="31">
        <v>119.5</v>
      </c>
      <c r="DA388" s="62">
        <f>CY$387*CZ388</f>
        <v>28680</v>
      </c>
      <c r="DB388" s="31">
        <f>CZ388/CZ387*DB387</f>
        <v>269.2957746478873</v>
      </c>
      <c r="DF388" s="31">
        <v>94</v>
      </c>
      <c r="DG388" s="30">
        <f>DE$387*DF388</f>
        <v>3572</v>
      </c>
      <c r="DH388" s="64">
        <f>DF388/DF387*DH387</f>
        <v>45.64856230031949</v>
      </c>
      <c r="DR388" s="31">
        <v>96.5</v>
      </c>
      <c r="DS388" s="30">
        <f>DQ$387*DR388</f>
        <v>5838.25</v>
      </c>
      <c r="DT388" s="64">
        <f>DR388/DR387*DT387</f>
        <v>63.459239130434788</v>
      </c>
      <c r="DX388" s="31">
        <v>62</v>
      </c>
      <c r="DY388" s="30">
        <f>DW$387*DX388</f>
        <v>3782</v>
      </c>
      <c r="DZ388" s="64">
        <f>DX388/DX387*DZ387</f>
        <v>84.044444444444437</v>
      </c>
      <c r="ED388" s="31">
        <v>91</v>
      </c>
      <c r="EE388" s="30">
        <f>EC$387*ED388</f>
        <v>3185</v>
      </c>
      <c r="EF388" s="64">
        <f>ED388/ED387*EF387</f>
        <v>39.06087408949012</v>
      </c>
      <c r="EV388" s="31">
        <v>137.5</v>
      </c>
      <c r="EW388" s="30">
        <f>EU$387*EV388</f>
        <v>6187.5</v>
      </c>
      <c r="EX388" s="64">
        <f>EV388/EV387*EX387</f>
        <v>48.33984375</v>
      </c>
      <c r="FB388" s="31">
        <v>154.25</v>
      </c>
      <c r="FC388" s="29">
        <f t="shared" ref="FC388:FC399" si="1112">FA$387*FB388</f>
        <v>7943.875</v>
      </c>
      <c r="FD388" s="64">
        <f>FB388/FB387*FD387</f>
        <v>55.551573426573434</v>
      </c>
      <c r="FN388" s="31">
        <v>165</v>
      </c>
      <c r="FO388" s="36">
        <f>FM$387*FN388</f>
        <v>8250</v>
      </c>
      <c r="FP388" s="64">
        <f>FN388/FN387*FP387</f>
        <v>53.298969072164944</v>
      </c>
      <c r="FT388" s="31">
        <v>132.5</v>
      </c>
      <c r="FU388" s="36">
        <f>FS$387*FT388</f>
        <v>17490</v>
      </c>
      <c r="FV388" s="64">
        <f>FT388/FT387*FV387</f>
        <v>127.66423357664233</v>
      </c>
      <c r="FZ388" s="31">
        <v>70.5</v>
      </c>
      <c r="GA388" s="36">
        <f>FY$387*FZ388</f>
        <v>4371</v>
      </c>
      <c r="GF388" s="31">
        <v>72.75</v>
      </c>
      <c r="GG388" s="36">
        <f>GE$387*GF388</f>
        <v>2764.5</v>
      </c>
      <c r="GH388" s="64">
        <f>GF388/GF387*GH387</f>
        <v>53.030884327642433</v>
      </c>
      <c r="GL388" s="31">
        <v>74.25</v>
      </c>
      <c r="GM388" s="36">
        <f>GK$387*GL388</f>
        <v>1678.0500000000002</v>
      </c>
      <c r="GN388" s="64">
        <f>GL388/GL387*GN387</f>
        <v>23.97214285714286</v>
      </c>
      <c r="GR388" s="31">
        <v>151</v>
      </c>
      <c r="GS388" s="36">
        <f>GQ$387*GR388</f>
        <v>3473</v>
      </c>
      <c r="GT388" s="64">
        <f>GR388/GR387*GT387</f>
        <v>24.336996336996339</v>
      </c>
      <c r="HD388" s="31">
        <v>40</v>
      </c>
      <c r="HE388" s="36">
        <f>HC$387*HD388</f>
        <v>1920</v>
      </c>
      <c r="HF388" s="64">
        <f>HD388/HD387*HF387</f>
        <v>55.251798561151077</v>
      </c>
      <c r="HP388" s="31">
        <v>109.5</v>
      </c>
      <c r="HQ388" s="30">
        <f>HO$387*HP388</f>
        <v>6241.5</v>
      </c>
      <c r="HR388" s="64">
        <f>HP388/HP387*HR387</f>
        <v>58.399999999999991</v>
      </c>
      <c r="HV388" s="31">
        <v>48</v>
      </c>
      <c r="HW388" s="36">
        <f>HU$387*HV388</f>
        <v>1440</v>
      </c>
      <c r="HX388" s="64">
        <f>HV388/HV387*HX387</f>
        <v>30</v>
      </c>
      <c r="IB388" s="31">
        <v>142</v>
      </c>
      <c r="IC388" s="36">
        <f>IA$387*IB388</f>
        <v>3266</v>
      </c>
      <c r="ID388" s="64">
        <f>IB388/IB387*ID387</f>
        <v>23</v>
      </c>
      <c r="IH388" s="31">
        <v>122.5</v>
      </c>
      <c r="II388" s="30">
        <f>IG$387*IH388</f>
        <v>3675</v>
      </c>
      <c r="IN388" s="31">
        <v>123.5</v>
      </c>
      <c r="IO388" s="36">
        <f>IM$387*IN388</f>
        <v>3705</v>
      </c>
      <c r="IP388" s="64">
        <f>IN388/IN387*IP387</f>
        <v>30</v>
      </c>
      <c r="IT388" s="31">
        <v>62</v>
      </c>
      <c r="IU388" s="36">
        <f>IS$387*IT388</f>
        <v>1116</v>
      </c>
      <c r="IZ388" s="31">
        <v>51</v>
      </c>
      <c r="JA388" s="36">
        <f>IY$387*IZ388</f>
        <v>1122</v>
      </c>
      <c r="JC388" s="69"/>
      <c r="JD388" s="20"/>
      <c r="JE388" s="20"/>
      <c r="JF388" s="20"/>
      <c r="JI388" s="69"/>
      <c r="JJ388" s="20"/>
      <c r="JK388" s="20"/>
      <c r="JL388" s="20">
        <v>154</v>
      </c>
      <c r="JM388" s="23">
        <f>JK$387*JL388</f>
        <v>7700</v>
      </c>
      <c r="JN388" s="72">
        <f>JL388/JL387*JN387</f>
        <v>38.373770491803285</v>
      </c>
      <c r="JO388" s="69"/>
      <c r="JP388" s="20"/>
      <c r="JQ388" s="20"/>
      <c r="JR388" s="20">
        <v>130</v>
      </c>
      <c r="JS388" s="23">
        <f>JQ$387*JR388</f>
        <v>4108</v>
      </c>
      <c r="JT388" s="72">
        <f>JR388/JR387*JT387</f>
        <v>32.864000000000004</v>
      </c>
      <c r="JU388" s="69"/>
      <c r="JV388" s="20"/>
      <c r="JW388" s="20"/>
      <c r="JX388" s="20"/>
      <c r="KA388" s="69"/>
      <c r="KB388" s="20"/>
      <c r="KC388" s="20"/>
      <c r="KD388" s="20"/>
      <c r="KG388" s="69"/>
      <c r="KH388" s="20"/>
      <c r="KI388" s="20"/>
      <c r="KJ388" s="20">
        <v>27</v>
      </c>
      <c r="KK388" s="23">
        <f>KI$387*KJ388</f>
        <v>810</v>
      </c>
      <c r="KL388" s="72">
        <f>KJ388/KJ387*KL387</f>
        <v>35.217391304347828</v>
      </c>
      <c r="KM388" s="69"/>
      <c r="KN388" s="20"/>
      <c r="KO388" s="20"/>
      <c r="KP388" s="20">
        <v>108</v>
      </c>
      <c r="KQ388" s="23">
        <f>KO$387*KP388</f>
        <v>1976.4</v>
      </c>
      <c r="KR388" s="72">
        <f>KP388/KP387*KR387</f>
        <v>19.188349514563107</v>
      </c>
      <c r="KS388" s="69"/>
      <c r="KT388" s="20"/>
      <c r="KU388" s="20"/>
      <c r="KV388" s="20">
        <v>139</v>
      </c>
      <c r="KW388" s="23">
        <f>KU$387*KV388</f>
        <v>7784</v>
      </c>
      <c r="KX388" s="72">
        <f>KV388/KV387*KX387</f>
        <v>65.411764705882362</v>
      </c>
      <c r="KY388" s="69"/>
      <c r="KZ388" s="20"/>
      <c r="LA388" s="20"/>
      <c r="LB388" s="20">
        <v>81.5</v>
      </c>
      <c r="LC388" s="23">
        <f>LA$387*LB388</f>
        <v>1711.5</v>
      </c>
      <c r="LD388" s="72">
        <f>LB388/LB387*LD387</f>
        <v>23.445205479452056</v>
      </c>
      <c r="LE388" s="69"/>
      <c r="LF388" s="20"/>
      <c r="LG388" s="20"/>
      <c r="LH388" s="20">
        <v>76</v>
      </c>
      <c r="LI388" s="23">
        <f>LG$387*LH388</f>
        <v>8664</v>
      </c>
      <c r="LJ388" s="72">
        <f>LH388/LH387*LJ387</f>
        <v>127.63358778625954</v>
      </c>
      <c r="LK388" s="27"/>
      <c r="LL388" s="27"/>
      <c r="LM388" s="27"/>
      <c r="LN388" s="27">
        <v>187</v>
      </c>
      <c r="LO388" s="30">
        <f>LM$387*LN388</f>
        <v>9293.9</v>
      </c>
      <c r="LP388" s="73">
        <f>LN388/LN387*LP387</f>
        <v>56.326666666666668</v>
      </c>
      <c r="LW388" s="32"/>
      <c r="LX388" s="32"/>
      <c r="LY388" s="32"/>
      <c r="LZ388" s="32">
        <v>155</v>
      </c>
      <c r="MA388" s="36">
        <f>LY$387*LZ388</f>
        <v>6820</v>
      </c>
      <c r="MB388" s="64">
        <f>LZ388/LZ387*MB387</f>
        <v>38.750000000000007</v>
      </c>
      <c r="MC388" s="32"/>
      <c r="MD388" s="32"/>
      <c r="ME388" s="32"/>
      <c r="MF388" s="32"/>
      <c r="MI388" s="32"/>
      <c r="MJ388" s="32"/>
      <c r="MK388" s="32"/>
      <c r="ML388" s="32"/>
      <c r="MO388" s="32"/>
      <c r="MP388" s="32"/>
      <c r="MQ388" s="32"/>
      <c r="MR388" s="32"/>
      <c r="MU388" s="32"/>
      <c r="MV388" s="32"/>
      <c r="MW388" s="32"/>
      <c r="MX388" s="32"/>
      <c r="NA388" s="32"/>
      <c r="NB388" s="32"/>
      <c r="NC388" s="32"/>
      <c r="ND388" s="32">
        <v>125.5</v>
      </c>
      <c r="NE388" s="36">
        <f>NC$387*ND388</f>
        <v>1882.5</v>
      </c>
      <c r="NF388" s="64">
        <f>ND388/ND387*NF387</f>
        <v>15.557851239669422</v>
      </c>
      <c r="NG388" s="32"/>
      <c r="NH388" s="32"/>
      <c r="NI388" s="32"/>
      <c r="NJ388" s="32">
        <v>114.875</v>
      </c>
      <c r="NK388" s="36">
        <f>NI$387*NJ388</f>
        <v>4066.5749999999998</v>
      </c>
      <c r="NL388" s="64">
        <f>NJ388/NJ387*NL387</f>
        <v>37.479953917050693</v>
      </c>
      <c r="NM388" s="32"/>
      <c r="NN388" s="32"/>
      <c r="NO388" s="32"/>
      <c r="NP388" s="32">
        <v>112.25</v>
      </c>
      <c r="NQ388" s="36">
        <f>NO$387*NP388</f>
        <v>1784.7750000000001</v>
      </c>
      <c r="NR388" s="64">
        <f>NP388/NP387*NR387</f>
        <v>16.758450704225353</v>
      </c>
      <c r="NS388" s="32"/>
      <c r="NT388" s="32"/>
      <c r="NU388" s="32"/>
      <c r="NV388" s="32"/>
      <c r="NY388" s="32"/>
      <c r="NZ388" s="32"/>
      <c r="OA388" s="32"/>
      <c r="OB388" s="32">
        <v>28.25</v>
      </c>
      <c r="OC388" s="36">
        <f>OA$387*OB388</f>
        <v>621.5</v>
      </c>
      <c r="OD388" s="64">
        <f>OB388/OB387*OD387</f>
        <v>27.021739130434781</v>
      </c>
      <c r="OE388" s="32"/>
      <c r="OF388" s="32"/>
      <c r="OG388" s="32"/>
      <c r="OH388" s="32"/>
      <c r="OK388" s="32"/>
      <c r="OL388" s="32"/>
      <c r="OM388" s="32"/>
      <c r="ON388" s="32">
        <v>130</v>
      </c>
      <c r="OO388" s="36">
        <f>OM$387*ON388</f>
        <v>3874</v>
      </c>
      <c r="OP388" s="64">
        <f>ON388/ON387*OP387</f>
        <v>29.8</v>
      </c>
      <c r="OQ388" s="32"/>
      <c r="OR388" s="32"/>
      <c r="OS388" s="32"/>
      <c r="OT388" s="32">
        <v>81</v>
      </c>
      <c r="OU388" s="36">
        <f>OS$387*OT388</f>
        <v>1215</v>
      </c>
      <c r="OV388" s="64">
        <f>OT388/OT387*OV387</f>
        <v>14.638554216867471</v>
      </c>
      <c r="OW388" s="32"/>
      <c r="OX388" s="32"/>
      <c r="OY388" s="32"/>
      <c r="OZ388" s="32">
        <v>119.875</v>
      </c>
      <c r="PA388" s="36">
        <f>OY$387*OZ388</f>
        <v>1953.9625000000001</v>
      </c>
      <c r="PB388" s="64">
        <f>OZ388/OZ387*PB387</f>
        <v>18.134222737819027</v>
      </c>
      <c r="PO388" s="32"/>
      <c r="PP388" s="32"/>
      <c r="PQ388" s="32"/>
      <c r="PR388" s="32"/>
      <c r="PU388" s="32"/>
      <c r="PV388" s="32"/>
      <c r="PW388" s="32"/>
      <c r="PX388" s="31">
        <v>135</v>
      </c>
      <c r="PY388" s="36">
        <f>PW$387*PX388</f>
        <v>810</v>
      </c>
      <c r="PZ388" s="64">
        <f>PX388/PX387*PZ387</f>
        <v>6.3405088062622301</v>
      </c>
      <c r="QM388" s="5"/>
      <c r="QO388" s="5"/>
      <c r="RN388" s="31">
        <f>AVERAGE(RN387,RN389)</f>
        <v>71.5</v>
      </c>
      <c r="RO388" s="36">
        <f>RM$387*RN388</f>
        <v>815.1</v>
      </c>
      <c r="RP388" s="64">
        <f>RN388/RN387*RP387</f>
        <v>12.35</v>
      </c>
      <c r="RZ388" s="31">
        <v>116.5</v>
      </c>
      <c r="SA388" s="36">
        <f>RY$387*RZ388</f>
        <v>1398</v>
      </c>
      <c r="SB388" s="64">
        <f>RZ388/RZ387*SB387</f>
        <v>11.65</v>
      </c>
    </row>
    <row r="389" spans="1:496" x14ac:dyDescent="0.55000000000000004">
      <c r="A389" s="31"/>
      <c r="B389" s="80">
        <v>186302</v>
      </c>
      <c r="C389" s="79"/>
      <c r="D389" s="78"/>
      <c r="E389" s="78">
        <f t="shared" ref="E389:E452" si="1113">SUM(O389,U389,AA389,AG389,AM389,AS389,AY389,BE389,BK389,BQ389,BW389,CC389,CI389,CO389,CU389,DA389,DG389,DM389,DS389,DY389,EE389,EK389,EQ389,EW389,FC389,FI389,FO389,FU389,GA389,GG389,GM389,GS389,GY389,HE389,HK389,HQ389,HW389,IC389,II389,IO389,IU389,JA389,JG389,JM389,JS389,JY389,KE389,KK389,KQ389,KW389,LC389,LI389,LO389,LT389,MA389,MG389,MM389,MS389,MY389,NE389,NK389,NQ389,NW389,OC389,OI389,OO389,OU389,PA389,PG389,PM389,PS389,PY389,QE389,QK389,QQ389,QW389,RC389,RI389,RO389,RU389,SA389,SG389,SM389,SS389)</f>
        <v>274960.24</v>
      </c>
      <c r="F389" s="78">
        <f>F388*G389/G388</f>
        <v>69.593324017704916</v>
      </c>
      <c r="G389" s="78">
        <f t="shared" ref="G389:G399" si="1114">E389/D$387</f>
        <v>106.5861301701748</v>
      </c>
      <c r="H389" s="78"/>
      <c r="I389" s="78"/>
      <c r="J389" s="88"/>
      <c r="N389" s="31">
        <v>88</v>
      </c>
      <c r="O389" s="62">
        <f t="shared" ref="O389:O399" si="1115">M$387*N389</f>
        <v>11572</v>
      </c>
      <c r="Z389" s="31">
        <v>127</v>
      </c>
      <c r="AA389" s="37">
        <f t="shared" si="1111"/>
        <v>9525</v>
      </c>
      <c r="AF389" s="31">
        <v>140</v>
      </c>
      <c r="AG389" s="36">
        <f t="shared" ref="AG389:AG399" si="1116">AE$387*AF389</f>
        <v>7420</v>
      </c>
      <c r="AL389" s="31">
        <v>92.5</v>
      </c>
      <c r="AM389" s="30">
        <f t="shared" ref="AM389:AM399" si="1117">AK$387*AL389</f>
        <v>10637.5</v>
      </c>
      <c r="AR389" s="31">
        <v>25</v>
      </c>
      <c r="AS389" s="38">
        <f t="shared" ref="AS389:AS399" si="1118">AQ$387*AR389</f>
        <v>787.5</v>
      </c>
      <c r="AX389" s="31">
        <v>170</v>
      </c>
      <c r="AY389" s="36">
        <f t="shared" ref="AY389:AY399" si="1119">AW$387*AX389</f>
        <v>6120</v>
      </c>
      <c r="BD389" s="31">
        <v>135</v>
      </c>
      <c r="BE389" s="36">
        <f t="shared" ref="BE389:BE399" si="1120">BC$387*BD389</f>
        <v>5602.5</v>
      </c>
      <c r="BJ389" s="31">
        <v>71</v>
      </c>
      <c r="BK389" s="36">
        <f t="shared" ref="BK389:BK399" si="1121">BI$387*BJ389</f>
        <v>2179.6999999999998</v>
      </c>
      <c r="BP389" s="31">
        <v>100</v>
      </c>
      <c r="BQ389" s="30">
        <f t="shared" ref="BQ389:BQ399" si="1122">BO$387*BP389</f>
        <v>2850</v>
      </c>
      <c r="BV389" s="31">
        <v>94.25</v>
      </c>
      <c r="BW389" s="30">
        <f t="shared" ref="BW389:BW399" si="1123">BU$387*BV389</f>
        <v>5278</v>
      </c>
      <c r="CB389" s="31">
        <v>93</v>
      </c>
      <c r="CC389" s="30">
        <f t="shared" ref="CC389:CC399" si="1124">CA$387*CB389</f>
        <v>14694</v>
      </c>
      <c r="CH389" s="3">
        <v>34</v>
      </c>
      <c r="CI389" s="36">
        <f t="shared" ref="CI389:CI399" si="1125">CG$387*CH389</f>
        <v>782</v>
      </c>
      <c r="CN389" s="31">
        <v>94.5</v>
      </c>
      <c r="CO389" s="36">
        <f t="shared" ref="CO389:CO399" si="1126">CM$387*CN389</f>
        <v>5670</v>
      </c>
      <c r="CT389" s="3">
        <v>18.75</v>
      </c>
      <c r="CU389" s="36">
        <f t="shared" ref="CU389:CU399" si="1127">CS$387*CT389</f>
        <v>562.5</v>
      </c>
      <c r="CZ389" s="31">
        <v>119.75</v>
      </c>
      <c r="DA389" s="62">
        <f t="shared" ref="DA389:DA399" si="1128">CY$387*CZ389</f>
        <v>28740</v>
      </c>
      <c r="DF389" s="31">
        <v>98.88</v>
      </c>
      <c r="DG389" s="30">
        <f t="shared" ref="DG389:DG399" si="1129">DE$387*DF389</f>
        <v>3757.4399999999996</v>
      </c>
      <c r="DR389" s="31">
        <v>98</v>
      </c>
      <c r="DS389" s="30">
        <f t="shared" ref="DS389:DS399" si="1130">DQ$387*DR389</f>
        <v>5929</v>
      </c>
      <c r="DX389" s="31">
        <v>63.25</v>
      </c>
      <c r="DY389" s="30">
        <f t="shared" ref="DY389:DY399" si="1131">DW$387*DX389</f>
        <v>3858.25</v>
      </c>
      <c r="ED389" s="31">
        <v>95</v>
      </c>
      <c r="EE389" s="30">
        <f t="shared" ref="EE389:EE399" si="1132">EC$387*ED389</f>
        <v>3325</v>
      </c>
      <c r="EV389" s="31">
        <v>147</v>
      </c>
      <c r="EW389" s="30">
        <f t="shared" ref="EW389:EW399" si="1133">EU$387*EV389</f>
        <v>6615</v>
      </c>
      <c r="FB389" s="31">
        <v>165.5</v>
      </c>
      <c r="FC389" s="29">
        <f t="shared" si="1112"/>
        <v>8523.25</v>
      </c>
      <c r="FN389" s="31">
        <v>165.5</v>
      </c>
      <c r="FO389" s="36">
        <f t="shared" ref="FO389:FO399" si="1134">FM$387*FN389</f>
        <v>8275</v>
      </c>
      <c r="FT389" s="31">
        <v>134</v>
      </c>
      <c r="FU389" s="36">
        <f t="shared" ref="FU389:FU399" si="1135">FS$387*FT389</f>
        <v>17688</v>
      </c>
      <c r="FZ389" s="31">
        <v>68.25</v>
      </c>
      <c r="GA389" s="36">
        <f t="shared" ref="GA389:GA399" si="1136">FY$387*FZ389</f>
        <v>4231.5</v>
      </c>
      <c r="GF389" s="31">
        <v>69.25</v>
      </c>
      <c r="GG389" s="36">
        <f t="shared" ref="GG389:GG399" si="1137">GE$387*GF389</f>
        <v>2631.5</v>
      </c>
      <c r="GL389" s="31">
        <v>78.5</v>
      </c>
      <c r="GM389" s="36">
        <f t="shared" ref="GM389:GM399" si="1138">GK$387*GL389</f>
        <v>1774.1000000000001</v>
      </c>
      <c r="GR389" s="31">
        <v>152</v>
      </c>
      <c r="GS389" s="36">
        <f t="shared" ref="GS389:GS399" si="1139">GQ$387*GR389</f>
        <v>3496</v>
      </c>
      <c r="HD389" s="31">
        <v>39.75</v>
      </c>
      <c r="HE389" s="36">
        <f t="shared" ref="HE389:HE399" si="1140">HC$387*HD389</f>
        <v>1908</v>
      </c>
      <c r="HP389" s="31">
        <v>109</v>
      </c>
      <c r="HQ389" s="30">
        <f t="shared" ref="HQ389:HQ399" si="1141">HO$387*HP389</f>
        <v>6213</v>
      </c>
      <c r="HV389" s="31">
        <v>48</v>
      </c>
      <c r="HW389" s="36">
        <f t="shared" ref="HW389:HW399" si="1142">HU$387*HV389</f>
        <v>1440</v>
      </c>
      <c r="IB389" s="31">
        <v>142</v>
      </c>
      <c r="IC389" s="36">
        <f t="shared" ref="IC389:IC399" si="1143">IA$387*IB389</f>
        <v>3266</v>
      </c>
      <c r="IH389" s="31">
        <v>124.5</v>
      </c>
      <c r="II389" s="30">
        <f t="shared" ref="II389:II399" si="1144">IG$387*IH389</f>
        <v>3735</v>
      </c>
      <c r="IN389" s="31">
        <v>123.5</v>
      </c>
      <c r="IO389" s="36">
        <f t="shared" ref="IO389:IO399" si="1145">IM$387*IN389</f>
        <v>3705</v>
      </c>
      <c r="IT389" s="31">
        <v>62</v>
      </c>
      <c r="IU389" s="36">
        <f t="shared" ref="IU389:IU399" si="1146">IS$387*IT389</f>
        <v>1116</v>
      </c>
      <c r="IZ389" s="31">
        <v>51</v>
      </c>
      <c r="JA389" s="36">
        <f t="shared" ref="JA389:JA399" si="1147">IY$387*IZ389</f>
        <v>1122</v>
      </c>
      <c r="JC389" s="69"/>
      <c r="JD389" s="20"/>
      <c r="JE389" s="20"/>
      <c r="JF389" s="20"/>
      <c r="JI389" s="69"/>
      <c r="JJ389" s="20"/>
      <c r="JK389" s="20"/>
      <c r="JL389" s="20">
        <v>155.5</v>
      </c>
      <c r="JM389" s="23">
        <f t="shared" ref="JM389:JM399" si="1148">JK$387*JL389</f>
        <v>7775</v>
      </c>
      <c r="JO389" s="69"/>
      <c r="JP389" s="20"/>
      <c r="JQ389" s="20"/>
      <c r="JR389" s="20">
        <v>135</v>
      </c>
      <c r="JS389" s="23">
        <f t="shared" ref="JS389:JS399" si="1149">JQ$387*JR389</f>
        <v>4266</v>
      </c>
      <c r="JU389" s="69"/>
      <c r="JV389" s="20"/>
      <c r="JW389" s="20"/>
      <c r="JX389" s="20"/>
      <c r="KA389" s="69"/>
      <c r="KB389" s="20"/>
      <c r="KC389" s="20"/>
      <c r="KD389" s="20"/>
      <c r="KG389" s="69"/>
      <c r="KH389" s="20"/>
      <c r="KI389" s="20"/>
      <c r="KJ389" s="20">
        <v>40</v>
      </c>
      <c r="KK389" s="23">
        <f t="shared" ref="KK389:KK399" si="1150">KI$387*KJ389</f>
        <v>1200</v>
      </c>
      <c r="KM389" s="69"/>
      <c r="KN389" s="20"/>
      <c r="KO389" s="20"/>
      <c r="KP389" s="20">
        <v>113</v>
      </c>
      <c r="KQ389" s="23">
        <f t="shared" ref="KQ389:KQ399" si="1151">KO$387*KP389</f>
        <v>2067.9</v>
      </c>
      <c r="KS389" s="69"/>
      <c r="KT389" s="20"/>
      <c r="KU389" s="20"/>
      <c r="KV389" s="20">
        <v>140.5</v>
      </c>
      <c r="KW389" s="23">
        <f t="shared" ref="KW389:KW399" si="1152">KU$387*KV389</f>
        <v>7868</v>
      </c>
      <c r="KY389" s="69"/>
      <c r="KZ389" s="20"/>
      <c r="LA389" s="20"/>
      <c r="LB389" s="20">
        <v>81</v>
      </c>
      <c r="LC389" s="23">
        <f t="shared" ref="LC389:LC399" si="1153">LA$387*LB389</f>
        <v>1701</v>
      </c>
      <c r="LE389" s="69"/>
      <c r="LF389" s="20"/>
      <c r="LG389" s="20"/>
      <c r="LH389" s="20">
        <v>80.25</v>
      </c>
      <c r="LI389" s="23">
        <f t="shared" ref="LI389:LI399" si="1154">LG$387*LH389</f>
        <v>9148.5</v>
      </c>
      <c r="LK389" s="27"/>
      <c r="LL389" s="27"/>
      <c r="LM389" s="27"/>
      <c r="LN389" s="27">
        <v>182.5</v>
      </c>
      <c r="LO389" s="30">
        <f t="shared" ref="LO389:LO399" si="1155">LM$387*LN389</f>
        <v>9070.25</v>
      </c>
      <c r="LW389" s="32"/>
      <c r="LX389" s="32"/>
      <c r="LY389" s="32"/>
      <c r="LZ389" s="32">
        <v>155</v>
      </c>
      <c r="MA389" s="36">
        <f t="shared" ref="MA389:MA399" si="1156">LY$387*LZ389</f>
        <v>6820</v>
      </c>
      <c r="MC389" s="32"/>
      <c r="MD389" s="32"/>
      <c r="ME389" s="32"/>
      <c r="MF389" s="32"/>
      <c r="MI389" s="32"/>
      <c r="MJ389" s="32"/>
      <c r="MK389" s="32"/>
      <c r="ML389" s="32"/>
      <c r="MO389" s="32"/>
      <c r="MP389" s="32"/>
      <c r="MQ389" s="32"/>
      <c r="MR389" s="32"/>
      <c r="MU389" s="32"/>
      <c r="MV389" s="32"/>
      <c r="MW389" s="32"/>
      <c r="MX389" s="32"/>
      <c r="NA389" s="32"/>
      <c r="NB389" s="32"/>
      <c r="NC389" s="32"/>
      <c r="ND389" s="32">
        <v>130</v>
      </c>
      <c r="NE389" s="36">
        <f t="shared" ref="NE389:NE399" si="1157">NC$387*ND389</f>
        <v>1950</v>
      </c>
      <c r="NG389" s="32"/>
      <c r="NH389" s="32"/>
      <c r="NI389" s="32"/>
      <c r="NJ389" s="32">
        <v>121.25</v>
      </c>
      <c r="NK389" s="36">
        <f t="shared" ref="NK389:NK399" si="1158">NI$387*NJ389</f>
        <v>4292.25</v>
      </c>
      <c r="NM389" s="32"/>
      <c r="NN389" s="32"/>
      <c r="NO389" s="32"/>
      <c r="NP389" s="32">
        <v>118</v>
      </c>
      <c r="NQ389" s="36">
        <f t="shared" ref="NQ389:NQ399" si="1159">NO$387*NP389</f>
        <v>1876.2</v>
      </c>
      <c r="NS389" s="32"/>
      <c r="NT389" s="32"/>
      <c r="NU389" s="32"/>
      <c r="NV389" s="32"/>
      <c r="NY389" s="32"/>
      <c r="NZ389" s="32"/>
      <c r="OA389" s="32"/>
      <c r="OB389" s="32">
        <v>33.5</v>
      </c>
      <c r="OC389" s="36">
        <f t="shared" ref="OC389:OC399" si="1160">OA$387*OB389</f>
        <v>737</v>
      </c>
      <c r="OE389" s="32"/>
      <c r="OF389" s="32"/>
      <c r="OG389" s="32"/>
      <c r="OH389" s="32"/>
      <c r="OK389" s="32"/>
      <c r="OL389" s="32"/>
      <c r="OM389" s="32"/>
      <c r="ON389" s="32">
        <v>155</v>
      </c>
      <c r="OO389" s="36">
        <f t="shared" ref="OO389:OO399" si="1161">OM$387*ON389</f>
        <v>4619</v>
      </c>
      <c r="OQ389" s="32"/>
      <c r="OR389" s="32"/>
      <c r="OS389" s="32"/>
      <c r="OT389" s="32">
        <v>84</v>
      </c>
      <c r="OU389" s="36">
        <f t="shared" ref="OU389:OU399" si="1162">OS$387*OT389</f>
        <v>1260</v>
      </c>
      <c r="OW389" s="32"/>
      <c r="OX389" s="32"/>
      <c r="OY389" s="32"/>
      <c r="OZ389" s="32">
        <v>132</v>
      </c>
      <c r="PA389" s="36">
        <f t="shared" ref="PA389:PA399" si="1163">OY$387*OZ389</f>
        <v>2151.6</v>
      </c>
      <c r="PC389" s="32"/>
      <c r="PD389" s="32"/>
      <c r="PE389" s="32"/>
      <c r="PF389" s="32"/>
      <c r="PI389" s="32"/>
      <c r="PJ389" s="32"/>
      <c r="PK389" s="32"/>
      <c r="PL389" s="32"/>
      <c r="PO389" s="32"/>
      <c r="PP389" s="32"/>
      <c r="PQ389" s="32"/>
      <c r="PR389" s="32"/>
      <c r="PU389" s="32"/>
      <c r="PV389" s="32"/>
      <c r="PW389" s="32"/>
      <c r="PX389" s="31">
        <v>135</v>
      </c>
      <c r="PY389" s="36">
        <f t="shared" ref="PY389:PY399" si="1164">PW$387*PX389</f>
        <v>810</v>
      </c>
      <c r="QM389" s="5"/>
      <c r="QO389" s="5"/>
      <c r="RN389" s="31">
        <v>77</v>
      </c>
      <c r="RO389" s="36">
        <f t="shared" ref="RO389:RO399" si="1165">RM$387*RN389</f>
        <v>877.80000000000007</v>
      </c>
      <c r="RZ389" s="31">
        <v>120</v>
      </c>
      <c r="SA389" s="36">
        <f t="shared" ref="SA389:SA399" si="1166">RY$387*RZ389</f>
        <v>1440</v>
      </c>
    </row>
    <row r="390" spans="1:496" x14ac:dyDescent="0.55000000000000004">
      <c r="A390" s="31"/>
      <c r="B390" s="80">
        <v>186303</v>
      </c>
      <c r="C390" s="79"/>
      <c r="D390" s="78"/>
      <c r="E390" s="78">
        <f t="shared" si="1113"/>
        <v>268431.52500000002</v>
      </c>
      <c r="F390" s="78">
        <f t="shared" ref="F390:F399" si="1167">F389*G390/G389</f>
        <v>67.940885183587497</v>
      </c>
      <c r="G390" s="78">
        <f t="shared" si="1114"/>
        <v>104.055326200721</v>
      </c>
      <c r="H390" s="78"/>
      <c r="I390" s="78"/>
      <c r="J390" s="88"/>
      <c r="N390" s="31">
        <v>86</v>
      </c>
      <c r="O390" s="62">
        <f t="shared" si="1115"/>
        <v>11309</v>
      </c>
      <c r="Z390" s="31">
        <v>123</v>
      </c>
      <c r="AA390" s="37">
        <f t="shared" si="1111"/>
        <v>9225</v>
      </c>
      <c r="AF390" s="31">
        <v>148</v>
      </c>
      <c r="AG390" s="36">
        <f t="shared" si="1116"/>
        <v>7844</v>
      </c>
      <c r="AL390" s="31">
        <v>87.25</v>
      </c>
      <c r="AM390" s="30">
        <f t="shared" si="1117"/>
        <v>10033.75</v>
      </c>
      <c r="AR390" s="31">
        <v>27</v>
      </c>
      <c r="AS390" s="38">
        <f t="shared" si="1118"/>
        <v>850.5</v>
      </c>
      <c r="AX390" s="31">
        <v>177</v>
      </c>
      <c r="AY390" s="36">
        <f t="shared" si="1119"/>
        <v>6372</v>
      </c>
      <c r="BD390" s="31">
        <v>125.5</v>
      </c>
      <c r="BE390" s="36">
        <f t="shared" si="1120"/>
        <v>5208.25</v>
      </c>
      <c r="BJ390" s="31">
        <v>68</v>
      </c>
      <c r="BK390" s="36">
        <f t="shared" si="1121"/>
        <v>2087.6</v>
      </c>
      <c r="BP390" s="31">
        <v>116.25</v>
      </c>
      <c r="BQ390" s="30">
        <f t="shared" si="1122"/>
        <v>3313.125</v>
      </c>
      <c r="BV390" s="31">
        <v>98.75</v>
      </c>
      <c r="BW390" s="30">
        <f t="shared" si="1123"/>
        <v>5530</v>
      </c>
      <c r="CB390" s="31">
        <v>90.5</v>
      </c>
      <c r="CC390" s="30">
        <f t="shared" si="1124"/>
        <v>14299</v>
      </c>
      <c r="CH390" s="3">
        <v>28</v>
      </c>
      <c r="CI390" s="36">
        <f t="shared" si="1125"/>
        <v>644</v>
      </c>
      <c r="CN390" s="31">
        <v>90</v>
      </c>
      <c r="CO390" s="36">
        <f t="shared" si="1126"/>
        <v>5400</v>
      </c>
      <c r="CT390" s="3">
        <v>16</v>
      </c>
      <c r="CU390" s="36">
        <f t="shared" si="1127"/>
        <v>480</v>
      </c>
      <c r="CZ390" s="31">
        <v>115</v>
      </c>
      <c r="DA390" s="62">
        <f t="shared" si="1128"/>
        <v>27600</v>
      </c>
      <c r="DF390" s="31">
        <v>95.5</v>
      </c>
      <c r="DG390" s="30">
        <f t="shared" si="1129"/>
        <v>3629</v>
      </c>
      <c r="DR390" s="31">
        <v>98</v>
      </c>
      <c r="DS390" s="30">
        <f t="shared" si="1130"/>
        <v>5929</v>
      </c>
      <c r="DX390" s="31">
        <v>53.75</v>
      </c>
      <c r="DY390" s="30">
        <f t="shared" si="1131"/>
        <v>3278.75</v>
      </c>
      <c r="ED390" s="31">
        <v>94.25</v>
      </c>
      <c r="EE390" s="30">
        <f t="shared" si="1132"/>
        <v>3298.75</v>
      </c>
      <c r="EV390" s="31">
        <v>132</v>
      </c>
      <c r="EW390" s="30">
        <f t="shared" si="1133"/>
        <v>5940</v>
      </c>
      <c r="FB390" s="31">
        <v>143</v>
      </c>
      <c r="FC390" s="29">
        <f t="shared" si="1112"/>
        <v>7364.5</v>
      </c>
      <c r="FN390" s="31">
        <v>166</v>
      </c>
      <c r="FO390" s="36">
        <f t="shared" si="1134"/>
        <v>8300</v>
      </c>
      <c r="FT390" s="31">
        <v>133</v>
      </c>
      <c r="FU390" s="36">
        <f t="shared" si="1135"/>
        <v>17556</v>
      </c>
      <c r="FZ390" s="31">
        <v>56</v>
      </c>
      <c r="GA390" s="36">
        <f t="shared" si="1136"/>
        <v>3472</v>
      </c>
      <c r="GF390" s="31">
        <v>65.5</v>
      </c>
      <c r="GG390" s="36">
        <f t="shared" si="1137"/>
        <v>2489</v>
      </c>
      <c r="GL390" s="31">
        <v>98</v>
      </c>
      <c r="GM390" s="36">
        <f t="shared" si="1138"/>
        <v>2214.8000000000002</v>
      </c>
      <c r="GR390" s="31">
        <v>152</v>
      </c>
      <c r="GS390" s="36">
        <f t="shared" si="1139"/>
        <v>3496</v>
      </c>
      <c r="HD390" s="31">
        <v>35</v>
      </c>
      <c r="HE390" s="36">
        <f t="shared" si="1140"/>
        <v>1680</v>
      </c>
      <c r="HP390" s="31">
        <v>107</v>
      </c>
      <c r="HQ390" s="30">
        <f t="shared" si="1141"/>
        <v>6099</v>
      </c>
      <c r="HV390" s="31">
        <v>43</v>
      </c>
      <c r="HW390" s="36">
        <f t="shared" si="1142"/>
        <v>1290</v>
      </c>
      <c r="IB390" s="31">
        <v>142</v>
      </c>
      <c r="IC390" s="36">
        <f t="shared" si="1143"/>
        <v>3266</v>
      </c>
      <c r="IH390" s="31">
        <v>123</v>
      </c>
      <c r="II390" s="30">
        <f t="shared" si="1144"/>
        <v>3690</v>
      </c>
      <c r="IN390" s="31">
        <v>123.5</v>
      </c>
      <c r="IO390" s="36">
        <f t="shared" si="1145"/>
        <v>3705</v>
      </c>
      <c r="IT390" s="31">
        <v>60.25</v>
      </c>
      <c r="IU390" s="36">
        <f t="shared" si="1146"/>
        <v>1084.5</v>
      </c>
      <c r="IZ390" s="31">
        <v>51</v>
      </c>
      <c r="JA390" s="36">
        <f t="shared" si="1147"/>
        <v>1122</v>
      </c>
      <c r="JC390" s="69"/>
      <c r="JD390" s="20"/>
      <c r="JE390" s="20"/>
      <c r="JF390" s="20"/>
      <c r="JI390" s="69"/>
      <c r="JJ390" s="20"/>
      <c r="JK390" s="20"/>
      <c r="JL390" s="20">
        <v>168</v>
      </c>
      <c r="JM390" s="23">
        <f t="shared" si="1148"/>
        <v>8400</v>
      </c>
      <c r="JO390" s="69"/>
      <c r="JP390" s="20"/>
      <c r="JQ390" s="20"/>
      <c r="JR390" s="20">
        <v>127.5</v>
      </c>
      <c r="JS390" s="23">
        <f t="shared" si="1149"/>
        <v>4029</v>
      </c>
      <c r="JU390" s="69"/>
      <c r="JV390" s="20"/>
      <c r="JW390" s="20"/>
      <c r="JX390" s="20"/>
      <c r="KA390" s="69"/>
      <c r="KB390" s="20"/>
      <c r="KC390" s="20"/>
      <c r="KD390" s="20"/>
      <c r="KG390" s="69"/>
      <c r="KH390" s="20"/>
      <c r="KI390" s="20"/>
      <c r="KJ390" s="20">
        <v>38</v>
      </c>
      <c r="KK390" s="23">
        <f t="shared" si="1150"/>
        <v>1140</v>
      </c>
      <c r="KM390" s="69"/>
      <c r="KN390" s="20"/>
      <c r="KO390" s="20"/>
      <c r="KP390" s="20">
        <v>109</v>
      </c>
      <c r="KQ390" s="23">
        <f t="shared" si="1151"/>
        <v>1994.7</v>
      </c>
      <c r="KS390" s="69"/>
      <c r="KT390" s="20"/>
      <c r="KU390" s="20"/>
      <c r="KV390" s="20">
        <v>138.5</v>
      </c>
      <c r="KW390" s="23">
        <f t="shared" si="1152"/>
        <v>7756</v>
      </c>
      <c r="KY390" s="69"/>
      <c r="KZ390" s="20"/>
      <c r="LA390" s="20"/>
      <c r="LB390" s="20">
        <v>84.5</v>
      </c>
      <c r="LC390" s="23">
        <f t="shared" si="1153"/>
        <v>1774.5</v>
      </c>
      <c r="LE390" s="69"/>
      <c r="LF390" s="20"/>
      <c r="LG390" s="20"/>
      <c r="LH390" s="20">
        <v>75</v>
      </c>
      <c r="LI390" s="23">
        <f t="shared" si="1154"/>
        <v>8550</v>
      </c>
      <c r="LK390" s="27"/>
      <c r="LL390" s="27"/>
      <c r="LM390" s="27"/>
      <c r="LN390" s="27">
        <v>186</v>
      </c>
      <c r="LO390" s="30">
        <f t="shared" si="1155"/>
        <v>9244.2000000000007</v>
      </c>
      <c r="LW390" s="32"/>
      <c r="LX390" s="32"/>
      <c r="LY390" s="32"/>
      <c r="LZ390" s="32">
        <v>160</v>
      </c>
      <c r="MA390" s="36">
        <f t="shared" si="1156"/>
        <v>7040</v>
      </c>
      <c r="MC390" s="32"/>
      <c r="MD390" s="32"/>
      <c r="ME390" s="32"/>
      <c r="MF390" s="32"/>
      <c r="MI390" s="32"/>
      <c r="MJ390" s="32"/>
      <c r="MK390" s="32"/>
      <c r="ML390" s="32"/>
      <c r="MO390" s="32"/>
      <c r="MP390" s="32"/>
      <c r="MQ390" s="32"/>
      <c r="MR390" s="32"/>
      <c r="MU390" s="32"/>
      <c r="MV390" s="32"/>
      <c r="MW390" s="32"/>
      <c r="MX390" s="32"/>
      <c r="NA390" s="32"/>
      <c r="NB390" s="32"/>
      <c r="NC390" s="32"/>
      <c r="ND390" s="32">
        <v>128</v>
      </c>
      <c r="NE390" s="36">
        <f t="shared" si="1157"/>
        <v>1920</v>
      </c>
      <c r="NG390" s="32"/>
      <c r="NH390" s="32"/>
      <c r="NI390" s="32"/>
      <c r="NJ390" s="32">
        <v>112</v>
      </c>
      <c r="NK390" s="36">
        <f t="shared" si="1158"/>
        <v>3964.7999999999997</v>
      </c>
      <c r="NM390" s="32"/>
      <c r="NN390" s="32"/>
      <c r="NO390" s="32"/>
      <c r="NP390" s="32">
        <v>106</v>
      </c>
      <c r="NQ390" s="36">
        <f t="shared" si="1159"/>
        <v>1685.4</v>
      </c>
      <c r="NS390" s="32"/>
      <c r="NT390" s="32"/>
      <c r="NU390" s="32"/>
      <c r="NV390" s="32"/>
      <c r="NY390" s="32"/>
      <c r="NZ390" s="32"/>
      <c r="OA390" s="32"/>
      <c r="OB390" s="32">
        <v>35</v>
      </c>
      <c r="OC390" s="36">
        <f t="shared" si="1160"/>
        <v>770</v>
      </c>
      <c r="OE390" s="32"/>
      <c r="OF390" s="32"/>
      <c r="OG390" s="32"/>
      <c r="OH390" s="32"/>
      <c r="OK390" s="32"/>
      <c r="OL390" s="32"/>
      <c r="OM390" s="32"/>
      <c r="ON390" s="32">
        <v>156</v>
      </c>
      <c r="OO390" s="36">
        <f t="shared" si="1161"/>
        <v>4648.8</v>
      </c>
      <c r="OQ390" s="32"/>
      <c r="OR390" s="32"/>
      <c r="OS390" s="32"/>
      <c r="OT390" s="32">
        <v>81</v>
      </c>
      <c r="OU390" s="36">
        <f t="shared" si="1162"/>
        <v>1215</v>
      </c>
      <c r="OW390" s="32"/>
      <c r="OX390" s="32"/>
      <c r="OY390" s="32"/>
      <c r="OZ390" s="32">
        <v>134</v>
      </c>
      <c r="PA390" s="36">
        <f t="shared" si="1163"/>
        <v>2184.2000000000003</v>
      </c>
      <c r="PC390" s="32"/>
      <c r="PD390" s="32"/>
      <c r="PE390" s="32"/>
      <c r="PF390" s="32"/>
      <c r="PI390" s="32"/>
      <c r="PJ390" s="32"/>
      <c r="PK390" s="32"/>
      <c r="PL390" s="32"/>
      <c r="PO390" s="32"/>
      <c r="PP390" s="32"/>
      <c r="PQ390" s="32"/>
      <c r="PR390" s="32"/>
      <c r="PU390" s="32"/>
      <c r="PV390" s="32"/>
      <c r="PW390" s="32"/>
      <c r="PX390" s="31">
        <v>134</v>
      </c>
      <c r="PY390" s="36">
        <f t="shared" si="1164"/>
        <v>804</v>
      </c>
      <c r="QM390" s="5"/>
      <c r="QO390" s="5"/>
      <c r="RN390" s="31">
        <v>76</v>
      </c>
      <c r="RO390" s="36">
        <f t="shared" si="1165"/>
        <v>866.4</v>
      </c>
      <c r="RZ390" s="31">
        <v>112</v>
      </c>
      <c r="SA390" s="36">
        <f t="shared" si="1166"/>
        <v>1344</v>
      </c>
    </row>
    <row r="391" spans="1:496" x14ac:dyDescent="0.55000000000000004">
      <c r="A391" s="31"/>
      <c r="B391" s="80">
        <v>186304</v>
      </c>
      <c r="C391" s="79"/>
      <c r="D391" s="78"/>
      <c r="E391" s="78">
        <f t="shared" si="1113"/>
        <v>275232.09499999997</v>
      </c>
      <c r="F391" s="78">
        <f t="shared" si="1167"/>
        <v>69.662131395458275</v>
      </c>
      <c r="G391" s="78">
        <f t="shared" si="1114"/>
        <v>106.69151257898201</v>
      </c>
      <c r="H391" s="78"/>
      <c r="I391" s="78"/>
      <c r="J391" s="88"/>
      <c r="N391" s="31">
        <v>65</v>
      </c>
      <c r="O391" s="62">
        <f t="shared" si="1115"/>
        <v>8547.5</v>
      </c>
      <c r="Z391" s="31">
        <v>136.5</v>
      </c>
      <c r="AA391" s="37">
        <f t="shared" si="1111"/>
        <v>10237.5</v>
      </c>
      <c r="AF391" s="31">
        <v>160</v>
      </c>
      <c r="AG391" s="36">
        <f t="shared" si="1116"/>
        <v>8480</v>
      </c>
      <c r="AL391" s="31">
        <v>94.25</v>
      </c>
      <c r="AM391" s="30">
        <f t="shared" si="1117"/>
        <v>10838.75</v>
      </c>
      <c r="AR391" s="31">
        <v>25</v>
      </c>
      <c r="AS391" s="38">
        <f t="shared" si="1118"/>
        <v>787.5</v>
      </c>
      <c r="AX391" s="31">
        <v>177</v>
      </c>
      <c r="AY391" s="36">
        <f t="shared" si="1119"/>
        <v>6372</v>
      </c>
      <c r="BD391" s="31">
        <v>125</v>
      </c>
      <c r="BE391" s="36">
        <f t="shared" si="1120"/>
        <v>5187.5</v>
      </c>
      <c r="BJ391" s="31">
        <v>69</v>
      </c>
      <c r="BK391" s="36">
        <f t="shared" si="1121"/>
        <v>2118.2999999999997</v>
      </c>
      <c r="BP391" s="31">
        <v>105</v>
      </c>
      <c r="BQ391" s="30">
        <f t="shared" si="1122"/>
        <v>2992.5</v>
      </c>
      <c r="BV391" s="31">
        <v>95</v>
      </c>
      <c r="BW391" s="30">
        <f t="shared" si="1123"/>
        <v>5320</v>
      </c>
      <c r="CB391" s="31">
        <v>94.25</v>
      </c>
      <c r="CC391" s="30">
        <f t="shared" si="1124"/>
        <v>14891.5</v>
      </c>
      <c r="CH391" s="3">
        <v>40.5</v>
      </c>
      <c r="CI391" s="36">
        <f t="shared" si="1125"/>
        <v>931.5</v>
      </c>
      <c r="CN391" s="31">
        <v>96</v>
      </c>
      <c r="CO391" s="36">
        <f t="shared" si="1126"/>
        <v>5760</v>
      </c>
      <c r="CT391" s="3">
        <v>24.5</v>
      </c>
      <c r="CU391" s="36">
        <f t="shared" si="1127"/>
        <v>735</v>
      </c>
      <c r="CZ391" s="31">
        <v>116.5</v>
      </c>
      <c r="DA391" s="62">
        <f t="shared" si="1128"/>
        <v>27960</v>
      </c>
      <c r="DF391" s="31">
        <v>115</v>
      </c>
      <c r="DG391" s="30">
        <f t="shared" si="1129"/>
        <v>4370</v>
      </c>
      <c r="DR391" s="31">
        <v>104.25</v>
      </c>
      <c r="DS391" s="30">
        <f t="shared" si="1130"/>
        <v>6307.125</v>
      </c>
      <c r="DX391" s="31">
        <v>66.5</v>
      </c>
      <c r="DY391" s="30">
        <f t="shared" si="1131"/>
        <v>4056.5</v>
      </c>
      <c r="ED391" s="31">
        <v>105.75</v>
      </c>
      <c r="EE391" s="30">
        <f t="shared" si="1132"/>
        <v>3701.25</v>
      </c>
      <c r="EV391" s="31">
        <v>142</v>
      </c>
      <c r="EW391" s="30">
        <f t="shared" si="1133"/>
        <v>6390</v>
      </c>
      <c r="FB391" s="31">
        <v>152.5</v>
      </c>
      <c r="FC391" s="29">
        <f t="shared" si="1112"/>
        <v>7853.75</v>
      </c>
      <c r="FN391" s="31">
        <v>160</v>
      </c>
      <c r="FO391" s="36">
        <f t="shared" si="1134"/>
        <v>8000</v>
      </c>
      <c r="FT391" s="31">
        <v>132.5</v>
      </c>
      <c r="FU391" s="36">
        <f t="shared" si="1135"/>
        <v>17490</v>
      </c>
      <c r="FZ391" s="31">
        <v>68.75</v>
      </c>
      <c r="GA391" s="36">
        <f t="shared" si="1136"/>
        <v>4262.5</v>
      </c>
      <c r="GF391" s="31">
        <v>82.75</v>
      </c>
      <c r="GG391" s="36">
        <f t="shared" si="1137"/>
        <v>3144.5</v>
      </c>
      <c r="GL391" s="31">
        <v>70</v>
      </c>
      <c r="GM391" s="36">
        <f t="shared" si="1138"/>
        <v>1582</v>
      </c>
      <c r="GR391" s="31">
        <v>152</v>
      </c>
      <c r="GS391" s="36">
        <f t="shared" si="1139"/>
        <v>3496</v>
      </c>
      <c r="HD391" s="31">
        <v>43</v>
      </c>
      <c r="HE391" s="36">
        <f t="shared" si="1140"/>
        <v>2064</v>
      </c>
      <c r="HP391" s="31">
        <v>107.75</v>
      </c>
      <c r="HQ391" s="30">
        <f t="shared" si="1141"/>
        <v>6141.75</v>
      </c>
      <c r="HV391" s="31">
        <v>48</v>
      </c>
      <c r="HW391" s="36">
        <f t="shared" si="1142"/>
        <v>1440</v>
      </c>
      <c r="IB391" s="31">
        <v>142</v>
      </c>
      <c r="IC391" s="36">
        <f t="shared" si="1143"/>
        <v>3266</v>
      </c>
      <c r="IH391" s="31">
        <v>123</v>
      </c>
      <c r="II391" s="30">
        <f t="shared" si="1144"/>
        <v>3690</v>
      </c>
      <c r="IN391" s="31">
        <v>130</v>
      </c>
      <c r="IO391" s="36">
        <f t="shared" si="1145"/>
        <v>3900</v>
      </c>
      <c r="IT391" s="31">
        <v>68.75</v>
      </c>
      <c r="IU391" s="36">
        <f t="shared" si="1146"/>
        <v>1237.5</v>
      </c>
      <c r="IZ391" s="31">
        <v>61</v>
      </c>
      <c r="JA391" s="36">
        <f t="shared" si="1147"/>
        <v>1342</v>
      </c>
      <c r="JC391" s="69"/>
      <c r="JD391" s="20"/>
      <c r="JE391" s="20"/>
      <c r="JF391" s="20"/>
      <c r="JI391" s="69"/>
      <c r="JJ391" s="20"/>
      <c r="JK391" s="20"/>
      <c r="JL391" s="20">
        <v>169</v>
      </c>
      <c r="JM391" s="23">
        <f t="shared" si="1148"/>
        <v>8450</v>
      </c>
      <c r="JO391" s="69"/>
      <c r="JP391" s="20"/>
      <c r="JQ391" s="20"/>
      <c r="JR391" s="20">
        <v>131.5</v>
      </c>
      <c r="JS391" s="23">
        <f t="shared" si="1149"/>
        <v>4155.4000000000005</v>
      </c>
      <c r="JU391" s="69"/>
      <c r="JV391" s="20"/>
      <c r="JW391" s="20"/>
      <c r="JX391" s="20"/>
      <c r="KA391" s="69"/>
      <c r="KB391" s="20"/>
      <c r="KC391" s="20"/>
      <c r="KD391" s="20"/>
      <c r="KG391" s="69"/>
      <c r="KH391" s="20"/>
      <c r="KI391" s="20"/>
      <c r="KJ391" s="20">
        <v>28</v>
      </c>
      <c r="KK391" s="23">
        <f t="shared" si="1150"/>
        <v>840</v>
      </c>
      <c r="KM391" s="69"/>
      <c r="KN391" s="20"/>
      <c r="KO391" s="20"/>
      <c r="KP391" s="20">
        <v>109.75</v>
      </c>
      <c r="KQ391" s="23">
        <f t="shared" si="1151"/>
        <v>2008.4250000000002</v>
      </c>
      <c r="KS391" s="69"/>
      <c r="KT391" s="20"/>
      <c r="KU391" s="20"/>
      <c r="KV391" s="20">
        <v>140</v>
      </c>
      <c r="KW391" s="23">
        <f t="shared" si="1152"/>
        <v>7840</v>
      </c>
      <c r="KY391" s="69"/>
      <c r="KZ391" s="20"/>
      <c r="LA391" s="20"/>
      <c r="LB391" s="20">
        <v>84.25</v>
      </c>
      <c r="LC391" s="23">
        <f t="shared" si="1153"/>
        <v>1769.25</v>
      </c>
      <c r="LE391" s="69"/>
      <c r="LF391" s="20"/>
      <c r="LG391" s="20"/>
      <c r="LH391" s="20">
        <v>83.88</v>
      </c>
      <c r="LI391" s="23">
        <f t="shared" si="1154"/>
        <v>9562.32</v>
      </c>
      <c r="LK391" s="27"/>
      <c r="LL391" s="27"/>
      <c r="LM391" s="27"/>
      <c r="LN391" s="27">
        <v>183.75</v>
      </c>
      <c r="LO391" s="30">
        <f t="shared" si="1155"/>
        <v>9132.375</v>
      </c>
      <c r="LW391" s="32"/>
      <c r="LX391" s="32"/>
      <c r="LY391" s="32"/>
      <c r="LZ391" s="32">
        <v>160</v>
      </c>
      <c r="MA391" s="36">
        <f t="shared" si="1156"/>
        <v>7040</v>
      </c>
      <c r="MC391" s="32"/>
      <c r="MD391" s="32"/>
      <c r="ME391" s="32"/>
      <c r="MF391" s="32"/>
      <c r="MI391" s="32"/>
      <c r="MJ391" s="32"/>
      <c r="MK391" s="32"/>
      <c r="ML391" s="32"/>
      <c r="MO391" s="32"/>
      <c r="MP391" s="32"/>
      <c r="MQ391" s="32"/>
      <c r="MR391" s="32"/>
      <c r="MU391" s="32"/>
      <c r="MV391" s="32"/>
      <c r="MW391" s="32"/>
      <c r="MX391" s="32"/>
      <c r="NA391" s="32"/>
      <c r="NB391" s="32"/>
      <c r="NC391" s="32"/>
      <c r="ND391" s="32">
        <v>136</v>
      </c>
      <c r="NE391" s="36">
        <f t="shared" si="1157"/>
        <v>2040</v>
      </c>
      <c r="NG391" s="32"/>
      <c r="NH391" s="32"/>
      <c r="NI391" s="32"/>
      <c r="NJ391" s="32">
        <v>116</v>
      </c>
      <c r="NK391" s="36">
        <f t="shared" si="1158"/>
        <v>4106.3999999999996</v>
      </c>
      <c r="NM391" s="32"/>
      <c r="NN391" s="32"/>
      <c r="NO391" s="32"/>
      <c r="NP391" s="32">
        <v>108</v>
      </c>
      <c r="NQ391" s="36">
        <f t="shared" si="1159"/>
        <v>1717.2</v>
      </c>
      <c r="NS391" s="32"/>
      <c r="NT391" s="32"/>
      <c r="NU391" s="32"/>
      <c r="NV391" s="32"/>
      <c r="NY391" s="32"/>
      <c r="NZ391" s="32"/>
      <c r="OA391" s="32"/>
      <c r="OB391" s="32">
        <v>37.5</v>
      </c>
      <c r="OC391" s="36">
        <f t="shared" si="1160"/>
        <v>825</v>
      </c>
      <c r="OE391" s="32"/>
      <c r="OF391" s="32"/>
      <c r="OG391" s="32"/>
      <c r="OH391" s="32"/>
      <c r="OK391" s="32"/>
      <c r="OL391" s="32"/>
      <c r="OM391" s="32"/>
      <c r="ON391" s="32">
        <v>145</v>
      </c>
      <c r="OO391" s="36">
        <f t="shared" si="1161"/>
        <v>4321</v>
      </c>
      <c r="OQ391" s="32"/>
      <c r="OR391" s="32"/>
      <c r="OS391" s="32"/>
      <c r="OT391" s="32">
        <v>86</v>
      </c>
      <c r="OU391" s="36">
        <f t="shared" si="1162"/>
        <v>1290</v>
      </c>
      <c r="OW391" s="32"/>
      <c r="OX391" s="32"/>
      <c r="OY391" s="32"/>
      <c r="OZ391" s="32">
        <v>134</v>
      </c>
      <c r="PA391" s="36">
        <f t="shared" si="1163"/>
        <v>2184.2000000000003</v>
      </c>
      <c r="PO391" s="32"/>
      <c r="PP391" s="32"/>
      <c r="PQ391" s="32"/>
      <c r="PR391" s="32"/>
      <c r="PU391" s="32"/>
      <c r="PV391" s="32"/>
      <c r="PW391" s="32"/>
      <c r="PX391" s="31">
        <v>130</v>
      </c>
      <c r="PY391" s="36">
        <f t="shared" si="1164"/>
        <v>780</v>
      </c>
      <c r="QM391" s="5"/>
      <c r="QO391" s="5"/>
      <c r="RN391" s="31">
        <v>76.5</v>
      </c>
      <c r="RO391" s="36">
        <f t="shared" si="1165"/>
        <v>872.1</v>
      </c>
      <c r="RZ391" s="31">
        <v>117</v>
      </c>
      <c r="SA391" s="36">
        <f t="shared" si="1166"/>
        <v>1404</v>
      </c>
    </row>
    <row r="392" spans="1:496" x14ac:dyDescent="0.55000000000000004">
      <c r="A392" s="31"/>
      <c r="B392" s="80">
        <v>186305</v>
      </c>
      <c r="C392" s="79"/>
      <c r="D392" s="78"/>
      <c r="E392" s="78">
        <f t="shared" si="1113"/>
        <v>293582.81</v>
      </c>
      <c r="F392" s="78">
        <f t="shared" si="1167"/>
        <v>74.306756578181265</v>
      </c>
      <c r="G392" s="78">
        <f t="shared" si="1114"/>
        <v>113.80501996356162</v>
      </c>
      <c r="H392" s="78"/>
      <c r="I392" s="78"/>
      <c r="J392" s="88"/>
      <c r="N392" s="31">
        <v>87.5</v>
      </c>
      <c r="O392" s="62">
        <f t="shared" si="1115"/>
        <v>11506.25</v>
      </c>
      <c r="Z392" s="31">
        <v>150</v>
      </c>
      <c r="AA392" s="37">
        <f t="shared" si="1111"/>
        <v>11250</v>
      </c>
      <c r="AF392" s="31">
        <v>161</v>
      </c>
      <c r="AG392" s="36">
        <f t="shared" si="1116"/>
        <v>8533</v>
      </c>
      <c r="AL392" s="31">
        <v>110.88</v>
      </c>
      <c r="AM392" s="30">
        <f t="shared" si="1117"/>
        <v>12751.199999999999</v>
      </c>
      <c r="AR392" s="31">
        <v>31.5</v>
      </c>
      <c r="AS392" s="38">
        <f t="shared" si="1118"/>
        <v>992.25</v>
      </c>
      <c r="AX392" s="31">
        <v>177</v>
      </c>
      <c r="AY392" s="36">
        <f t="shared" si="1119"/>
        <v>6372</v>
      </c>
      <c r="BD392" s="31">
        <v>127</v>
      </c>
      <c r="BE392" s="36">
        <f t="shared" si="1120"/>
        <v>5270.5</v>
      </c>
      <c r="BJ392" s="31">
        <v>70</v>
      </c>
      <c r="BK392" s="36">
        <f t="shared" si="1121"/>
        <v>2149</v>
      </c>
      <c r="BP392" s="31">
        <v>113.25</v>
      </c>
      <c r="BQ392" s="30">
        <f t="shared" si="1122"/>
        <v>3227.625</v>
      </c>
      <c r="BV392" s="31">
        <v>98.5</v>
      </c>
      <c r="BW392" s="30">
        <f t="shared" si="1123"/>
        <v>5516</v>
      </c>
      <c r="CB392" s="31">
        <v>110</v>
      </c>
      <c r="CC392" s="30">
        <f t="shared" si="1124"/>
        <v>17380</v>
      </c>
      <c r="CH392" s="3">
        <v>48</v>
      </c>
      <c r="CI392" s="36">
        <f t="shared" si="1125"/>
        <v>1104</v>
      </c>
      <c r="CN392" s="31">
        <v>104.5</v>
      </c>
      <c r="CO392" s="36">
        <f t="shared" si="1126"/>
        <v>6270</v>
      </c>
      <c r="CT392" s="3">
        <v>32.5</v>
      </c>
      <c r="CU392" s="36">
        <f t="shared" si="1127"/>
        <v>975</v>
      </c>
      <c r="CZ392" s="31">
        <v>122</v>
      </c>
      <c r="DA392" s="62">
        <f t="shared" si="1128"/>
        <v>29280</v>
      </c>
      <c r="DF392" s="31">
        <v>131</v>
      </c>
      <c r="DG392" s="30">
        <f t="shared" si="1129"/>
        <v>4978</v>
      </c>
      <c r="DR392" s="31">
        <v>115.25</v>
      </c>
      <c r="DS392" s="30">
        <f t="shared" si="1130"/>
        <v>6972.625</v>
      </c>
      <c r="DX392" s="31">
        <v>74.88</v>
      </c>
      <c r="DY392" s="30">
        <f t="shared" si="1131"/>
        <v>4567.6799999999994</v>
      </c>
      <c r="ED392" s="31">
        <v>114.75</v>
      </c>
      <c r="EE392" s="30">
        <f t="shared" si="1132"/>
        <v>4016.25</v>
      </c>
      <c r="EV392" s="31">
        <v>141</v>
      </c>
      <c r="EW392" s="30">
        <f t="shared" si="1133"/>
        <v>6345</v>
      </c>
      <c r="FB392" s="31">
        <v>156</v>
      </c>
      <c r="FC392" s="29">
        <f t="shared" si="1112"/>
        <v>8034</v>
      </c>
      <c r="FN392" s="31">
        <v>160</v>
      </c>
      <c r="FO392" s="36">
        <f t="shared" si="1134"/>
        <v>8000</v>
      </c>
      <c r="FT392" s="31">
        <v>135</v>
      </c>
      <c r="FU392" s="36">
        <f t="shared" si="1135"/>
        <v>17820</v>
      </c>
      <c r="FZ392" s="31">
        <v>74.88</v>
      </c>
      <c r="GA392" s="36">
        <f t="shared" si="1136"/>
        <v>4642.5599999999995</v>
      </c>
      <c r="GF392" s="31">
        <v>90</v>
      </c>
      <c r="GG392" s="36">
        <f t="shared" si="1137"/>
        <v>3420</v>
      </c>
      <c r="GL392" s="31">
        <v>86</v>
      </c>
      <c r="GM392" s="36">
        <f t="shared" si="1138"/>
        <v>1943.6000000000001</v>
      </c>
      <c r="GR392" s="31">
        <v>152</v>
      </c>
      <c r="GS392" s="36">
        <f t="shared" si="1139"/>
        <v>3496</v>
      </c>
      <c r="HD392" s="31">
        <v>47.25</v>
      </c>
      <c r="HE392" s="36">
        <f t="shared" si="1140"/>
        <v>2268</v>
      </c>
      <c r="HP392" s="31">
        <v>114.75</v>
      </c>
      <c r="HQ392" s="30">
        <f t="shared" si="1141"/>
        <v>6540.75</v>
      </c>
      <c r="HV392" s="31">
        <v>43</v>
      </c>
      <c r="HW392" s="36">
        <f t="shared" si="1142"/>
        <v>1290</v>
      </c>
      <c r="IB392" s="31">
        <v>142</v>
      </c>
      <c r="IC392" s="36">
        <f t="shared" si="1143"/>
        <v>3266</v>
      </c>
      <c r="IH392" s="31">
        <v>123</v>
      </c>
      <c r="II392" s="30">
        <f t="shared" si="1144"/>
        <v>3690</v>
      </c>
      <c r="IN392" s="31">
        <v>135</v>
      </c>
      <c r="IO392" s="36">
        <f t="shared" si="1145"/>
        <v>4050</v>
      </c>
      <c r="IT392" s="31">
        <v>75</v>
      </c>
      <c r="IU392" s="36">
        <f t="shared" si="1146"/>
        <v>1350</v>
      </c>
      <c r="IZ392" s="31">
        <v>77</v>
      </c>
      <c r="JA392" s="36">
        <f t="shared" si="1147"/>
        <v>1694</v>
      </c>
      <c r="JC392" s="69"/>
      <c r="JD392" s="20"/>
      <c r="JE392" s="20"/>
      <c r="JF392" s="20"/>
      <c r="JI392" s="69"/>
      <c r="JJ392" s="20"/>
      <c r="JK392" s="20"/>
      <c r="JL392" s="20">
        <v>170.75</v>
      </c>
      <c r="JM392" s="23">
        <f t="shared" si="1148"/>
        <v>8537.5</v>
      </c>
      <c r="JO392" s="69"/>
      <c r="JP392" s="20"/>
      <c r="JQ392" s="20"/>
      <c r="JR392" s="20">
        <v>137</v>
      </c>
      <c r="JS392" s="23">
        <f t="shared" si="1149"/>
        <v>4329.2</v>
      </c>
      <c r="JU392" s="69"/>
      <c r="JV392" s="20"/>
      <c r="JW392" s="20"/>
      <c r="JX392" s="20"/>
      <c r="KA392" s="69"/>
      <c r="KB392" s="20"/>
      <c r="KC392" s="20"/>
      <c r="KD392" s="20"/>
      <c r="KG392" s="69"/>
      <c r="KH392" s="20"/>
      <c r="KI392" s="20"/>
      <c r="KJ392" s="20">
        <v>38</v>
      </c>
      <c r="KK392" s="23">
        <f t="shared" si="1150"/>
        <v>1140</v>
      </c>
      <c r="KM392" s="69"/>
      <c r="KN392" s="20"/>
      <c r="KO392" s="20"/>
      <c r="KP392" s="20">
        <v>108</v>
      </c>
      <c r="KQ392" s="23">
        <f t="shared" si="1151"/>
        <v>1976.4</v>
      </c>
      <c r="KS392" s="69"/>
      <c r="KT392" s="20"/>
      <c r="KU392" s="20"/>
      <c r="KV392" s="20">
        <v>146</v>
      </c>
      <c r="KW392" s="23">
        <f t="shared" si="1152"/>
        <v>8176</v>
      </c>
      <c r="KY392" s="69"/>
      <c r="KZ392" s="20"/>
      <c r="LA392" s="20"/>
      <c r="LB392" s="20">
        <v>93</v>
      </c>
      <c r="LC392" s="23">
        <f t="shared" si="1153"/>
        <v>1953</v>
      </c>
      <c r="LE392" s="69"/>
      <c r="LF392" s="20"/>
      <c r="LG392" s="20"/>
      <c r="LH392" s="20">
        <v>94.13</v>
      </c>
      <c r="LI392" s="23">
        <f t="shared" si="1154"/>
        <v>10730.82</v>
      </c>
      <c r="LK392" s="27"/>
      <c r="LL392" s="27"/>
      <c r="LM392" s="27"/>
      <c r="LN392" s="27">
        <v>187.5</v>
      </c>
      <c r="LO392" s="30">
        <f t="shared" si="1155"/>
        <v>9318.75</v>
      </c>
      <c r="LW392" s="32"/>
      <c r="LX392" s="32"/>
      <c r="LY392" s="32"/>
      <c r="LZ392" s="32">
        <v>160</v>
      </c>
      <c r="MA392" s="36">
        <f t="shared" si="1156"/>
        <v>7040</v>
      </c>
      <c r="MC392" s="32"/>
      <c r="MD392" s="32"/>
      <c r="ME392" s="32"/>
      <c r="MF392" s="32"/>
      <c r="MI392" s="32"/>
      <c r="MJ392" s="32"/>
      <c r="MK392" s="32"/>
      <c r="ML392" s="32"/>
      <c r="MO392" s="32"/>
      <c r="MP392" s="32"/>
      <c r="MQ392" s="32"/>
      <c r="MR392" s="32"/>
      <c r="MU392" s="32"/>
      <c r="MV392" s="32"/>
      <c r="MW392" s="32"/>
      <c r="MX392" s="32"/>
      <c r="NA392" s="32"/>
      <c r="NB392" s="32"/>
      <c r="NC392" s="32"/>
      <c r="ND392" s="32">
        <v>126</v>
      </c>
      <c r="NE392" s="36">
        <f t="shared" si="1157"/>
        <v>1890</v>
      </c>
      <c r="NG392" s="32"/>
      <c r="NH392" s="32"/>
      <c r="NI392" s="32"/>
      <c r="NJ392" s="32">
        <v>116.5</v>
      </c>
      <c r="NK392" s="36">
        <f t="shared" si="1158"/>
        <v>4124.0999999999995</v>
      </c>
      <c r="NM392" s="32"/>
      <c r="NN392" s="32"/>
      <c r="NO392" s="32"/>
      <c r="NP392" s="32">
        <v>108</v>
      </c>
      <c r="NQ392" s="36">
        <f t="shared" si="1159"/>
        <v>1717.2</v>
      </c>
      <c r="NS392" s="32"/>
      <c r="NT392" s="32"/>
      <c r="NU392" s="32"/>
      <c r="NV392" s="32"/>
      <c r="NY392" s="32"/>
      <c r="NZ392" s="32"/>
      <c r="OA392" s="32"/>
      <c r="OB392" s="32">
        <v>39</v>
      </c>
      <c r="OC392" s="36">
        <f t="shared" si="1160"/>
        <v>858</v>
      </c>
      <c r="OE392" s="32"/>
      <c r="OF392" s="32"/>
      <c r="OG392" s="32"/>
      <c r="OH392" s="32"/>
      <c r="OK392" s="32"/>
      <c r="OL392" s="32"/>
      <c r="OM392" s="32"/>
      <c r="ON392" s="32">
        <v>145</v>
      </c>
      <c r="OO392" s="36">
        <f t="shared" si="1161"/>
        <v>4321</v>
      </c>
      <c r="OQ392" s="32"/>
      <c r="OR392" s="32"/>
      <c r="OS392" s="32"/>
      <c r="OT392" s="32">
        <v>89</v>
      </c>
      <c r="OU392" s="36">
        <f t="shared" si="1162"/>
        <v>1335</v>
      </c>
      <c r="OW392" s="32"/>
      <c r="OX392" s="32"/>
      <c r="OY392" s="32"/>
      <c r="OZ392" s="32">
        <v>132</v>
      </c>
      <c r="PA392" s="36">
        <f t="shared" si="1163"/>
        <v>2151.6</v>
      </c>
      <c r="PO392" s="32"/>
      <c r="PP392" s="32"/>
      <c r="PQ392" s="32"/>
      <c r="PR392" s="32"/>
      <c r="PU392" s="32"/>
      <c r="PV392" s="32"/>
      <c r="PW392" s="32"/>
      <c r="PX392" s="31">
        <v>120</v>
      </c>
      <c r="PY392" s="36">
        <f t="shared" si="1164"/>
        <v>720</v>
      </c>
      <c r="QM392" s="5"/>
      <c r="QO392" s="5"/>
      <c r="RN392" s="31">
        <v>76.75</v>
      </c>
      <c r="RO392" s="36">
        <f t="shared" si="1165"/>
        <v>874.95</v>
      </c>
      <c r="RZ392" s="31">
        <v>119</v>
      </c>
      <c r="SA392" s="36">
        <f t="shared" si="1166"/>
        <v>1428</v>
      </c>
    </row>
    <row r="393" spans="1:496" x14ac:dyDescent="0.55000000000000004">
      <c r="A393" s="31"/>
      <c r="B393" s="80">
        <v>186306</v>
      </c>
      <c r="C393" s="79"/>
      <c r="D393" s="78"/>
      <c r="E393" s="78">
        <f t="shared" si="1113"/>
        <v>287133.7583333333</v>
      </c>
      <c r="F393" s="78">
        <f t="shared" si="1167"/>
        <v>72.674480790797404</v>
      </c>
      <c r="G393" s="78">
        <f t="shared" si="1114"/>
        <v>111.30509684588642</v>
      </c>
      <c r="H393" s="78"/>
      <c r="I393" s="78"/>
      <c r="J393" s="88"/>
      <c r="N393" s="31">
        <v>76.5</v>
      </c>
      <c r="O393" s="62">
        <f t="shared" si="1115"/>
        <v>10059.75</v>
      </c>
      <c r="Z393" s="31">
        <v>141</v>
      </c>
      <c r="AA393" s="37">
        <f t="shared" si="1111"/>
        <v>10575</v>
      </c>
      <c r="AF393" s="31">
        <v>167.33333333333334</v>
      </c>
      <c r="AG393" s="36">
        <f t="shared" si="1116"/>
        <v>8868.6666666666679</v>
      </c>
      <c r="AL393" s="31">
        <v>111</v>
      </c>
      <c r="AM393" s="30">
        <f t="shared" si="1117"/>
        <v>12765</v>
      </c>
      <c r="AR393" s="31">
        <v>33</v>
      </c>
      <c r="AS393" s="38">
        <f t="shared" si="1118"/>
        <v>1039.5</v>
      </c>
      <c r="AX393" s="31">
        <v>176.5</v>
      </c>
      <c r="AY393" s="36">
        <f t="shared" si="1119"/>
        <v>6354</v>
      </c>
      <c r="BD393" s="31">
        <v>124.5</v>
      </c>
      <c r="BE393" s="36">
        <f t="shared" si="1120"/>
        <v>5166.75</v>
      </c>
      <c r="BJ393" s="31">
        <v>66.5</v>
      </c>
      <c r="BK393" s="36">
        <f t="shared" si="1121"/>
        <v>2041.55</v>
      </c>
      <c r="BP393" s="31">
        <v>105</v>
      </c>
      <c r="BQ393" s="30">
        <f t="shared" si="1122"/>
        <v>2992.5</v>
      </c>
      <c r="BV393" s="31">
        <v>94.5</v>
      </c>
      <c r="BW393" s="30">
        <f t="shared" si="1123"/>
        <v>5292</v>
      </c>
      <c r="CB393" s="31">
        <v>113.33333333333333</v>
      </c>
      <c r="CC393" s="30">
        <f t="shared" si="1124"/>
        <v>17906.666666666664</v>
      </c>
      <c r="CH393" s="3">
        <v>45</v>
      </c>
      <c r="CI393" s="36">
        <f t="shared" si="1125"/>
        <v>1035</v>
      </c>
      <c r="CN393" s="31">
        <v>93.5</v>
      </c>
      <c r="CO393" s="36">
        <f t="shared" si="1126"/>
        <v>5610</v>
      </c>
      <c r="CT393" s="3">
        <v>30</v>
      </c>
      <c r="CU393" s="36">
        <f t="shared" si="1127"/>
        <v>900</v>
      </c>
      <c r="CZ393" s="31">
        <v>119.5</v>
      </c>
      <c r="DA393" s="62">
        <f t="shared" si="1128"/>
        <v>28680</v>
      </c>
      <c r="DF393" s="31">
        <v>137.75</v>
      </c>
      <c r="DG393" s="30">
        <f t="shared" si="1129"/>
        <v>5234.5</v>
      </c>
      <c r="DR393" s="31">
        <v>109</v>
      </c>
      <c r="DS393" s="30">
        <f t="shared" si="1130"/>
        <v>6594.5</v>
      </c>
      <c r="DX393" s="31">
        <v>72.25</v>
      </c>
      <c r="DY393" s="30">
        <f t="shared" si="1131"/>
        <v>4407.25</v>
      </c>
      <c r="ED393" s="31">
        <v>110</v>
      </c>
      <c r="EE393" s="30">
        <f t="shared" si="1132"/>
        <v>3850</v>
      </c>
      <c r="EV393" s="31">
        <v>135.5</v>
      </c>
      <c r="EW393" s="30">
        <f t="shared" si="1133"/>
        <v>6097.5</v>
      </c>
      <c r="FB393" s="31">
        <v>145.5</v>
      </c>
      <c r="FC393" s="29">
        <f t="shared" si="1112"/>
        <v>7493.25</v>
      </c>
      <c r="FN393" s="31">
        <v>159</v>
      </c>
      <c r="FO393" s="36">
        <f t="shared" si="1134"/>
        <v>7950</v>
      </c>
      <c r="FT393" s="31">
        <v>125</v>
      </c>
      <c r="FU393" s="36">
        <f t="shared" si="1135"/>
        <v>16500</v>
      </c>
      <c r="FZ393" s="31">
        <v>64.5</v>
      </c>
      <c r="GA393" s="36">
        <f t="shared" si="1136"/>
        <v>3999</v>
      </c>
      <c r="GF393" s="31">
        <v>82</v>
      </c>
      <c r="GG393" s="36">
        <f t="shared" si="1137"/>
        <v>3116</v>
      </c>
      <c r="GL393" s="31">
        <v>78</v>
      </c>
      <c r="GM393" s="36">
        <f t="shared" si="1138"/>
        <v>1762.8000000000002</v>
      </c>
      <c r="GR393" s="31">
        <v>160</v>
      </c>
      <c r="GS393" s="36">
        <f t="shared" si="1139"/>
        <v>3680</v>
      </c>
      <c r="HD393" s="31">
        <v>83.75</v>
      </c>
      <c r="HE393" s="36">
        <f t="shared" si="1140"/>
        <v>4020</v>
      </c>
      <c r="HP393" s="31">
        <v>115.375</v>
      </c>
      <c r="HQ393" s="30">
        <f t="shared" si="1141"/>
        <v>6576.375</v>
      </c>
      <c r="HV393" s="31">
        <v>48</v>
      </c>
      <c r="HW393" s="36">
        <f t="shared" si="1142"/>
        <v>1440</v>
      </c>
      <c r="IB393" s="31">
        <v>136.5</v>
      </c>
      <c r="IC393" s="36">
        <f t="shared" si="1143"/>
        <v>3139.5</v>
      </c>
      <c r="IH393" s="31">
        <v>123</v>
      </c>
      <c r="II393" s="30">
        <f t="shared" si="1144"/>
        <v>3690</v>
      </c>
      <c r="IN393" s="31">
        <v>133.5</v>
      </c>
      <c r="IO393" s="36">
        <f t="shared" si="1145"/>
        <v>4005</v>
      </c>
      <c r="IT393" s="31">
        <v>68</v>
      </c>
      <c r="IU393" s="36">
        <f t="shared" si="1146"/>
        <v>1224</v>
      </c>
      <c r="IZ393" s="31">
        <v>77.5</v>
      </c>
      <c r="JA393" s="36">
        <f t="shared" si="1147"/>
        <v>1705</v>
      </c>
      <c r="JC393" s="69"/>
      <c r="JD393" s="20"/>
      <c r="JE393" s="20"/>
      <c r="JF393" s="20"/>
      <c r="JI393" s="69"/>
      <c r="JJ393" s="20"/>
      <c r="JK393" s="20"/>
      <c r="JL393" s="20">
        <v>170.5</v>
      </c>
      <c r="JM393" s="23">
        <f t="shared" si="1148"/>
        <v>8525</v>
      </c>
      <c r="JO393" s="69"/>
      <c r="JP393" s="20"/>
      <c r="JQ393" s="20"/>
      <c r="JR393" s="20">
        <v>126.5</v>
      </c>
      <c r="JS393" s="23">
        <f t="shared" si="1149"/>
        <v>3997.4</v>
      </c>
      <c r="JU393" s="69"/>
      <c r="JV393" s="20"/>
      <c r="JW393" s="20"/>
      <c r="JX393" s="20"/>
      <c r="KA393" s="69"/>
      <c r="KB393" s="20"/>
      <c r="KC393" s="20"/>
      <c r="KD393" s="20"/>
      <c r="KG393" s="69"/>
      <c r="KH393" s="20"/>
      <c r="KI393" s="20"/>
      <c r="KJ393" s="20">
        <v>38.125</v>
      </c>
      <c r="KK393" s="23">
        <f t="shared" si="1150"/>
        <v>1143.75</v>
      </c>
      <c r="KM393" s="69"/>
      <c r="KN393" s="20"/>
      <c r="KO393" s="20"/>
      <c r="KP393" s="20">
        <v>102.5</v>
      </c>
      <c r="KQ393" s="23">
        <f t="shared" si="1151"/>
        <v>1875.75</v>
      </c>
      <c r="KS393" s="69"/>
      <c r="KT393" s="20"/>
      <c r="KU393" s="20"/>
      <c r="KV393" s="20">
        <v>133</v>
      </c>
      <c r="KW393" s="23">
        <f t="shared" si="1152"/>
        <v>7448</v>
      </c>
      <c r="KY393" s="69"/>
      <c r="KZ393" s="20"/>
      <c r="LA393" s="20"/>
      <c r="LB393" s="20">
        <v>91</v>
      </c>
      <c r="LC393" s="23">
        <f t="shared" si="1153"/>
        <v>1911</v>
      </c>
      <c r="LE393" s="69"/>
      <c r="LF393" s="20"/>
      <c r="LG393" s="20"/>
      <c r="LH393" s="20">
        <v>95.25</v>
      </c>
      <c r="LI393" s="23">
        <f t="shared" si="1154"/>
        <v>10858.5</v>
      </c>
      <c r="LK393" s="27"/>
      <c r="LL393" s="27"/>
      <c r="LM393" s="27"/>
      <c r="LN393" s="27">
        <v>189</v>
      </c>
      <c r="LO393" s="30">
        <f t="shared" si="1155"/>
        <v>9393.3000000000011</v>
      </c>
      <c r="LW393" s="32"/>
      <c r="LX393" s="32"/>
      <c r="LY393" s="32"/>
      <c r="LZ393" s="32">
        <v>160</v>
      </c>
      <c r="MA393" s="36">
        <f t="shared" si="1156"/>
        <v>7040</v>
      </c>
      <c r="MC393" s="32"/>
      <c r="MD393" s="32"/>
      <c r="ME393" s="32"/>
      <c r="MF393" s="32"/>
      <c r="MI393" s="32"/>
      <c r="MJ393" s="32"/>
      <c r="MK393" s="32"/>
      <c r="ML393" s="32"/>
      <c r="MO393" s="32"/>
      <c r="MP393" s="32"/>
      <c r="MQ393" s="32"/>
      <c r="MR393" s="32"/>
      <c r="MU393" s="32"/>
      <c r="MV393" s="32"/>
      <c r="MW393" s="32"/>
      <c r="MX393" s="32"/>
      <c r="NA393" s="32"/>
      <c r="NB393" s="32"/>
      <c r="NC393" s="32"/>
      <c r="ND393" s="32">
        <v>129</v>
      </c>
      <c r="NE393" s="36">
        <f t="shared" si="1157"/>
        <v>1935</v>
      </c>
      <c r="NG393" s="32"/>
      <c r="NH393" s="32"/>
      <c r="NI393" s="32"/>
      <c r="NJ393" s="32">
        <v>110.5</v>
      </c>
      <c r="NK393" s="36">
        <f t="shared" si="1158"/>
        <v>3911.7</v>
      </c>
      <c r="NM393" s="32"/>
      <c r="NN393" s="32"/>
      <c r="NO393" s="32"/>
      <c r="NP393" s="32">
        <v>108.5</v>
      </c>
      <c r="NQ393" s="36">
        <f t="shared" si="1159"/>
        <v>1725.15</v>
      </c>
      <c r="NS393" s="32"/>
      <c r="NT393" s="32"/>
      <c r="NU393" s="32"/>
      <c r="NV393" s="32"/>
      <c r="NY393" s="32"/>
      <c r="NZ393" s="32"/>
      <c r="OA393" s="32"/>
      <c r="OB393" s="32">
        <v>34.5</v>
      </c>
      <c r="OC393" s="36">
        <f t="shared" si="1160"/>
        <v>759</v>
      </c>
      <c r="OE393" s="32"/>
      <c r="OF393" s="32"/>
      <c r="OG393" s="32"/>
      <c r="OH393" s="32"/>
      <c r="OK393" s="32"/>
      <c r="OL393" s="32"/>
      <c r="OM393" s="32"/>
      <c r="ON393" s="32">
        <v>144.5</v>
      </c>
      <c r="OO393" s="36">
        <f t="shared" si="1161"/>
        <v>4306.1000000000004</v>
      </c>
      <c r="OQ393" s="32"/>
      <c r="OR393" s="32"/>
      <c r="OS393" s="32"/>
      <c r="OT393" s="32">
        <v>91.5</v>
      </c>
      <c r="OU393" s="36">
        <f t="shared" si="1162"/>
        <v>1372.5</v>
      </c>
      <c r="OW393" s="32"/>
      <c r="OX393" s="32"/>
      <c r="OY393" s="32"/>
      <c r="OZ393" s="32">
        <v>131.5</v>
      </c>
      <c r="PA393" s="36">
        <f t="shared" si="1163"/>
        <v>2143.4500000000003</v>
      </c>
      <c r="PC393" s="32"/>
      <c r="PD393" s="32"/>
      <c r="PE393" s="32"/>
      <c r="PF393" s="32"/>
      <c r="PI393" s="32"/>
      <c r="PJ393" s="32"/>
      <c r="PK393" s="32"/>
      <c r="PL393" s="32"/>
      <c r="PO393" s="32"/>
      <c r="PP393" s="32"/>
      <c r="PQ393" s="32"/>
      <c r="PR393" s="32"/>
      <c r="PU393" s="32"/>
      <c r="PV393" s="32"/>
      <c r="PW393" s="32"/>
      <c r="PX393" s="31">
        <v>123.5</v>
      </c>
      <c r="PY393" s="36">
        <f t="shared" si="1164"/>
        <v>741</v>
      </c>
      <c r="QM393" s="5"/>
      <c r="QO393" s="5"/>
      <c r="RN393" s="31">
        <v>76.5</v>
      </c>
      <c r="RO393" s="36">
        <f t="shared" si="1165"/>
        <v>872.1</v>
      </c>
      <c r="RZ393" s="31">
        <v>117</v>
      </c>
      <c r="SA393" s="36">
        <f t="shared" si="1166"/>
        <v>1404</v>
      </c>
    </row>
    <row r="394" spans="1:496" x14ac:dyDescent="0.55000000000000004">
      <c r="A394" s="31"/>
      <c r="B394" s="80">
        <v>186307</v>
      </c>
      <c r="C394" s="79"/>
      <c r="D394" s="78"/>
      <c r="E394" s="78">
        <f t="shared" si="1113"/>
        <v>297827.48666666663</v>
      </c>
      <c r="F394" s="78">
        <f t="shared" si="1167"/>
        <v>75.381097939731291</v>
      </c>
      <c r="G394" s="78">
        <f t="shared" si="1114"/>
        <v>115.45043480508065</v>
      </c>
      <c r="H394" s="78"/>
      <c r="I394" s="78"/>
      <c r="J394" s="88"/>
      <c r="N394" s="31">
        <v>87.5</v>
      </c>
      <c r="O394" s="62">
        <f t="shared" si="1115"/>
        <v>11506.25</v>
      </c>
      <c r="Z394" s="31">
        <v>145</v>
      </c>
      <c r="AA394" s="37">
        <f t="shared" si="1111"/>
        <v>10875</v>
      </c>
      <c r="AF394" s="31">
        <v>173.66666666666669</v>
      </c>
      <c r="AG394" s="36">
        <f t="shared" si="1116"/>
        <v>9204.3333333333339</v>
      </c>
      <c r="AL394" s="31">
        <v>109.63</v>
      </c>
      <c r="AM394" s="30">
        <f t="shared" si="1117"/>
        <v>12607.449999999999</v>
      </c>
      <c r="AR394" s="31">
        <v>34.5</v>
      </c>
      <c r="AS394" s="38">
        <f t="shared" si="1118"/>
        <v>1086.75</v>
      </c>
      <c r="AX394" s="31">
        <v>177</v>
      </c>
      <c r="AY394" s="36">
        <f t="shared" si="1119"/>
        <v>6372</v>
      </c>
      <c r="BD394" s="31">
        <v>124.75</v>
      </c>
      <c r="BE394" s="36">
        <f t="shared" si="1120"/>
        <v>5177.125</v>
      </c>
      <c r="BJ394" s="31">
        <v>67</v>
      </c>
      <c r="BK394" s="36">
        <f t="shared" si="1121"/>
        <v>2056.9</v>
      </c>
      <c r="BP394" s="31">
        <v>101.5</v>
      </c>
      <c r="BQ394" s="30">
        <f t="shared" si="1122"/>
        <v>2892.75</v>
      </c>
      <c r="BV394" s="31">
        <v>105.75</v>
      </c>
      <c r="BW394" s="30">
        <f t="shared" si="1123"/>
        <v>5922</v>
      </c>
      <c r="CB394" s="31">
        <v>116.66666666666666</v>
      </c>
      <c r="CC394" s="30">
        <f t="shared" si="1124"/>
        <v>18433.333333333332</v>
      </c>
      <c r="CH394" s="3">
        <v>54</v>
      </c>
      <c r="CI394" s="36">
        <f t="shared" si="1125"/>
        <v>1242</v>
      </c>
      <c r="CN394" s="31">
        <v>100.75</v>
      </c>
      <c r="CO394" s="36">
        <f t="shared" si="1126"/>
        <v>6045</v>
      </c>
      <c r="CT394" s="3">
        <v>37.25</v>
      </c>
      <c r="CU394" s="36">
        <f t="shared" si="1127"/>
        <v>1117.5</v>
      </c>
      <c r="CZ394" s="31">
        <v>128</v>
      </c>
      <c r="DA394" s="62">
        <f t="shared" si="1128"/>
        <v>30720</v>
      </c>
      <c r="DF394" s="31">
        <v>149</v>
      </c>
      <c r="DG394" s="30">
        <f t="shared" si="1129"/>
        <v>5662</v>
      </c>
      <c r="DR394" s="31">
        <v>119</v>
      </c>
      <c r="DS394" s="30">
        <f t="shared" si="1130"/>
        <v>7199.5</v>
      </c>
      <c r="DX394" s="31">
        <v>90</v>
      </c>
      <c r="DY394" s="30">
        <f t="shared" si="1131"/>
        <v>5490</v>
      </c>
      <c r="ED394" s="31">
        <v>116.63</v>
      </c>
      <c r="EE394" s="30">
        <f t="shared" si="1132"/>
        <v>4082.0499999999997</v>
      </c>
      <c r="EV394" s="31">
        <v>130.5</v>
      </c>
      <c r="EW394" s="30">
        <f t="shared" si="1133"/>
        <v>5872.5</v>
      </c>
      <c r="FB394" s="31">
        <v>141.5</v>
      </c>
      <c r="FC394" s="29">
        <f t="shared" si="1112"/>
        <v>7287.25</v>
      </c>
      <c r="FN394" s="31">
        <v>160</v>
      </c>
      <c r="FO394" s="36">
        <f t="shared" si="1134"/>
        <v>8000</v>
      </c>
      <c r="FT394" s="31">
        <v>128</v>
      </c>
      <c r="FU394" s="36">
        <f t="shared" si="1135"/>
        <v>16896</v>
      </c>
      <c r="FZ394" s="31">
        <v>78</v>
      </c>
      <c r="GA394" s="36">
        <f t="shared" si="1136"/>
        <v>4836</v>
      </c>
      <c r="GF394" s="31">
        <v>97</v>
      </c>
      <c r="GG394" s="36">
        <f t="shared" si="1137"/>
        <v>3686</v>
      </c>
      <c r="GL394" s="31">
        <v>82</v>
      </c>
      <c r="GM394" s="36">
        <f t="shared" si="1138"/>
        <v>1853.2</v>
      </c>
      <c r="GR394" s="31">
        <v>160</v>
      </c>
      <c r="GS394" s="36">
        <f t="shared" si="1139"/>
        <v>3680</v>
      </c>
      <c r="HD394" s="31">
        <v>69</v>
      </c>
      <c r="HE394" s="36">
        <f t="shared" si="1140"/>
        <v>3312</v>
      </c>
      <c r="HP394" s="31">
        <v>116</v>
      </c>
      <c r="HQ394" s="30">
        <f t="shared" si="1141"/>
        <v>6612</v>
      </c>
      <c r="HV394" s="31">
        <v>48</v>
      </c>
      <c r="HW394" s="36">
        <f t="shared" si="1142"/>
        <v>1440</v>
      </c>
      <c r="IB394" s="31">
        <v>142</v>
      </c>
      <c r="IC394" s="36">
        <f t="shared" si="1143"/>
        <v>3266</v>
      </c>
      <c r="IH394" s="31">
        <v>123</v>
      </c>
      <c r="II394" s="30">
        <f t="shared" si="1144"/>
        <v>3690</v>
      </c>
      <c r="IN394" s="31">
        <v>134</v>
      </c>
      <c r="IO394" s="36">
        <f t="shared" si="1145"/>
        <v>4020</v>
      </c>
      <c r="IT394" s="31">
        <v>82</v>
      </c>
      <c r="IU394" s="36">
        <f t="shared" si="1146"/>
        <v>1476</v>
      </c>
      <c r="IZ394" s="31">
        <v>85</v>
      </c>
      <c r="JA394" s="36">
        <f t="shared" si="1147"/>
        <v>1870</v>
      </c>
      <c r="JC394" s="69"/>
      <c r="JD394" s="20"/>
      <c r="JE394" s="20"/>
      <c r="JF394" s="20"/>
      <c r="JI394" s="69"/>
      <c r="JJ394" s="20"/>
      <c r="JK394" s="20"/>
      <c r="JL394" s="20">
        <v>165</v>
      </c>
      <c r="JM394" s="23">
        <f t="shared" si="1148"/>
        <v>8250</v>
      </c>
      <c r="JO394" s="69"/>
      <c r="JP394" s="20"/>
      <c r="JQ394" s="20"/>
      <c r="JR394" s="20">
        <v>136</v>
      </c>
      <c r="JS394" s="23">
        <f t="shared" si="1149"/>
        <v>4297.6000000000004</v>
      </c>
      <c r="JU394" s="69"/>
      <c r="JV394" s="20"/>
      <c r="JW394" s="20"/>
      <c r="JX394" s="20"/>
      <c r="KA394" s="69"/>
      <c r="KB394" s="20"/>
      <c r="KC394" s="20"/>
      <c r="KD394" s="20"/>
      <c r="KG394" s="69"/>
      <c r="KH394" s="20"/>
      <c r="KI394" s="20"/>
      <c r="KJ394" s="20">
        <v>38.25</v>
      </c>
      <c r="KK394" s="23">
        <f t="shared" si="1150"/>
        <v>1147.5</v>
      </c>
      <c r="KM394" s="69"/>
      <c r="KN394" s="20"/>
      <c r="KO394" s="20"/>
      <c r="KP394" s="20">
        <v>105</v>
      </c>
      <c r="KQ394" s="23">
        <f t="shared" si="1151"/>
        <v>1921.5</v>
      </c>
      <c r="KS394" s="69"/>
      <c r="KT394" s="20"/>
      <c r="KU394" s="20"/>
      <c r="KV394" s="20">
        <v>144.5</v>
      </c>
      <c r="KW394" s="23">
        <f t="shared" si="1152"/>
        <v>8092</v>
      </c>
      <c r="KY394" s="69"/>
      <c r="KZ394" s="20"/>
      <c r="LA394" s="20"/>
      <c r="LB394" s="20">
        <v>90</v>
      </c>
      <c r="LC394" s="23">
        <f t="shared" si="1153"/>
        <v>1890</v>
      </c>
      <c r="LE394" s="69"/>
      <c r="LF394" s="20"/>
      <c r="LG394" s="20"/>
      <c r="LH394" s="20">
        <v>100.13</v>
      </c>
      <c r="LI394" s="23">
        <f t="shared" si="1154"/>
        <v>11414.82</v>
      </c>
      <c r="LK394" s="27"/>
      <c r="LL394" s="27"/>
      <c r="LM394" s="27"/>
      <c r="LN394" s="27">
        <v>189</v>
      </c>
      <c r="LO394" s="30">
        <f t="shared" si="1155"/>
        <v>9393.3000000000011</v>
      </c>
      <c r="LW394" s="32"/>
      <c r="LX394" s="32"/>
      <c r="LY394" s="32"/>
      <c r="LZ394" s="32">
        <v>160</v>
      </c>
      <c r="MA394" s="36">
        <f t="shared" si="1156"/>
        <v>7040</v>
      </c>
      <c r="MC394" s="32"/>
      <c r="MD394" s="32"/>
      <c r="ME394" s="32"/>
      <c r="MF394" s="32"/>
      <c r="MI394" s="32"/>
      <c r="MJ394" s="32"/>
      <c r="MK394" s="32"/>
      <c r="ML394" s="32"/>
      <c r="MO394" s="32"/>
      <c r="MP394" s="32"/>
      <c r="MQ394" s="32"/>
      <c r="MR394" s="32"/>
      <c r="MU394" s="32"/>
      <c r="MV394" s="32"/>
      <c r="MW394" s="32"/>
      <c r="MX394" s="32"/>
      <c r="NA394" s="32"/>
      <c r="NB394" s="32"/>
      <c r="NC394" s="32"/>
      <c r="ND394" s="32">
        <v>122</v>
      </c>
      <c r="NE394" s="36">
        <f t="shared" si="1157"/>
        <v>1830</v>
      </c>
      <c r="NG394" s="32"/>
      <c r="NH394" s="32"/>
      <c r="NI394" s="32"/>
      <c r="NJ394" s="32">
        <v>111</v>
      </c>
      <c r="NK394" s="36">
        <f t="shared" si="1158"/>
        <v>3929.3999999999996</v>
      </c>
      <c r="NM394" s="32"/>
      <c r="NN394" s="32"/>
      <c r="NO394" s="32"/>
      <c r="NP394" s="32">
        <v>109</v>
      </c>
      <c r="NQ394" s="36">
        <f t="shared" si="1159"/>
        <v>1733.1000000000001</v>
      </c>
      <c r="NS394" s="32"/>
      <c r="NT394" s="32"/>
      <c r="NU394" s="32"/>
      <c r="NV394" s="32"/>
      <c r="NY394" s="32"/>
      <c r="NZ394" s="32"/>
      <c r="OA394" s="32"/>
      <c r="OB394" s="32">
        <v>35.25</v>
      </c>
      <c r="OC394" s="36">
        <f t="shared" si="1160"/>
        <v>775.5</v>
      </c>
      <c r="OE394" s="32"/>
      <c r="OF394" s="32"/>
      <c r="OG394" s="32"/>
      <c r="OH394" s="32"/>
      <c r="OK394" s="32"/>
      <c r="OL394" s="32"/>
      <c r="OM394" s="32"/>
      <c r="ON394" s="32">
        <v>135</v>
      </c>
      <c r="OO394" s="36">
        <f t="shared" si="1161"/>
        <v>4023</v>
      </c>
      <c r="OQ394" s="32"/>
      <c r="OR394" s="32"/>
      <c r="OS394" s="32"/>
      <c r="OT394" s="32">
        <v>94</v>
      </c>
      <c r="OU394" s="36">
        <f t="shared" si="1162"/>
        <v>1410</v>
      </c>
      <c r="OW394" s="32"/>
      <c r="OX394" s="32"/>
      <c r="OY394" s="32"/>
      <c r="OZ394" s="32">
        <v>130.25</v>
      </c>
      <c r="PA394" s="36">
        <f t="shared" si="1163"/>
        <v>2123.0750000000003</v>
      </c>
      <c r="PC394" s="32"/>
      <c r="PD394" s="32"/>
      <c r="PE394" s="32"/>
      <c r="PF394" s="32"/>
      <c r="PI394" s="32"/>
      <c r="PJ394" s="32"/>
      <c r="PK394" s="32"/>
      <c r="PL394" s="32"/>
      <c r="PO394" s="32"/>
      <c r="PP394" s="32"/>
      <c r="PQ394" s="32"/>
      <c r="PR394" s="32"/>
      <c r="PU394" s="32"/>
      <c r="PV394" s="32"/>
      <c r="PW394" s="32"/>
      <c r="PX394" s="31">
        <v>125</v>
      </c>
      <c r="PY394" s="36">
        <f t="shared" si="1164"/>
        <v>750</v>
      </c>
      <c r="QM394" s="5"/>
      <c r="QO394" s="5"/>
      <c r="RN394" s="31">
        <v>77</v>
      </c>
      <c r="RO394" s="36">
        <f t="shared" si="1165"/>
        <v>877.80000000000007</v>
      </c>
      <c r="RZ394" s="31">
        <v>120</v>
      </c>
      <c r="SA394" s="36">
        <f t="shared" si="1166"/>
        <v>1440</v>
      </c>
    </row>
    <row r="395" spans="1:496" x14ac:dyDescent="0.55000000000000004">
      <c r="A395" s="31"/>
      <c r="B395" s="80">
        <v>186308</v>
      </c>
      <c r="C395" s="79"/>
      <c r="D395" s="78"/>
      <c r="E395" s="78">
        <f t="shared" si="1113"/>
        <v>308200.99</v>
      </c>
      <c r="F395" s="78">
        <f t="shared" si="1167"/>
        <v>78.006665107825881</v>
      </c>
      <c r="G395" s="78">
        <f t="shared" si="1114"/>
        <v>119.47164011319141</v>
      </c>
      <c r="H395" s="78"/>
      <c r="I395" s="78"/>
      <c r="J395" s="88"/>
      <c r="N395" s="31">
        <v>89.5</v>
      </c>
      <c r="O395" s="62">
        <f t="shared" si="1115"/>
        <v>11769.25</v>
      </c>
      <c r="Z395" s="31">
        <v>161.25</v>
      </c>
      <c r="AA395" s="37">
        <f t="shared" si="1111"/>
        <v>12093.75</v>
      </c>
      <c r="AF395" s="31">
        <v>180</v>
      </c>
      <c r="AG395" s="36">
        <f t="shared" si="1116"/>
        <v>9540</v>
      </c>
      <c r="AL395" s="31">
        <v>121.25</v>
      </c>
      <c r="AM395" s="30">
        <f t="shared" si="1117"/>
        <v>13943.75</v>
      </c>
      <c r="AR395" s="31">
        <v>37</v>
      </c>
      <c r="AS395" s="38">
        <f t="shared" si="1118"/>
        <v>1165.5</v>
      </c>
      <c r="AX395" s="31">
        <v>135.25</v>
      </c>
      <c r="AY395" s="36">
        <f t="shared" si="1119"/>
        <v>4869</v>
      </c>
      <c r="BD395" s="31">
        <v>126.25</v>
      </c>
      <c r="BE395" s="36">
        <f t="shared" si="1120"/>
        <v>5239.375</v>
      </c>
      <c r="BJ395" s="31">
        <v>67.25</v>
      </c>
      <c r="BK395" s="36">
        <f t="shared" si="1121"/>
        <v>2064.5749999999998</v>
      </c>
      <c r="BP395" s="31">
        <v>106.25</v>
      </c>
      <c r="BQ395" s="30">
        <f t="shared" si="1122"/>
        <v>3028.125</v>
      </c>
      <c r="BV395" s="31">
        <v>112.25</v>
      </c>
      <c r="BW395" s="30">
        <f t="shared" si="1123"/>
        <v>6286</v>
      </c>
      <c r="CB395" s="31">
        <v>120</v>
      </c>
      <c r="CC395" s="30">
        <f t="shared" si="1124"/>
        <v>18960</v>
      </c>
      <c r="CH395" s="3">
        <v>67.75</v>
      </c>
      <c r="CI395" s="36">
        <f t="shared" si="1125"/>
        <v>1558.25</v>
      </c>
      <c r="CN395" s="31">
        <v>111.75</v>
      </c>
      <c r="CO395" s="36">
        <f t="shared" si="1126"/>
        <v>6705</v>
      </c>
      <c r="CT395" s="3">
        <v>36</v>
      </c>
      <c r="CU395" s="36">
        <f t="shared" si="1127"/>
        <v>1080</v>
      </c>
      <c r="CZ395" s="31">
        <v>135.25</v>
      </c>
      <c r="DA395" s="62">
        <f t="shared" si="1128"/>
        <v>32460</v>
      </c>
      <c r="DF395" s="31">
        <v>149.25</v>
      </c>
      <c r="DG395" s="30">
        <f t="shared" si="1129"/>
        <v>5671.5</v>
      </c>
      <c r="DR395" s="31">
        <v>124.88</v>
      </c>
      <c r="DS395" s="30">
        <f t="shared" si="1130"/>
        <v>7555.24</v>
      </c>
      <c r="DX395" s="31">
        <v>108.25</v>
      </c>
      <c r="DY395" s="30">
        <f t="shared" si="1131"/>
        <v>6603.25</v>
      </c>
      <c r="ED395" s="31">
        <v>123</v>
      </c>
      <c r="EE395" s="30">
        <f t="shared" si="1132"/>
        <v>4305</v>
      </c>
      <c r="EV395" s="31">
        <v>132</v>
      </c>
      <c r="EW395" s="30">
        <f t="shared" si="1133"/>
        <v>5940</v>
      </c>
      <c r="FB395" s="31">
        <v>141.5</v>
      </c>
      <c r="FC395" s="29">
        <f t="shared" si="1112"/>
        <v>7287.25</v>
      </c>
      <c r="FN395" s="31">
        <v>155</v>
      </c>
      <c r="FO395" s="36">
        <f t="shared" si="1134"/>
        <v>7750</v>
      </c>
      <c r="FT395" s="31">
        <v>130</v>
      </c>
      <c r="FU395" s="36">
        <f t="shared" si="1135"/>
        <v>17160</v>
      </c>
      <c r="FZ395" s="31">
        <v>92.5</v>
      </c>
      <c r="GA395" s="36">
        <f t="shared" si="1136"/>
        <v>5735</v>
      </c>
      <c r="GF395" s="31">
        <v>103.5</v>
      </c>
      <c r="GG395" s="36">
        <f t="shared" si="1137"/>
        <v>3933</v>
      </c>
      <c r="GL395" s="31">
        <v>80.5</v>
      </c>
      <c r="GM395" s="36">
        <f t="shared" si="1138"/>
        <v>1819.3000000000002</v>
      </c>
      <c r="GR395" s="31">
        <v>154</v>
      </c>
      <c r="GS395" s="36">
        <f t="shared" si="1139"/>
        <v>3542</v>
      </c>
      <c r="HD395" s="31">
        <v>77.5</v>
      </c>
      <c r="HE395" s="36">
        <f t="shared" si="1140"/>
        <v>3720</v>
      </c>
      <c r="HP395" s="31">
        <v>123</v>
      </c>
      <c r="HQ395" s="30">
        <f t="shared" si="1141"/>
        <v>7011</v>
      </c>
      <c r="HV395" s="31">
        <v>48</v>
      </c>
      <c r="HW395" s="36">
        <f t="shared" si="1142"/>
        <v>1440</v>
      </c>
      <c r="IB395" s="31">
        <v>142</v>
      </c>
      <c r="IC395" s="36">
        <f t="shared" si="1143"/>
        <v>3266</v>
      </c>
      <c r="IH395" s="31">
        <v>123</v>
      </c>
      <c r="II395" s="30">
        <f t="shared" si="1144"/>
        <v>3690</v>
      </c>
      <c r="IN395" s="31">
        <v>140.5</v>
      </c>
      <c r="IO395" s="36">
        <f t="shared" si="1145"/>
        <v>4215</v>
      </c>
      <c r="IT395" s="31">
        <v>85</v>
      </c>
      <c r="IU395" s="36">
        <f t="shared" si="1146"/>
        <v>1530</v>
      </c>
      <c r="IZ395" s="31">
        <v>85.75</v>
      </c>
      <c r="JA395" s="36">
        <f t="shared" si="1147"/>
        <v>1886.5</v>
      </c>
      <c r="JC395" s="69"/>
      <c r="JD395" s="20"/>
      <c r="JE395" s="20"/>
      <c r="JF395" s="20"/>
      <c r="JI395" s="69"/>
      <c r="JJ395" s="20"/>
      <c r="JK395" s="20"/>
      <c r="JL395" s="20">
        <v>166</v>
      </c>
      <c r="JM395" s="23">
        <f t="shared" si="1148"/>
        <v>8300</v>
      </c>
      <c r="JO395" s="69"/>
      <c r="JP395" s="20"/>
      <c r="JQ395" s="20"/>
      <c r="JR395" s="20">
        <v>130</v>
      </c>
      <c r="JS395" s="23">
        <f t="shared" si="1149"/>
        <v>4108</v>
      </c>
      <c r="JU395" s="69"/>
      <c r="JV395" s="20"/>
      <c r="JW395" s="20"/>
      <c r="JX395" s="20"/>
      <c r="KA395" s="69"/>
      <c r="KB395" s="20"/>
      <c r="KC395" s="20"/>
      <c r="KD395" s="20"/>
      <c r="KG395" s="69"/>
      <c r="KH395" s="20"/>
      <c r="KI395" s="20"/>
      <c r="KJ395" s="20">
        <v>47</v>
      </c>
      <c r="KK395" s="23">
        <f t="shared" si="1150"/>
        <v>1410</v>
      </c>
      <c r="KM395" s="69"/>
      <c r="KN395" s="20"/>
      <c r="KO395" s="20"/>
      <c r="KP395" s="20">
        <v>105</v>
      </c>
      <c r="KQ395" s="23">
        <f t="shared" si="1151"/>
        <v>1921.5</v>
      </c>
      <c r="KS395" s="69"/>
      <c r="KT395" s="20"/>
      <c r="KU395" s="20"/>
      <c r="KV395" s="20">
        <v>137.5</v>
      </c>
      <c r="KW395" s="23">
        <f t="shared" si="1152"/>
        <v>7700</v>
      </c>
      <c r="KY395" s="69"/>
      <c r="KZ395" s="20"/>
      <c r="LA395" s="20"/>
      <c r="LB395" s="20">
        <v>89</v>
      </c>
      <c r="LC395" s="23">
        <f t="shared" si="1153"/>
        <v>1869</v>
      </c>
      <c r="LE395" s="69"/>
      <c r="LF395" s="20"/>
      <c r="LG395" s="20"/>
      <c r="LH395" s="20">
        <v>117</v>
      </c>
      <c r="LI395" s="23">
        <f t="shared" si="1154"/>
        <v>13338</v>
      </c>
      <c r="LK395" s="27"/>
      <c r="LL395" s="27"/>
      <c r="LM395" s="27"/>
      <c r="LN395" s="27">
        <v>180</v>
      </c>
      <c r="LO395" s="30">
        <f t="shared" si="1155"/>
        <v>8946</v>
      </c>
      <c r="LW395" s="32"/>
      <c r="LX395" s="32"/>
      <c r="LY395" s="32"/>
      <c r="LZ395" s="32">
        <v>160</v>
      </c>
      <c r="MA395" s="36">
        <f t="shared" si="1156"/>
        <v>7040</v>
      </c>
      <c r="MC395" s="32"/>
      <c r="MD395" s="32"/>
      <c r="ME395" s="32"/>
      <c r="MF395" s="32"/>
      <c r="MI395" s="32"/>
      <c r="MJ395" s="32"/>
      <c r="MK395" s="32"/>
      <c r="ML395" s="32"/>
      <c r="MO395" s="32"/>
      <c r="MP395" s="32"/>
      <c r="MQ395" s="32"/>
      <c r="MR395" s="32"/>
      <c r="MU395" s="32"/>
      <c r="MV395" s="32"/>
      <c r="MW395" s="32"/>
      <c r="MX395" s="32"/>
      <c r="NA395" s="32"/>
      <c r="NB395" s="32"/>
      <c r="NC395" s="32"/>
      <c r="ND395" s="32">
        <v>124</v>
      </c>
      <c r="NE395" s="36">
        <f t="shared" si="1157"/>
        <v>1860</v>
      </c>
      <c r="NG395" s="32"/>
      <c r="NH395" s="32"/>
      <c r="NI395" s="32"/>
      <c r="NJ395" s="32">
        <v>115</v>
      </c>
      <c r="NK395" s="36">
        <f t="shared" si="1158"/>
        <v>4071</v>
      </c>
      <c r="NM395" s="32"/>
      <c r="NN395" s="32"/>
      <c r="NO395" s="32"/>
      <c r="NP395" s="32">
        <v>105</v>
      </c>
      <c r="NQ395" s="36">
        <f t="shared" si="1159"/>
        <v>1669.5</v>
      </c>
      <c r="NS395" s="32"/>
      <c r="NT395" s="32"/>
      <c r="NU395" s="32"/>
      <c r="NV395" s="32"/>
      <c r="NY395" s="32"/>
      <c r="NZ395" s="32"/>
      <c r="OA395" s="32"/>
      <c r="OB395" s="32">
        <v>41</v>
      </c>
      <c r="OC395" s="36">
        <f t="shared" si="1160"/>
        <v>902</v>
      </c>
      <c r="OE395" s="32"/>
      <c r="OF395" s="32"/>
      <c r="OG395" s="32"/>
      <c r="OH395" s="32"/>
      <c r="OK395" s="32"/>
      <c r="OL395" s="32"/>
      <c r="OM395" s="32"/>
      <c r="ON395" s="32">
        <v>125</v>
      </c>
      <c r="OO395" s="36">
        <f t="shared" si="1161"/>
        <v>3725</v>
      </c>
      <c r="OQ395" s="32"/>
      <c r="OR395" s="32"/>
      <c r="OS395" s="32"/>
      <c r="OT395" s="32">
        <v>90</v>
      </c>
      <c r="OU395" s="36">
        <f t="shared" si="1162"/>
        <v>1350</v>
      </c>
      <c r="OW395" s="32"/>
      <c r="OX395" s="32"/>
      <c r="OY395" s="32"/>
      <c r="OZ395" s="32">
        <v>130.25</v>
      </c>
      <c r="PA395" s="36">
        <f t="shared" si="1163"/>
        <v>2123.0750000000003</v>
      </c>
      <c r="PO395" s="32"/>
      <c r="PP395" s="32"/>
      <c r="PQ395" s="32"/>
      <c r="PR395" s="32"/>
      <c r="PU395" s="32"/>
      <c r="PV395" s="32"/>
      <c r="PW395" s="32"/>
      <c r="PX395" s="31">
        <v>121.25</v>
      </c>
      <c r="PY395" s="36">
        <f t="shared" si="1164"/>
        <v>727.5</v>
      </c>
      <c r="QM395" s="5"/>
      <c r="QO395" s="5"/>
      <c r="RN395" s="31">
        <v>77</v>
      </c>
      <c r="RO395" s="36">
        <f t="shared" si="1165"/>
        <v>877.80000000000007</v>
      </c>
      <c r="RZ395" s="31">
        <v>120</v>
      </c>
      <c r="SA395" s="36">
        <f t="shared" si="1166"/>
        <v>1440</v>
      </c>
    </row>
    <row r="396" spans="1:496" x14ac:dyDescent="0.55000000000000004">
      <c r="A396" s="31"/>
      <c r="B396" s="80">
        <v>186309</v>
      </c>
      <c r="C396" s="79"/>
      <c r="D396" s="78"/>
      <c r="E396" s="78">
        <f t="shared" si="1113"/>
        <v>307150.46500000003</v>
      </c>
      <c r="F396" s="78">
        <f t="shared" si="1167"/>
        <v>77.740773840369556</v>
      </c>
      <c r="G396" s="78">
        <f t="shared" si="1114"/>
        <v>119.06441252858858</v>
      </c>
      <c r="H396" s="78"/>
      <c r="I396" s="78"/>
      <c r="J396" s="88"/>
      <c r="N396" s="31">
        <v>91</v>
      </c>
      <c r="O396" s="62">
        <f t="shared" si="1115"/>
        <v>11966.5</v>
      </c>
      <c r="Z396" s="31">
        <v>160</v>
      </c>
      <c r="AA396" s="37">
        <f t="shared" si="1111"/>
        <v>12000</v>
      </c>
      <c r="AF396" s="31">
        <v>181</v>
      </c>
      <c r="AG396" s="36">
        <f t="shared" si="1116"/>
        <v>9593</v>
      </c>
      <c r="AL396" s="31">
        <v>118.5</v>
      </c>
      <c r="AM396" s="30">
        <f t="shared" si="1117"/>
        <v>13627.5</v>
      </c>
      <c r="AR396" s="31">
        <v>41</v>
      </c>
      <c r="AS396" s="38">
        <f t="shared" si="1118"/>
        <v>1291.5</v>
      </c>
      <c r="AX396" s="31">
        <v>135.25</v>
      </c>
      <c r="AY396" s="36">
        <f t="shared" si="1119"/>
        <v>4869</v>
      </c>
      <c r="BD396" s="31">
        <v>128</v>
      </c>
      <c r="BE396" s="36">
        <f t="shared" si="1120"/>
        <v>5312</v>
      </c>
      <c r="BJ396" s="31">
        <v>70.25</v>
      </c>
      <c r="BK396" s="36">
        <f t="shared" si="1121"/>
        <v>2156.6749999999997</v>
      </c>
      <c r="BP396" s="31">
        <v>102</v>
      </c>
      <c r="BQ396" s="30">
        <f t="shared" si="1122"/>
        <v>2907</v>
      </c>
      <c r="BV396" s="31">
        <v>108.5</v>
      </c>
      <c r="BW396" s="30">
        <f t="shared" si="1123"/>
        <v>6076</v>
      </c>
      <c r="CB396" s="31">
        <v>124</v>
      </c>
      <c r="CC396" s="30">
        <f t="shared" si="1124"/>
        <v>19592</v>
      </c>
      <c r="CH396" s="3">
        <v>60.25</v>
      </c>
      <c r="CI396" s="36">
        <f t="shared" si="1125"/>
        <v>1385.75</v>
      </c>
      <c r="CN396" s="31">
        <v>109.25</v>
      </c>
      <c r="CO396" s="36">
        <f t="shared" si="1126"/>
        <v>6555</v>
      </c>
      <c r="CT396" s="3">
        <v>36.25</v>
      </c>
      <c r="CU396" s="36">
        <f t="shared" si="1127"/>
        <v>1087.5</v>
      </c>
      <c r="CZ396" s="31">
        <v>134.5</v>
      </c>
      <c r="DA396" s="62">
        <f t="shared" si="1128"/>
        <v>32280</v>
      </c>
      <c r="DF396" s="31">
        <v>133</v>
      </c>
      <c r="DG396" s="30">
        <f t="shared" si="1129"/>
        <v>5054</v>
      </c>
      <c r="DR396" s="31">
        <v>120.13</v>
      </c>
      <c r="DS396" s="30">
        <f t="shared" si="1130"/>
        <v>7267.8649999999998</v>
      </c>
      <c r="DX396" s="31">
        <v>79.5</v>
      </c>
      <c r="DY396" s="30">
        <f t="shared" si="1131"/>
        <v>4849.5</v>
      </c>
      <c r="ED396" s="31">
        <v>118</v>
      </c>
      <c r="EE396" s="30">
        <f t="shared" si="1132"/>
        <v>4130</v>
      </c>
      <c r="EV396" s="31">
        <v>133</v>
      </c>
      <c r="EW396" s="30">
        <f t="shared" si="1133"/>
        <v>5985</v>
      </c>
      <c r="FB396" s="31">
        <v>159.25</v>
      </c>
      <c r="FC396" s="29">
        <f t="shared" si="1112"/>
        <v>8201.375</v>
      </c>
      <c r="FN396" s="31">
        <v>155</v>
      </c>
      <c r="FO396" s="36">
        <f t="shared" si="1134"/>
        <v>7750</v>
      </c>
      <c r="FT396" s="31">
        <v>140</v>
      </c>
      <c r="FU396" s="36">
        <f t="shared" si="1135"/>
        <v>18480</v>
      </c>
      <c r="FZ396" s="31">
        <v>83</v>
      </c>
      <c r="GA396" s="36">
        <f t="shared" si="1136"/>
        <v>5146</v>
      </c>
      <c r="GF396" s="31">
        <v>100.5</v>
      </c>
      <c r="GG396" s="36">
        <f t="shared" si="1137"/>
        <v>3819</v>
      </c>
      <c r="GL396" s="31">
        <v>84</v>
      </c>
      <c r="GM396" s="36">
        <f t="shared" si="1138"/>
        <v>1898.4</v>
      </c>
      <c r="GR396" s="31">
        <v>160</v>
      </c>
      <c r="GS396" s="36">
        <f t="shared" si="1139"/>
        <v>3680</v>
      </c>
      <c r="HD396" s="31">
        <v>66</v>
      </c>
      <c r="HE396" s="36">
        <f t="shared" si="1140"/>
        <v>3168</v>
      </c>
      <c r="HP396" s="31">
        <v>123</v>
      </c>
      <c r="HQ396" s="30">
        <f t="shared" si="1141"/>
        <v>7011</v>
      </c>
      <c r="HV396" s="31">
        <v>48</v>
      </c>
      <c r="HW396" s="36">
        <f t="shared" si="1142"/>
        <v>1440</v>
      </c>
      <c r="IB396" s="31">
        <v>142</v>
      </c>
      <c r="IC396" s="36">
        <f t="shared" si="1143"/>
        <v>3266</v>
      </c>
      <c r="IH396" s="31">
        <v>123</v>
      </c>
      <c r="II396" s="30">
        <f t="shared" si="1144"/>
        <v>3690</v>
      </c>
      <c r="IN396" s="31">
        <v>142</v>
      </c>
      <c r="IO396" s="36">
        <f t="shared" si="1145"/>
        <v>4260</v>
      </c>
      <c r="IT396" s="31">
        <v>79.25</v>
      </c>
      <c r="IU396" s="36">
        <f t="shared" si="1146"/>
        <v>1426.5</v>
      </c>
      <c r="IZ396" s="31">
        <v>72</v>
      </c>
      <c r="JA396" s="36">
        <f t="shared" si="1147"/>
        <v>1584</v>
      </c>
      <c r="JC396" s="69"/>
      <c r="JD396" s="20"/>
      <c r="JE396" s="20"/>
      <c r="JF396" s="20"/>
      <c r="JI396" s="69"/>
      <c r="JJ396" s="20"/>
      <c r="JK396" s="20"/>
      <c r="JL396" s="20">
        <v>175</v>
      </c>
      <c r="JM396" s="23">
        <f t="shared" si="1148"/>
        <v>8750</v>
      </c>
      <c r="JO396" s="69"/>
      <c r="JP396" s="20"/>
      <c r="JQ396" s="20"/>
      <c r="JR396" s="20">
        <v>131</v>
      </c>
      <c r="JS396" s="23">
        <f t="shared" si="1149"/>
        <v>4139.6000000000004</v>
      </c>
      <c r="JU396" s="69"/>
      <c r="JV396" s="20"/>
      <c r="JW396" s="20"/>
      <c r="JX396" s="20"/>
      <c r="KA396" s="69"/>
      <c r="KB396" s="20"/>
      <c r="KC396" s="20"/>
      <c r="KD396" s="20"/>
      <c r="KG396" s="69"/>
      <c r="KH396" s="20"/>
      <c r="KI396" s="20"/>
      <c r="KJ396" s="20">
        <v>46.5</v>
      </c>
      <c r="KK396" s="23">
        <f t="shared" si="1150"/>
        <v>1395</v>
      </c>
      <c r="KM396" s="69"/>
      <c r="KN396" s="20"/>
      <c r="KO396" s="20"/>
      <c r="KP396" s="20">
        <v>108</v>
      </c>
      <c r="KQ396" s="23">
        <f t="shared" si="1151"/>
        <v>1976.4</v>
      </c>
      <c r="KS396" s="69"/>
      <c r="KT396" s="20"/>
      <c r="KU396" s="20"/>
      <c r="KV396" s="20">
        <v>138</v>
      </c>
      <c r="KW396" s="23">
        <f t="shared" si="1152"/>
        <v>7728</v>
      </c>
      <c r="KY396" s="69"/>
      <c r="KZ396" s="20"/>
      <c r="LA396" s="20"/>
      <c r="LB396" s="20">
        <v>95</v>
      </c>
      <c r="LC396" s="23">
        <f t="shared" si="1153"/>
        <v>1995</v>
      </c>
      <c r="LE396" s="69"/>
      <c r="LF396" s="20"/>
      <c r="LG396" s="20"/>
      <c r="LH396" s="20">
        <v>106.75</v>
      </c>
      <c r="LI396" s="23">
        <f t="shared" si="1154"/>
        <v>12169.5</v>
      </c>
      <c r="LK396" s="27"/>
      <c r="LL396" s="27"/>
      <c r="LM396" s="27"/>
      <c r="LN396" s="27">
        <v>189</v>
      </c>
      <c r="LO396" s="30">
        <f t="shared" si="1155"/>
        <v>9393.3000000000011</v>
      </c>
      <c r="LW396" s="32"/>
      <c r="LX396" s="32"/>
      <c r="LY396" s="32"/>
      <c r="LZ396" s="32">
        <v>160</v>
      </c>
      <c r="MA396" s="36">
        <f t="shared" si="1156"/>
        <v>7040</v>
      </c>
      <c r="MC396" s="32"/>
      <c r="MD396" s="32"/>
      <c r="ME396" s="32"/>
      <c r="MF396" s="32"/>
      <c r="MI396" s="32"/>
      <c r="MJ396" s="32"/>
      <c r="MK396" s="32"/>
      <c r="ML396" s="32"/>
      <c r="MO396" s="32"/>
      <c r="MP396" s="32"/>
      <c r="MQ396" s="32"/>
      <c r="MR396" s="32"/>
      <c r="MU396" s="32"/>
      <c r="MV396" s="32"/>
      <c r="MW396" s="32"/>
      <c r="MX396" s="32"/>
      <c r="NA396" s="32"/>
      <c r="NB396" s="32"/>
      <c r="NC396" s="32"/>
      <c r="ND396" s="32">
        <v>107</v>
      </c>
      <c r="NE396" s="36">
        <f t="shared" si="1157"/>
        <v>1605</v>
      </c>
      <c r="NG396" s="32"/>
      <c r="NH396" s="32"/>
      <c r="NI396" s="32"/>
      <c r="NJ396" s="32">
        <v>116</v>
      </c>
      <c r="NK396" s="36">
        <f t="shared" si="1158"/>
        <v>4106.3999999999996</v>
      </c>
      <c r="NM396" s="32"/>
      <c r="NN396" s="32"/>
      <c r="NO396" s="32"/>
      <c r="NP396" s="32">
        <v>100.5</v>
      </c>
      <c r="NQ396" s="36">
        <f t="shared" si="1159"/>
        <v>1597.95</v>
      </c>
      <c r="NS396" s="32"/>
      <c r="NT396" s="32"/>
      <c r="NU396" s="32"/>
      <c r="NV396" s="32"/>
      <c r="NY396" s="32"/>
      <c r="NZ396" s="32"/>
      <c r="OA396" s="32"/>
      <c r="OB396" s="32">
        <v>49.25</v>
      </c>
      <c r="OC396" s="36">
        <f t="shared" si="1160"/>
        <v>1083.5</v>
      </c>
      <c r="OE396" s="32"/>
      <c r="OF396" s="32"/>
      <c r="OG396" s="32"/>
      <c r="OH396" s="32"/>
      <c r="OK396" s="32"/>
      <c r="OL396" s="32"/>
      <c r="OM396" s="32"/>
      <c r="ON396" s="32">
        <v>129</v>
      </c>
      <c r="OO396" s="36">
        <f t="shared" si="1161"/>
        <v>3844.2000000000003</v>
      </c>
      <c r="OQ396" s="32"/>
      <c r="OR396" s="32"/>
      <c r="OS396" s="32"/>
      <c r="OT396" s="32">
        <v>90</v>
      </c>
      <c r="OU396" s="36">
        <f t="shared" si="1162"/>
        <v>1350</v>
      </c>
      <c r="OW396" s="32"/>
      <c r="OX396" s="32"/>
      <c r="OY396" s="32"/>
      <c r="OZ396" s="32">
        <v>190.5</v>
      </c>
      <c r="PA396" s="36">
        <f t="shared" si="1163"/>
        <v>3105.15</v>
      </c>
      <c r="PO396" s="32"/>
      <c r="PP396" s="32"/>
      <c r="PQ396" s="32"/>
      <c r="PR396" s="32"/>
      <c r="PU396" s="32"/>
      <c r="PV396" s="32"/>
      <c r="PW396" s="32"/>
      <c r="PX396" s="31">
        <v>125</v>
      </c>
      <c r="PY396" s="36">
        <f t="shared" si="1164"/>
        <v>750</v>
      </c>
      <c r="QM396" s="5"/>
      <c r="QO396" s="5"/>
      <c r="RN396" s="31">
        <v>81</v>
      </c>
      <c r="RO396" s="36">
        <f t="shared" si="1165"/>
        <v>923.4</v>
      </c>
      <c r="RZ396" s="31">
        <v>116</v>
      </c>
      <c r="SA396" s="36">
        <f t="shared" si="1166"/>
        <v>1392</v>
      </c>
    </row>
    <row r="397" spans="1:496" x14ac:dyDescent="0.55000000000000004">
      <c r="A397" s="31"/>
      <c r="B397" s="80">
        <v>186310</v>
      </c>
      <c r="C397" s="79"/>
      <c r="D397" s="78"/>
      <c r="E397" s="78">
        <f t="shared" si="1113"/>
        <v>313648.315</v>
      </c>
      <c r="F397" s="78">
        <f t="shared" si="1167"/>
        <v>79.385400643388209</v>
      </c>
      <c r="G397" s="78">
        <f t="shared" si="1114"/>
        <v>121.58325192851879</v>
      </c>
      <c r="H397" s="78"/>
      <c r="I397" s="78"/>
      <c r="J397" s="88"/>
      <c r="N397" s="31">
        <v>92.5</v>
      </c>
      <c r="O397" s="62">
        <f t="shared" si="1115"/>
        <v>12163.75</v>
      </c>
      <c r="Z397" s="31">
        <v>176</v>
      </c>
      <c r="AA397" s="37">
        <f t="shared" si="1111"/>
        <v>13200</v>
      </c>
      <c r="AF397" s="31">
        <v>185</v>
      </c>
      <c r="AG397" s="36">
        <f t="shared" si="1116"/>
        <v>9805</v>
      </c>
      <c r="AL397" s="31">
        <v>120.5</v>
      </c>
      <c r="AM397" s="30">
        <f t="shared" si="1117"/>
        <v>13857.5</v>
      </c>
      <c r="AR397" s="31">
        <v>52.75</v>
      </c>
      <c r="AS397" s="38">
        <f t="shared" si="1118"/>
        <v>1661.625</v>
      </c>
      <c r="AX397" s="31">
        <v>135.25</v>
      </c>
      <c r="AY397" s="36">
        <f t="shared" si="1119"/>
        <v>4869</v>
      </c>
      <c r="BD397" s="31">
        <v>129</v>
      </c>
      <c r="BE397" s="36">
        <f t="shared" si="1120"/>
        <v>5353.5</v>
      </c>
      <c r="BJ397" s="31">
        <v>73.5</v>
      </c>
      <c r="BK397" s="36">
        <f t="shared" si="1121"/>
        <v>2256.4499999999998</v>
      </c>
      <c r="BP397" s="31">
        <v>102</v>
      </c>
      <c r="BQ397" s="30">
        <f t="shared" si="1122"/>
        <v>2907</v>
      </c>
      <c r="BV397" s="31">
        <v>112</v>
      </c>
      <c r="BW397" s="30">
        <f t="shared" si="1123"/>
        <v>6272</v>
      </c>
      <c r="CB397" s="31">
        <v>127</v>
      </c>
      <c r="CC397" s="30">
        <f t="shared" si="1124"/>
        <v>20066</v>
      </c>
      <c r="CH397" s="3">
        <v>65.75</v>
      </c>
      <c r="CI397" s="36">
        <f t="shared" si="1125"/>
        <v>1512.25</v>
      </c>
      <c r="CN397" s="31">
        <v>112.5</v>
      </c>
      <c r="CO397" s="36">
        <f t="shared" si="1126"/>
        <v>6750</v>
      </c>
      <c r="CT397" s="3">
        <v>45.5</v>
      </c>
      <c r="CU397" s="36">
        <f t="shared" si="1127"/>
        <v>1365</v>
      </c>
      <c r="CZ397" s="31">
        <v>138.25</v>
      </c>
      <c r="DA397" s="62">
        <f t="shared" si="1128"/>
        <v>33180</v>
      </c>
      <c r="DF397" s="31">
        <v>131.88</v>
      </c>
      <c r="DG397" s="30">
        <f t="shared" si="1129"/>
        <v>5011.4399999999996</v>
      </c>
      <c r="DR397" s="31">
        <v>129</v>
      </c>
      <c r="DS397" s="30">
        <f t="shared" si="1130"/>
        <v>7804.5</v>
      </c>
      <c r="DX397" s="31">
        <v>87</v>
      </c>
      <c r="DY397" s="30">
        <f t="shared" si="1131"/>
        <v>5307</v>
      </c>
      <c r="ED397" s="31">
        <v>117.5</v>
      </c>
      <c r="EE397" s="30">
        <f t="shared" si="1132"/>
        <v>4112.5</v>
      </c>
      <c r="EV397" s="31">
        <v>136</v>
      </c>
      <c r="EW397" s="30">
        <f t="shared" si="1133"/>
        <v>6120</v>
      </c>
      <c r="FB397" s="31">
        <v>152.25</v>
      </c>
      <c r="FC397" s="29">
        <f t="shared" si="1112"/>
        <v>7840.875</v>
      </c>
      <c r="FN397" s="31">
        <v>155</v>
      </c>
      <c r="FO397" s="36">
        <f t="shared" si="1134"/>
        <v>7750</v>
      </c>
      <c r="FT397" s="31">
        <v>141</v>
      </c>
      <c r="FU397" s="36">
        <f t="shared" si="1135"/>
        <v>18612</v>
      </c>
      <c r="FZ397" s="31">
        <v>87.5</v>
      </c>
      <c r="GA397" s="36">
        <f t="shared" si="1136"/>
        <v>5425</v>
      </c>
      <c r="GF397" s="31">
        <v>111.75</v>
      </c>
      <c r="GG397" s="36">
        <f t="shared" si="1137"/>
        <v>4246.5</v>
      </c>
      <c r="GL397" s="31">
        <v>83</v>
      </c>
      <c r="GM397" s="36">
        <f t="shared" si="1138"/>
        <v>1875.8000000000002</v>
      </c>
      <c r="GR397" s="31">
        <v>165</v>
      </c>
      <c r="GS397" s="36">
        <f t="shared" si="1139"/>
        <v>3795</v>
      </c>
      <c r="HD397" s="31">
        <v>72</v>
      </c>
      <c r="HE397" s="36">
        <f t="shared" si="1140"/>
        <v>3456</v>
      </c>
      <c r="HP397" s="31">
        <v>132</v>
      </c>
      <c r="HQ397" s="30">
        <f t="shared" si="1141"/>
        <v>7524</v>
      </c>
      <c r="HV397" s="31">
        <v>48</v>
      </c>
      <c r="HW397" s="36">
        <f t="shared" si="1142"/>
        <v>1440</v>
      </c>
      <c r="IB397" s="31">
        <v>142</v>
      </c>
      <c r="IC397" s="36">
        <f t="shared" si="1143"/>
        <v>3266</v>
      </c>
      <c r="IH397" s="31">
        <v>128</v>
      </c>
      <c r="II397" s="30">
        <f t="shared" si="1144"/>
        <v>3840</v>
      </c>
      <c r="IN397" s="31">
        <v>148</v>
      </c>
      <c r="IO397" s="36">
        <f t="shared" si="1145"/>
        <v>4440</v>
      </c>
      <c r="IT397" s="31">
        <v>81.75</v>
      </c>
      <c r="IU397" s="36">
        <f t="shared" si="1146"/>
        <v>1471.5</v>
      </c>
      <c r="IZ397" s="31">
        <v>63</v>
      </c>
      <c r="JA397" s="36">
        <f t="shared" si="1147"/>
        <v>1386</v>
      </c>
      <c r="JC397" s="69"/>
      <c r="JD397" s="20"/>
      <c r="JE397" s="20"/>
      <c r="JF397" s="20"/>
      <c r="JI397" s="69"/>
      <c r="JJ397" s="20"/>
      <c r="JK397" s="20"/>
      <c r="JL397" s="20">
        <v>177.25</v>
      </c>
      <c r="JM397" s="23">
        <f t="shared" si="1148"/>
        <v>8862.5</v>
      </c>
      <c r="JO397" s="69"/>
      <c r="JP397" s="20"/>
      <c r="JQ397" s="20"/>
      <c r="JR397" s="20">
        <v>136</v>
      </c>
      <c r="JS397" s="23">
        <f t="shared" si="1149"/>
        <v>4297.6000000000004</v>
      </c>
      <c r="JU397" s="69"/>
      <c r="JV397" s="20"/>
      <c r="JW397" s="20"/>
      <c r="JX397" s="20"/>
      <c r="KA397" s="69"/>
      <c r="KB397" s="20"/>
      <c r="KC397" s="20"/>
      <c r="KD397" s="20"/>
      <c r="KG397" s="69"/>
      <c r="KH397" s="20"/>
      <c r="KI397" s="20"/>
      <c r="KJ397" s="20">
        <v>47.75</v>
      </c>
      <c r="KK397" s="23">
        <f t="shared" si="1150"/>
        <v>1432.5</v>
      </c>
      <c r="KM397" s="69"/>
      <c r="KN397" s="20"/>
      <c r="KO397" s="20"/>
      <c r="KP397" s="20">
        <v>104</v>
      </c>
      <c r="KQ397" s="23">
        <f t="shared" si="1151"/>
        <v>1903.2</v>
      </c>
      <c r="KS397" s="69"/>
      <c r="KT397" s="20"/>
      <c r="KU397" s="20"/>
      <c r="KV397" s="20">
        <v>125.5</v>
      </c>
      <c r="KW397" s="23">
        <f t="shared" si="1152"/>
        <v>7028</v>
      </c>
      <c r="KY397" s="69"/>
      <c r="KZ397" s="20"/>
      <c r="LA397" s="20"/>
      <c r="LB397" s="20">
        <v>99</v>
      </c>
      <c r="LC397" s="23">
        <f t="shared" si="1153"/>
        <v>2079</v>
      </c>
      <c r="LE397" s="69"/>
      <c r="LF397" s="20"/>
      <c r="LG397" s="20"/>
      <c r="LH397" s="20">
        <v>109.25</v>
      </c>
      <c r="LI397" s="23">
        <f t="shared" si="1154"/>
        <v>12454.5</v>
      </c>
      <c r="LK397" s="27"/>
      <c r="LL397" s="27"/>
      <c r="LM397" s="27"/>
      <c r="LN397" s="27">
        <v>188</v>
      </c>
      <c r="LO397" s="30">
        <f t="shared" si="1155"/>
        <v>9343.6</v>
      </c>
      <c r="LW397" s="32"/>
      <c r="LX397" s="32"/>
      <c r="LY397" s="32"/>
      <c r="LZ397" s="32">
        <v>160</v>
      </c>
      <c r="MA397" s="36">
        <f t="shared" si="1156"/>
        <v>7040</v>
      </c>
      <c r="MC397" s="32"/>
      <c r="MD397" s="32"/>
      <c r="ME397" s="32"/>
      <c r="MF397" s="32"/>
      <c r="MI397" s="32"/>
      <c r="MJ397" s="32"/>
      <c r="MK397" s="32"/>
      <c r="ML397" s="32"/>
      <c r="MO397" s="32"/>
      <c r="MP397" s="32"/>
      <c r="MQ397" s="32"/>
      <c r="MR397" s="32"/>
      <c r="MU397" s="32"/>
      <c r="MV397" s="32"/>
      <c r="MW397" s="32"/>
      <c r="MX397" s="32"/>
      <c r="NA397" s="32"/>
      <c r="NB397" s="32"/>
      <c r="NC397" s="32"/>
      <c r="ND397" s="32">
        <v>126</v>
      </c>
      <c r="NE397" s="36">
        <f t="shared" si="1157"/>
        <v>1890</v>
      </c>
      <c r="NG397" s="32"/>
      <c r="NH397" s="32"/>
      <c r="NI397" s="32"/>
      <c r="NJ397" s="32">
        <v>116.75</v>
      </c>
      <c r="NK397" s="36">
        <f t="shared" si="1158"/>
        <v>4132.95</v>
      </c>
      <c r="NM397" s="32"/>
      <c r="NN397" s="32"/>
      <c r="NO397" s="32"/>
      <c r="NP397" s="32">
        <v>105</v>
      </c>
      <c r="NQ397" s="36">
        <f t="shared" si="1159"/>
        <v>1669.5</v>
      </c>
      <c r="NS397" s="32"/>
      <c r="NT397" s="32"/>
      <c r="NU397" s="32"/>
      <c r="NV397" s="32"/>
      <c r="NY397" s="32"/>
      <c r="NZ397" s="32"/>
      <c r="OA397" s="32"/>
      <c r="OB397" s="32">
        <v>40.75</v>
      </c>
      <c r="OC397" s="36">
        <f t="shared" si="1160"/>
        <v>896.5</v>
      </c>
      <c r="OE397" s="32"/>
      <c r="OF397" s="32"/>
      <c r="OG397" s="32"/>
      <c r="OH397" s="32"/>
      <c r="OK397" s="32"/>
      <c r="OL397" s="32"/>
      <c r="OM397" s="32"/>
      <c r="ON397" s="32">
        <v>133</v>
      </c>
      <c r="OO397" s="36">
        <f t="shared" si="1161"/>
        <v>3963.4</v>
      </c>
      <c r="OQ397" s="32"/>
      <c r="OR397" s="32"/>
      <c r="OS397" s="32"/>
      <c r="OT397" s="32">
        <v>96</v>
      </c>
      <c r="OU397" s="36">
        <f t="shared" si="1162"/>
        <v>1440</v>
      </c>
      <c r="OW397" s="32"/>
      <c r="OX397" s="32"/>
      <c r="OY397" s="32"/>
      <c r="OZ397" s="32">
        <v>130.25</v>
      </c>
      <c r="PA397" s="36">
        <f t="shared" si="1163"/>
        <v>2123.0750000000003</v>
      </c>
      <c r="PC397" s="32"/>
      <c r="PD397" s="32"/>
      <c r="PE397" s="32"/>
      <c r="PF397" s="32"/>
      <c r="PI397" s="32"/>
      <c r="PJ397" s="32"/>
      <c r="PK397" s="32"/>
      <c r="PL397" s="32"/>
      <c r="PO397" s="32"/>
      <c r="PP397" s="32"/>
      <c r="PQ397" s="32"/>
      <c r="PR397" s="32"/>
      <c r="PU397" s="32"/>
      <c r="PV397" s="32"/>
      <c r="PW397" s="32"/>
      <c r="PX397" s="31">
        <v>125</v>
      </c>
      <c r="PY397" s="36">
        <f t="shared" si="1164"/>
        <v>750</v>
      </c>
      <c r="QM397" s="5"/>
      <c r="QO397" s="5"/>
      <c r="RN397" s="31">
        <v>82</v>
      </c>
      <c r="RO397" s="36">
        <f t="shared" si="1165"/>
        <v>934.80000000000007</v>
      </c>
      <c r="RZ397" s="31">
        <v>122</v>
      </c>
      <c r="SA397" s="36">
        <f t="shared" si="1166"/>
        <v>1464</v>
      </c>
    </row>
    <row r="398" spans="1:496" x14ac:dyDescent="0.55000000000000004">
      <c r="A398" s="31"/>
      <c r="B398" s="80">
        <v>186311</v>
      </c>
      <c r="C398" s="79">
        <f>COUNT(N398:SS398)/2</f>
        <v>54</v>
      </c>
      <c r="D398" s="78"/>
      <c r="E398" s="78">
        <f t="shared" si="1113"/>
        <v>305530.63500000001</v>
      </c>
      <c r="F398" s="78">
        <f t="shared" si="1167"/>
        <v>77.330789640313583</v>
      </c>
      <c r="G398" s="78">
        <f t="shared" si="1114"/>
        <v>118.43649843004998</v>
      </c>
      <c r="H398" s="78"/>
      <c r="I398" s="78"/>
      <c r="J398" s="88"/>
      <c r="N398" s="31">
        <v>93.5</v>
      </c>
      <c r="O398" s="62">
        <f t="shared" si="1115"/>
        <v>12295.25</v>
      </c>
      <c r="Z398" s="31">
        <v>179.5</v>
      </c>
      <c r="AA398" s="37">
        <f t="shared" si="1111"/>
        <v>13462.5</v>
      </c>
      <c r="AF398" s="31">
        <v>185</v>
      </c>
      <c r="AG398" s="36">
        <f t="shared" si="1116"/>
        <v>9805</v>
      </c>
      <c r="AL398" s="31">
        <v>122.5</v>
      </c>
      <c r="AM398" s="30">
        <f t="shared" si="1117"/>
        <v>14087.5</v>
      </c>
      <c r="AR398" s="31">
        <v>44</v>
      </c>
      <c r="AS398" s="38">
        <f t="shared" si="1118"/>
        <v>1386</v>
      </c>
      <c r="AX398" s="31">
        <v>135.25</v>
      </c>
      <c r="AY398" s="36">
        <f t="shared" si="1119"/>
        <v>4869</v>
      </c>
      <c r="BD398" s="31">
        <v>123.25</v>
      </c>
      <c r="BE398" s="36">
        <f t="shared" si="1120"/>
        <v>5114.875</v>
      </c>
      <c r="BJ398" s="31">
        <v>70</v>
      </c>
      <c r="BK398" s="36">
        <f t="shared" si="1121"/>
        <v>2149</v>
      </c>
      <c r="BP398" s="31">
        <v>95.75</v>
      </c>
      <c r="BQ398" s="30">
        <f t="shared" si="1122"/>
        <v>2728.875</v>
      </c>
      <c r="BV398" s="31">
        <v>102.75</v>
      </c>
      <c r="BW398" s="30">
        <f t="shared" si="1123"/>
        <v>5754</v>
      </c>
      <c r="CB398" s="31">
        <v>116.5</v>
      </c>
      <c r="CC398" s="30">
        <f t="shared" si="1124"/>
        <v>18407</v>
      </c>
      <c r="CH398" s="3">
        <v>57</v>
      </c>
      <c r="CI398" s="36">
        <f t="shared" si="1125"/>
        <v>1311</v>
      </c>
      <c r="CN398" s="31">
        <v>107</v>
      </c>
      <c r="CO398" s="36">
        <f t="shared" si="1126"/>
        <v>6420</v>
      </c>
      <c r="CT398" s="3">
        <v>45.25</v>
      </c>
      <c r="CU398" s="36">
        <f t="shared" si="1127"/>
        <v>1357.5</v>
      </c>
      <c r="CZ398" s="31">
        <v>138</v>
      </c>
      <c r="DA398" s="62">
        <f t="shared" si="1128"/>
        <v>33120</v>
      </c>
      <c r="DF398" s="31">
        <v>123</v>
      </c>
      <c r="DG398" s="30">
        <f t="shared" si="1129"/>
        <v>4674</v>
      </c>
      <c r="DR398" s="31">
        <v>124.25</v>
      </c>
      <c r="DS398" s="30">
        <f t="shared" si="1130"/>
        <v>7517.125</v>
      </c>
      <c r="DX398" s="31">
        <v>80</v>
      </c>
      <c r="DY398" s="30">
        <f t="shared" si="1131"/>
        <v>4880</v>
      </c>
      <c r="ED398" s="31">
        <v>116.75</v>
      </c>
      <c r="EE398" s="30">
        <f t="shared" si="1132"/>
        <v>4086.25</v>
      </c>
      <c r="EV398" s="31">
        <v>138.5</v>
      </c>
      <c r="EW398" s="30">
        <f t="shared" si="1133"/>
        <v>6232.5</v>
      </c>
      <c r="FB398" s="31">
        <v>150</v>
      </c>
      <c r="FC398" s="29">
        <f t="shared" si="1112"/>
        <v>7725</v>
      </c>
      <c r="FN398" s="31">
        <v>155</v>
      </c>
      <c r="FO398" s="36">
        <f t="shared" si="1134"/>
        <v>7750</v>
      </c>
      <c r="FT398" s="31">
        <v>143</v>
      </c>
      <c r="FU398" s="36">
        <f t="shared" si="1135"/>
        <v>18876</v>
      </c>
      <c r="FZ398" s="31">
        <v>81.88</v>
      </c>
      <c r="GA398" s="36">
        <f t="shared" si="1136"/>
        <v>5076.5599999999995</v>
      </c>
      <c r="GF398" s="31">
        <v>104</v>
      </c>
      <c r="GG398" s="36">
        <f t="shared" si="1137"/>
        <v>3952</v>
      </c>
      <c r="GL398" s="31">
        <v>82</v>
      </c>
      <c r="GM398" s="36">
        <f t="shared" si="1138"/>
        <v>1853.2</v>
      </c>
      <c r="GR398" s="31">
        <v>168.5</v>
      </c>
      <c r="GS398" s="36">
        <f t="shared" si="1139"/>
        <v>3875.5</v>
      </c>
      <c r="HD398" s="31">
        <v>53</v>
      </c>
      <c r="HE398" s="36">
        <f t="shared" si="1140"/>
        <v>2544</v>
      </c>
      <c r="HP398" s="31">
        <v>116.25</v>
      </c>
      <c r="HQ398" s="30">
        <f t="shared" si="1141"/>
        <v>6626.25</v>
      </c>
      <c r="HV398" s="31">
        <v>48</v>
      </c>
      <c r="HW398" s="36">
        <f t="shared" si="1142"/>
        <v>1440</v>
      </c>
      <c r="IB398" s="31">
        <v>142</v>
      </c>
      <c r="IC398" s="36">
        <f t="shared" si="1143"/>
        <v>3266</v>
      </c>
      <c r="IH398" s="31">
        <v>128</v>
      </c>
      <c r="II398" s="30">
        <f t="shared" si="1144"/>
        <v>3840</v>
      </c>
      <c r="IN398" s="31">
        <v>143</v>
      </c>
      <c r="IO398" s="36">
        <f t="shared" si="1145"/>
        <v>4290</v>
      </c>
      <c r="IT398" s="31">
        <v>83.5</v>
      </c>
      <c r="IU398" s="36">
        <f t="shared" si="1146"/>
        <v>1503</v>
      </c>
      <c r="IZ398" s="31">
        <v>44</v>
      </c>
      <c r="JA398" s="36">
        <f t="shared" si="1147"/>
        <v>968</v>
      </c>
      <c r="JC398" s="69"/>
      <c r="JD398" s="20"/>
      <c r="JE398" s="20"/>
      <c r="JF398" s="20"/>
      <c r="JI398" s="69"/>
      <c r="JJ398" s="20"/>
      <c r="JK398" s="20"/>
      <c r="JL398" s="20">
        <v>165</v>
      </c>
      <c r="JM398" s="23">
        <f t="shared" si="1148"/>
        <v>8250</v>
      </c>
      <c r="JO398" s="69"/>
      <c r="JP398" s="20"/>
      <c r="JQ398" s="20"/>
      <c r="JR398" s="20">
        <v>124</v>
      </c>
      <c r="JS398" s="23">
        <f t="shared" si="1149"/>
        <v>3918.4</v>
      </c>
      <c r="JU398" s="69"/>
      <c r="JV398" s="20"/>
      <c r="JW398" s="20"/>
      <c r="JX398" s="20"/>
      <c r="KA398" s="69"/>
      <c r="KB398" s="20"/>
      <c r="KC398" s="20"/>
      <c r="KD398" s="20"/>
      <c r="KG398" s="69"/>
      <c r="KH398" s="20"/>
      <c r="KI398" s="20"/>
      <c r="KJ398" s="20">
        <v>40</v>
      </c>
      <c r="KK398" s="23">
        <f t="shared" si="1150"/>
        <v>1200</v>
      </c>
      <c r="KM398" s="69"/>
      <c r="KN398" s="20"/>
      <c r="KO398" s="20"/>
      <c r="KP398" s="20">
        <v>105.5</v>
      </c>
      <c r="KQ398" s="23">
        <f t="shared" si="1151"/>
        <v>1930.65</v>
      </c>
      <c r="KS398" s="69"/>
      <c r="KT398" s="20"/>
      <c r="KU398" s="20"/>
      <c r="KV398" s="20">
        <v>134.5</v>
      </c>
      <c r="KW398" s="23">
        <f t="shared" si="1152"/>
        <v>7532</v>
      </c>
      <c r="KY398" s="69"/>
      <c r="KZ398" s="20"/>
      <c r="LA398" s="20"/>
      <c r="LB398" s="20">
        <v>95</v>
      </c>
      <c r="LC398" s="23">
        <f t="shared" si="1153"/>
        <v>1995</v>
      </c>
      <c r="LE398" s="69"/>
      <c r="LF398" s="20"/>
      <c r="LG398" s="20"/>
      <c r="LH398" s="20">
        <v>105.5</v>
      </c>
      <c r="LI398" s="23">
        <f t="shared" si="1154"/>
        <v>12027</v>
      </c>
      <c r="LK398" s="27"/>
      <c r="LL398" s="27"/>
      <c r="LM398" s="27"/>
      <c r="LN398" s="27">
        <v>187</v>
      </c>
      <c r="LO398" s="30">
        <f t="shared" si="1155"/>
        <v>9293.9</v>
      </c>
      <c r="LW398" s="32"/>
      <c r="LX398" s="32"/>
      <c r="LY398" s="32"/>
      <c r="LZ398" s="32">
        <v>160</v>
      </c>
      <c r="MA398" s="36">
        <f t="shared" si="1156"/>
        <v>7040</v>
      </c>
      <c r="MC398" s="32"/>
      <c r="MD398" s="32"/>
      <c r="ME398" s="32"/>
      <c r="MF398" s="32"/>
      <c r="MI398" s="32"/>
      <c r="MJ398" s="32"/>
      <c r="MK398" s="32"/>
      <c r="ML398" s="32"/>
      <c r="MO398" s="32"/>
      <c r="MP398" s="32"/>
      <c r="MQ398" s="32"/>
      <c r="MR398" s="32"/>
      <c r="MU398" s="32"/>
      <c r="MV398" s="32"/>
      <c r="MW398" s="32"/>
      <c r="MX398" s="32"/>
      <c r="NA398" s="32"/>
      <c r="NB398" s="32"/>
      <c r="NC398" s="32"/>
      <c r="ND398" s="32">
        <v>124</v>
      </c>
      <c r="NE398" s="36">
        <f t="shared" si="1157"/>
        <v>1860</v>
      </c>
      <c r="NG398" s="32"/>
      <c r="NH398" s="32"/>
      <c r="NI398" s="32"/>
      <c r="NJ398" s="32">
        <v>114</v>
      </c>
      <c r="NK398" s="36">
        <f t="shared" si="1158"/>
        <v>4035.6</v>
      </c>
      <c r="NM398" s="32"/>
      <c r="NN398" s="32"/>
      <c r="NO398" s="32"/>
      <c r="NP398" s="32">
        <v>105</v>
      </c>
      <c r="NQ398" s="36">
        <f t="shared" si="1159"/>
        <v>1669.5</v>
      </c>
      <c r="NS398" s="32"/>
      <c r="NT398" s="32"/>
      <c r="NU398" s="32"/>
      <c r="NV398" s="32"/>
      <c r="NY398" s="32"/>
      <c r="NZ398" s="32"/>
      <c r="OA398" s="32"/>
      <c r="OB398" s="32">
        <v>39.75</v>
      </c>
      <c r="OC398" s="36">
        <f t="shared" si="1160"/>
        <v>874.5</v>
      </c>
      <c r="OE398" s="32"/>
      <c r="OF398" s="32"/>
      <c r="OG398" s="32"/>
      <c r="OH398" s="32"/>
      <c r="OK398" s="32"/>
      <c r="OL398" s="32"/>
      <c r="OM398" s="32"/>
      <c r="ON398" s="32">
        <v>140</v>
      </c>
      <c r="OO398" s="36">
        <f t="shared" si="1161"/>
        <v>4172</v>
      </c>
      <c r="OQ398" s="32"/>
      <c r="OR398" s="32"/>
      <c r="OS398" s="32"/>
      <c r="OT398" s="32">
        <v>90</v>
      </c>
      <c r="OU398" s="36">
        <f t="shared" si="1162"/>
        <v>1350</v>
      </c>
      <c r="OW398" s="32"/>
      <c r="OX398" s="32"/>
      <c r="OY398" s="32"/>
      <c r="OZ398" s="32">
        <v>110</v>
      </c>
      <c r="PA398" s="36">
        <f t="shared" si="1163"/>
        <v>1793</v>
      </c>
      <c r="PC398" s="32"/>
      <c r="PD398" s="32"/>
      <c r="PE398" s="32"/>
      <c r="PF398" s="32"/>
      <c r="PI398" s="32"/>
      <c r="PJ398" s="32"/>
      <c r="PK398" s="32"/>
      <c r="PL398" s="32"/>
      <c r="PO398" s="32"/>
      <c r="PP398" s="32"/>
      <c r="PQ398" s="32"/>
      <c r="PR398" s="32"/>
      <c r="PU398" s="32"/>
      <c r="PV398" s="32"/>
      <c r="PW398" s="32"/>
      <c r="PX398" s="31">
        <v>125</v>
      </c>
      <c r="PY398" s="36">
        <f t="shared" si="1164"/>
        <v>750</v>
      </c>
      <c r="QM398" s="5"/>
      <c r="QO398" s="5"/>
      <c r="RN398" s="31">
        <v>83</v>
      </c>
      <c r="RO398" s="36">
        <f t="shared" si="1165"/>
        <v>946.2</v>
      </c>
      <c r="RZ398" s="31">
        <v>137.5</v>
      </c>
      <c r="SA398" s="36">
        <f t="shared" si="1166"/>
        <v>1650</v>
      </c>
    </row>
    <row r="399" spans="1:496" x14ac:dyDescent="0.55000000000000004">
      <c r="B399" s="80">
        <v>186312</v>
      </c>
      <c r="C399" s="77"/>
      <c r="D399" s="78">
        <f>SUM(M399,S399,Y399,AE399,AK399,AQ399,AW399,BC399,BI399,BO399,BU399,CA399,CG399,CM399,CS399,CY399,DE399,DK399,DQ399,DW399,EC399,EI399,EO399,EU399,FA399,FG399,FM399,FS399,FY399,GE399,GK399,GQ399,GW399,HC399,HI399,HO399,HU399,IA399,IG399,IM399,IS399,IY399,JE399,JK399,JQ399,JW399,KC399,KI399,KO399,KU399,LA399,LG399,LM399,LS399,LY399,ME399,MK399,MQ399,MW399,NC399,NI399,NO399,NU399,OA399,OG399,OM399,OS399,OY399,PE399,PK399,PQ399,PW399,QC399,QI399,QO399,QU399,RA399,RG399,RM399,RS399,RY399,SE399,SK399,SQ399)</f>
        <v>2878.9000000000005</v>
      </c>
      <c r="E399" s="78">
        <f t="shared" si="1113"/>
        <v>305865.28357142862</v>
      </c>
      <c r="F399" s="78">
        <f t="shared" si="1167"/>
        <v>77.41549027362511</v>
      </c>
      <c r="G399" s="78">
        <f t="shared" si="1114"/>
        <v>118.56622226283231</v>
      </c>
      <c r="H399" s="78"/>
      <c r="I399" s="78"/>
      <c r="J399" s="88">
        <f>SUM(P399,V399,AB399,AH399,AN399,AT399,AZ399,BF399,BL399,BR399,BX399,CD399,CJ399,CP399,CV399,DB399,DH399,DN399,DT399,DZ399,EF399,EL399,ER399,EX399,FD399,FJ399,FP399,FV399,GB399,GH399,GN399,GT399,GZ399,HF399,HL399,HR399,HX399,ID399,IJ399,IP399,IV399,JB399,JH399,JN399,JT399,JZ399,KF399,KL399,KR399,KX399,LD399,LJ399,LP399,LV399,MB399,MH399,MN399,MT399,MZ399,NF399,NL399,NR399,NX399,OD399,OJ399,OP399,OV399,PB399,PH399,PN399,PT399,PZ399,QF399,QL399,QR399,QX399,RD399,RJ399,RP399,RV399,SB399,SH399,SN399,ST399)</f>
        <v>2549.9000000000005</v>
      </c>
      <c r="K399" s="31">
        <v>9</v>
      </c>
      <c r="L399" s="31">
        <v>1.7826314280547499</v>
      </c>
      <c r="M399" s="31">
        <v>131.5</v>
      </c>
      <c r="N399" s="31">
        <v>88</v>
      </c>
      <c r="O399" s="62">
        <f t="shared" si="1115"/>
        <v>11572</v>
      </c>
      <c r="P399" s="31">
        <f>M387</f>
        <v>131.5</v>
      </c>
      <c r="Q399" s="31">
        <v>0</v>
      </c>
      <c r="R399" s="31">
        <v>1</v>
      </c>
      <c r="S399" s="31">
        <v>200</v>
      </c>
      <c r="W399" s="31">
        <v>8.5</v>
      </c>
      <c r="X399" s="31">
        <v>1</v>
      </c>
      <c r="Y399" s="31">
        <v>75</v>
      </c>
      <c r="Z399" s="31">
        <v>175</v>
      </c>
      <c r="AA399" s="37">
        <f t="shared" si="1111"/>
        <v>13125</v>
      </c>
      <c r="AB399" s="64">
        <f>Y387</f>
        <v>75</v>
      </c>
      <c r="AC399" s="31">
        <v>20</v>
      </c>
      <c r="AD399" s="31">
        <v>1.3640000000000001</v>
      </c>
      <c r="AE399" s="31">
        <v>57</v>
      </c>
      <c r="AF399" s="31">
        <v>198</v>
      </c>
      <c r="AG399" s="36">
        <f t="shared" si="1116"/>
        <v>10494</v>
      </c>
      <c r="AH399" s="64">
        <f>AE387</f>
        <v>53</v>
      </c>
      <c r="AI399" s="31">
        <v>0</v>
      </c>
      <c r="AJ399" s="31">
        <v>1.6531425630720007</v>
      </c>
      <c r="AK399" s="31">
        <v>117</v>
      </c>
      <c r="AL399" s="31">
        <v>112.25</v>
      </c>
      <c r="AM399" s="30">
        <f t="shared" si="1117"/>
        <v>12908.75</v>
      </c>
      <c r="AN399" s="64">
        <f>AK387</f>
        <v>115</v>
      </c>
      <c r="AO399" s="31">
        <v>0</v>
      </c>
      <c r="AP399" s="31">
        <v>1</v>
      </c>
      <c r="AQ399" s="31">
        <v>31.5</v>
      </c>
      <c r="AR399" s="31">
        <v>40</v>
      </c>
      <c r="AS399" s="38">
        <f t="shared" si="1118"/>
        <v>1260</v>
      </c>
      <c r="AT399" s="64">
        <f>AQ387</f>
        <v>31.5</v>
      </c>
      <c r="AU399" s="31">
        <v>20</v>
      </c>
      <c r="AV399" s="31">
        <v>1</v>
      </c>
      <c r="AW399" s="31">
        <v>46</v>
      </c>
      <c r="AX399" s="31">
        <v>135.25</v>
      </c>
      <c r="AY399" s="36">
        <f t="shared" si="1119"/>
        <v>4869</v>
      </c>
      <c r="AZ399" s="64">
        <f>AW387</f>
        <v>36</v>
      </c>
      <c r="BA399" s="31">
        <v>8</v>
      </c>
      <c r="BB399" s="31">
        <v>1</v>
      </c>
      <c r="BC399" s="31">
        <v>41.5</v>
      </c>
      <c r="BD399" s="31">
        <v>126</v>
      </c>
      <c r="BE399" s="36">
        <f t="shared" si="1120"/>
        <v>5229</v>
      </c>
      <c r="BF399" s="64">
        <f>BC387</f>
        <v>41.5</v>
      </c>
      <c r="BG399" s="31">
        <v>4</v>
      </c>
      <c r="BH399" s="31">
        <v>1</v>
      </c>
      <c r="BI399" s="31">
        <v>30.7</v>
      </c>
      <c r="BJ399" s="31">
        <v>71</v>
      </c>
      <c r="BK399" s="36">
        <f t="shared" si="1121"/>
        <v>2179.6999999999998</v>
      </c>
      <c r="BL399" s="64">
        <f>BI387</f>
        <v>30.7</v>
      </c>
      <c r="BM399" s="31">
        <v>6</v>
      </c>
      <c r="BN399" s="31">
        <v>1</v>
      </c>
      <c r="BO399" s="31">
        <v>30</v>
      </c>
      <c r="BP399" s="31">
        <v>91.5</v>
      </c>
      <c r="BQ399" s="30">
        <f t="shared" si="1122"/>
        <v>2607.75</v>
      </c>
      <c r="BR399" s="64">
        <f>BO387</f>
        <v>28.5</v>
      </c>
      <c r="BS399" s="31">
        <v>6</v>
      </c>
      <c r="BT399" s="31">
        <v>1.125</v>
      </c>
      <c r="BU399" s="31">
        <v>60</v>
      </c>
      <c r="BV399" s="31">
        <v>123.5</v>
      </c>
      <c r="BW399" s="30">
        <f t="shared" si="1123"/>
        <v>6916</v>
      </c>
      <c r="BX399" s="64">
        <f>BU387</f>
        <v>56</v>
      </c>
      <c r="BY399" s="31">
        <v>6</v>
      </c>
      <c r="BZ399" s="31">
        <v>1.0609</v>
      </c>
      <c r="CA399" s="31">
        <v>168</v>
      </c>
      <c r="CB399" s="31">
        <v>117.5</v>
      </c>
      <c r="CC399" s="30">
        <f t="shared" si="1124"/>
        <v>18565</v>
      </c>
      <c r="CD399" s="64">
        <f>CA387</f>
        <v>158</v>
      </c>
      <c r="CE399" s="31">
        <v>0</v>
      </c>
      <c r="CF399" s="31">
        <v>1</v>
      </c>
      <c r="CG399" s="31">
        <v>23</v>
      </c>
      <c r="CH399" s="3">
        <v>63</v>
      </c>
      <c r="CI399" s="36">
        <f t="shared" si="1125"/>
        <v>1449</v>
      </c>
      <c r="CJ399" s="64">
        <f>CG387</f>
        <v>23</v>
      </c>
      <c r="CK399" s="31">
        <f>6</f>
        <v>6</v>
      </c>
      <c r="CL399" s="31">
        <v>1.1000000000000001</v>
      </c>
      <c r="CM399" s="31">
        <v>60</v>
      </c>
      <c r="CN399" s="31">
        <v>104.5</v>
      </c>
      <c r="CO399" s="36">
        <f t="shared" si="1126"/>
        <v>6270</v>
      </c>
      <c r="CP399" s="64">
        <f>CM387</f>
        <v>60</v>
      </c>
      <c r="CR399" s="31">
        <v>1</v>
      </c>
      <c r="CS399" s="31">
        <v>37</v>
      </c>
      <c r="CT399" s="3">
        <v>47</v>
      </c>
      <c r="CU399" s="36">
        <f t="shared" si="1127"/>
        <v>1410</v>
      </c>
      <c r="CV399" s="64">
        <f>CS387</f>
        <v>30</v>
      </c>
      <c r="CW399" s="31">
        <v>7</v>
      </c>
      <c r="CX399" s="31">
        <v>1</v>
      </c>
      <c r="CY399" s="31">
        <v>242</v>
      </c>
      <c r="CZ399" s="31">
        <v>132.5</v>
      </c>
      <c r="DA399" s="62">
        <f t="shared" si="1128"/>
        <v>31800</v>
      </c>
      <c r="DB399" s="31">
        <f>CY387</f>
        <v>240</v>
      </c>
      <c r="DC399" s="31">
        <v>7</v>
      </c>
      <c r="DD399" s="31">
        <v>1</v>
      </c>
      <c r="DE399" s="31">
        <v>44</v>
      </c>
      <c r="DF399" s="31">
        <v>129.13</v>
      </c>
      <c r="DG399" s="30">
        <f t="shared" si="1129"/>
        <v>4906.9399999999996</v>
      </c>
      <c r="DH399" s="64">
        <f>DE387</f>
        <v>38</v>
      </c>
      <c r="DI399" s="31">
        <v>0</v>
      </c>
      <c r="DJ399" s="31">
        <v>1</v>
      </c>
      <c r="DO399" s="31">
        <v>11</v>
      </c>
      <c r="DP399" s="31">
        <v>1.3050720000000002</v>
      </c>
      <c r="DQ399" s="31">
        <v>60.5</v>
      </c>
      <c r="DR399" s="31">
        <v>120.63</v>
      </c>
      <c r="DS399" s="30">
        <f t="shared" si="1130"/>
        <v>7298.1149999999998</v>
      </c>
      <c r="DT399" s="64">
        <f>DQ387</f>
        <v>60.5</v>
      </c>
      <c r="DU399" s="31">
        <v>5</v>
      </c>
      <c r="DV399" s="31">
        <v>1.05</v>
      </c>
      <c r="DW399" s="31">
        <v>61</v>
      </c>
      <c r="DX399" s="31">
        <v>83</v>
      </c>
      <c r="DY399" s="30">
        <f t="shared" si="1131"/>
        <v>5063</v>
      </c>
      <c r="DZ399" s="64">
        <f>DW387</f>
        <v>61</v>
      </c>
      <c r="EA399" s="31">
        <v>8</v>
      </c>
      <c r="EB399" s="31">
        <v>1</v>
      </c>
      <c r="EC399" s="31">
        <v>46.5</v>
      </c>
      <c r="ED399" s="31">
        <v>120.25</v>
      </c>
      <c r="EE399" s="30">
        <f t="shared" si="1132"/>
        <v>4208.75</v>
      </c>
      <c r="EF399" s="64">
        <f>EC387</f>
        <v>35</v>
      </c>
      <c r="ES399" s="31">
        <v>8</v>
      </c>
      <c r="ET399" s="31">
        <v>1</v>
      </c>
      <c r="EU399" s="31">
        <v>45</v>
      </c>
      <c r="EV399" s="31">
        <v>139</v>
      </c>
      <c r="EW399" s="30">
        <f t="shared" si="1133"/>
        <v>6255</v>
      </c>
      <c r="EX399" s="64">
        <f>EU387</f>
        <v>45</v>
      </c>
      <c r="EY399" s="31">
        <v>8</v>
      </c>
      <c r="EZ399" s="31">
        <v>1</v>
      </c>
      <c r="FA399" s="31">
        <v>51.5</v>
      </c>
      <c r="FB399" s="31">
        <v>140.5</v>
      </c>
      <c r="FC399" s="29">
        <f t="shared" si="1112"/>
        <v>7235.75</v>
      </c>
      <c r="FD399" s="64">
        <f>FA387</f>
        <v>51.5</v>
      </c>
      <c r="FK399" s="31">
        <v>11</v>
      </c>
      <c r="FL399" s="31">
        <v>1.26</v>
      </c>
      <c r="FM399" s="31">
        <v>60</v>
      </c>
      <c r="FN399" s="31">
        <v>176</v>
      </c>
      <c r="FO399" s="36">
        <f t="shared" si="1134"/>
        <v>8800</v>
      </c>
      <c r="FP399" s="64">
        <f>FM387</f>
        <v>50</v>
      </c>
      <c r="FQ399" s="31">
        <v>9</v>
      </c>
      <c r="FR399" s="31">
        <v>1</v>
      </c>
      <c r="FS399" s="31">
        <v>134</v>
      </c>
      <c r="FT399" s="31">
        <v>139</v>
      </c>
      <c r="FU399" s="36">
        <f t="shared" si="1135"/>
        <v>18348</v>
      </c>
      <c r="FV399" s="64">
        <f>FS387</f>
        <v>132</v>
      </c>
      <c r="FW399" s="31">
        <v>0</v>
      </c>
      <c r="FX399" s="31">
        <v>1</v>
      </c>
      <c r="FY399" s="31">
        <v>62</v>
      </c>
      <c r="FZ399" s="31">
        <v>84.5</v>
      </c>
      <c r="GA399" s="36">
        <f t="shared" si="1136"/>
        <v>5239</v>
      </c>
      <c r="GB399" s="64">
        <f>FY387</f>
        <v>62</v>
      </c>
      <c r="GC399" s="31">
        <v>4</v>
      </c>
      <c r="GD399" s="31">
        <v>1</v>
      </c>
      <c r="GE399" s="31">
        <v>38</v>
      </c>
      <c r="GF399" s="31">
        <v>108</v>
      </c>
      <c r="GG399" s="36">
        <f t="shared" si="1137"/>
        <v>4104</v>
      </c>
      <c r="GH399" s="64">
        <f>GE387</f>
        <v>38</v>
      </c>
      <c r="GI399" s="31">
        <v>0</v>
      </c>
      <c r="GJ399" s="31">
        <v>1</v>
      </c>
      <c r="GK399" s="31">
        <v>22.6</v>
      </c>
      <c r="GL399" s="31">
        <v>87.5</v>
      </c>
      <c r="GM399" s="36">
        <f t="shared" si="1138"/>
        <v>1977.5000000000002</v>
      </c>
      <c r="GN399" s="64">
        <f>GK387</f>
        <v>22.6</v>
      </c>
      <c r="GO399" s="31">
        <v>10</v>
      </c>
      <c r="GP399" s="31">
        <v>1.07</v>
      </c>
      <c r="GQ399" s="31">
        <v>23</v>
      </c>
      <c r="GR399" s="31">
        <v>200</v>
      </c>
      <c r="GS399" s="36">
        <f t="shared" si="1139"/>
        <v>4600</v>
      </c>
      <c r="GT399" s="64">
        <f>GQ387</f>
        <v>23</v>
      </c>
      <c r="HA399" s="31">
        <v>0</v>
      </c>
      <c r="HB399" s="31">
        <v>1</v>
      </c>
      <c r="HC399" s="31">
        <v>48</v>
      </c>
      <c r="HD399" s="31">
        <v>58.5</v>
      </c>
      <c r="HE399" s="36">
        <f t="shared" si="1140"/>
        <v>2808</v>
      </c>
      <c r="HF399" s="64">
        <f>HC387</f>
        <v>48</v>
      </c>
      <c r="HM399" s="31">
        <v>7</v>
      </c>
      <c r="HN399" s="31">
        <v>1.2</v>
      </c>
      <c r="HO399" s="31">
        <v>66</v>
      </c>
      <c r="HP399" s="31">
        <v>117</v>
      </c>
      <c r="HQ399" s="30">
        <f t="shared" si="1141"/>
        <v>6669</v>
      </c>
      <c r="HR399" s="64">
        <f>HO387</f>
        <v>57</v>
      </c>
      <c r="HS399" s="31">
        <v>0</v>
      </c>
      <c r="HT399" s="31">
        <v>1</v>
      </c>
      <c r="HU399" s="31">
        <v>30</v>
      </c>
      <c r="HV399" s="31">
        <v>48</v>
      </c>
      <c r="HW399" s="36">
        <f t="shared" si="1142"/>
        <v>1440</v>
      </c>
      <c r="HX399" s="64">
        <f>HU387</f>
        <v>30</v>
      </c>
      <c r="HY399" s="31">
        <v>12</v>
      </c>
      <c r="HZ399" s="31">
        <v>1</v>
      </c>
      <c r="IA399" s="31">
        <v>23</v>
      </c>
      <c r="IB399" s="31">
        <v>142</v>
      </c>
      <c r="IC399" s="36">
        <f t="shared" si="1143"/>
        <v>3266</v>
      </c>
      <c r="ID399" s="64">
        <f>IA387</f>
        <v>23</v>
      </c>
      <c r="IE399" s="31">
        <v>12</v>
      </c>
      <c r="IF399" s="31">
        <v>1</v>
      </c>
      <c r="IG399" s="31">
        <v>30</v>
      </c>
      <c r="IH399" s="31">
        <v>121</v>
      </c>
      <c r="II399" s="30">
        <f t="shared" si="1144"/>
        <v>3630</v>
      </c>
      <c r="IJ399" s="64">
        <f>IG387</f>
        <v>30</v>
      </c>
      <c r="IK399" s="31">
        <v>6</v>
      </c>
      <c r="IL399" s="31">
        <v>1.22919</v>
      </c>
      <c r="IM399" s="31">
        <v>30</v>
      </c>
      <c r="IN399" s="31">
        <v>110</v>
      </c>
      <c r="IO399" s="36">
        <f t="shared" si="1145"/>
        <v>3300</v>
      </c>
      <c r="IP399" s="64">
        <f>IM387</f>
        <v>30</v>
      </c>
      <c r="IQ399" s="31">
        <v>2.5</v>
      </c>
      <c r="IR399" s="31">
        <v>1</v>
      </c>
      <c r="IS399" s="31">
        <v>18</v>
      </c>
      <c r="IT399" s="31">
        <v>86</v>
      </c>
      <c r="IU399" s="36">
        <f t="shared" si="1146"/>
        <v>1548</v>
      </c>
      <c r="IV399" s="64">
        <f>IS387</f>
        <v>18</v>
      </c>
      <c r="IW399" s="31">
        <v>0</v>
      </c>
      <c r="IX399" s="31">
        <v>1</v>
      </c>
      <c r="IY399" s="31">
        <v>22</v>
      </c>
      <c r="IZ399" s="31">
        <v>52</v>
      </c>
      <c r="JA399" s="36">
        <f t="shared" si="1147"/>
        <v>1144</v>
      </c>
      <c r="JB399" s="64">
        <f>IY387</f>
        <v>22</v>
      </c>
      <c r="JI399" s="70">
        <v>10</v>
      </c>
      <c r="JJ399" s="22">
        <v>1.5960000000000001</v>
      </c>
      <c r="JK399" s="22">
        <v>50</v>
      </c>
      <c r="JL399" s="22">
        <v>164.75</v>
      </c>
      <c r="JM399" s="23">
        <f t="shared" si="1148"/>
        <v>8237.5</v>
      </c>
      <c r="JN399" s="72">
        <f>JK387</f>
        <v>50</v>
      </c>
      <c r="JO399" s="70">
        <v>8</v>
      </c>
      <c r="JP399" s="22">
        <v>1</v>
      </c>
      <c r="JQ399" s="22">
        <v>31.6</v>
      </c>
      <c r="JR399" s="22">
        <v>126</v>
      </c>
      <c r="JS399" s="23">
        <f t="shared" si="1149"/>
        <v>3981.6000000000004</v>
      </c>
      <c r="JT399" s="72">
        <f>JQ387</f>
        <v>31.6</v>
      </c>
      <c r="KG399" s="70">
        <v>10</v>
      </c>
      <c r="KH399" s="22">
        <v>1</v>
      </c>
      <c r="KI399" s="22">
        <v>30</v>
      </c>
      <c r="KJ399" s="22">
        <v>40</v>
      </c>
      <c r="KK399" s="23">
        <f t="shared" si="1150"/>
        <v>1200</v>
      </c>
      <c r="KL399" s="72">
        <f>KI387</f>
        <v>30</v>
      </c>
      <c r="KM399" s="70">
        <v>7</v>
      </c>
      <c r="KN399" s="22">
        <v>1</v>
      </c>
      <c r="KO399" s="22">
        <v>18.3</v>
      </c>
      <c r="KP399" s="22">
        <v>104</v>
      </c>
      <c r="KQ399" s="23">
        <f t="shared" si="1151"/>
        <v>1903.2</v>
      </c>
      <c r="KR399" s="72">
        <f>KO387</f>
        <v>18.3</v>
      </c>
      <c r="KS399" s="70">
        <v>10</v>
      </c>
      <c r="KT399" s="22">
        <v>1.2208000000000001</v>
      </c>
      <c r="KU399" s="22">
        <v>75</v>
      </c>
      <c r="KV399" s="22">
        <v>127.5</v>
      </c>
      <c r="KW399" s="23">
        <f t="shared" si="1152"/>
        <v>7140</v>
      </c>
      <c r="KX399" s="72">
        <f>KU387</f>
        <v>56</v>
      </c>
      <c r="KY399" s="70">
        <v>5.5</v>
      </c>
      <c r="KZ399" s="22">
        <v>1</v>
      </c>
      <c r="LA399" s="22">
        <v>21</v>
      </c>
      <c r="LB399" s="22">
        <v>93</v>
      </c>
      <c r="LC399" s="23">
        <f t="shared" si="1153"/>
        <v>1953</v>
      </c>
      <c r="LD399" s="72">
        <f>LA387</f>
        <v>21</v>
      </c>
      <c r="LE399" s="70">
        <v>3.5</v>
      </c>
      <c r="LF399" s="22">
        <v>1.1000000000000001</v>
      </c>
      <c r="LG399" s="22">
        <v>115</v>
      </c>
      <c r="LH399" s="22">
        <v>108.5</v>
      </c>
      <c r="LI399" s="23">
        <f t="shared" si="1154"/>
        <v>12369</v>
      </c>
      <c r="LJ399" s="72">
        <f>LG387</f>
        <v>114</v>
      </c>
      <c r="LK399" s="29">
        <v>17</v>
      </c>
      <c r="LL399" s="29">
        <v>1.1000000000000001</v>
      </c>
      <c r="LM399" s="29">
        <v>49.7</v>
      </c>
      <c r="LN399" s="29">
        <v>200</v>
      </c>
      <c r="LO399" s="30">
        <f t="shared" si="1155"/>
        <v>9940</v>
      </c>
      <c r="LP399" s="73">
        <f>LM387</f>
        <v>49.7</v>
      </c>
      <c r="LW399" s="31">
        <v>10</v>
      </c>
      <c r="LX399" s="31">
        <v>1</v>
      </c>
      <c r="LY399" s="31">
        <v>44</v>
      </c>
      <c r="LZ399" s="31">
        <v>160.71428571428572</v>
      </c>
      <c r="MA399" s="36">
        <f t="shared" si="1156"/>
        <v>7071.4285714285716</v>
      </c>
      <c r="MB399" s="64">
        <f>LY387</f>
        <v>44</v>
      </c>
      <c r="NA399" s="31">
        <v>8</v>
      </c>
      <c r="NB399" s="31">
        <v>1</v>
      </c>
      <c r="NC399" s="31">
        <v>15</v>
      </c>
      <c r="ND399" s="31">
        <v>124</v>
      </c>
      <c r="NE399" s="36">
        <f t="shared" si="1157"/>
        <v>1860</v>
      </c>
      <c r="NF399" s="64">
        <f>NC387</f>
        <v>15</v>
      </c>
      <c r="NG399" s="31">
        <v>6</v>
      </c>
      <c r="NH399" s="31">
        <v>1</v>
      </c>
      <c r="NI399" s="31">
        <v>35.4</v>
      </c>
      <c r="NJ399" s="31">
        <v>116.25</v>
      </c>
      <c r="NK399" s="36">
        <f t="shared" si="1158"/>
        <v>4115.25</v>
      </c>
      <c r="NL399" s="64">
        <f>NI387</f>
        <v>35.4</v>
      </c>
      <c r="NM399" s="31">
        <v>6</v>
      </c>
      <c r="NN399" s="31">
        <v>1</v>
      </c>
      <c r="NO399" s="31">
        <v>15.9</v>
      </c>
      <c r="NP399" s="31">
        <v>105.5</v>
      </c>
      <c r="NQ399" s="36">
        <f t="shared" si="1159"/>
        <v>1677.45</v>
      </c>
      <c r="NR399" s="64">
        <f>NO387</f>
        <v>15.9</v>
      </c>
      <c r="NY399" s="31">
        <v>0</v>
      </c>
      <c r="NZ399" s="31">
        <v>1</v>
      </c>
      <c r="OA399" s="31">
        <v>22</v>
      </c>
      <c r="OB399" s="31">
        <v>39</v>
      </c>
      <c r="OC399" s="36">
        <f t="shared" si="1160"/>
        <v>858</v>
      </c>
      <c r="OD399" s="64">
        <f>OA387</f>
        <v>22</v>
      </c>
      <c r="OK399" s="31">
        <v>15</v>
      </c>
      <c r="OL399" s="31">
        <v>1</v>
      </c>
      <c r="OM399" s="31">
        <v>29.8</v>
      </c>
      <c r="ON399" s="31">
        <v>140</v>
      </c>
      <c r="OO399" s="36">
        <f t="shared" si="1161"/>
        <v>4172</v>
      </c>
      <c r="OQ399" s="31">
        <v>6.5</v>
      </c>
      <c r="OR399" s="31">
        <v>1</v>
      </c>
      <c r="OS399" s="31">
        <v>15</v>
      </c>
      <c r="OT399" s="31">
        <v>100</v>
      </c>
      <c r="OU399" s="36">
        <f t="shared" si="1162"/>
        <v>1500</v>
      </c>
      <c r="OV399" s="64">
        <f>OS387</f>
        <v>15</v>
      </c>
      <c r="OW399" s="31">
        <v>8</v>
      </c>
      <c r="OX399" s="31">
        <v>1</v>
      </c>
      <c r="OY399" s="31">
        <v>16.5</v>
      </c>
      <c r="OZ399" s="31">
        <v>128</v>
      </c>
      <c r="PA399" s="36">
        <f t="shared" si="1163"/>
        <v>2086.4</v>
      </c>
      <c r="PB399" s="64">
        <f>OY387</f>
        <v>16.3</v>
      </c>
      <c r="PU399" s="31">
        <v>8</v>
      </c>
      <c r="PV399" s="31">
        <v>1</v>
      </c>
      <c r="PW399" s="31">
        <v>6</v>
      </c>
      <c r="PX399" s="31">
        <v>125</v>
      </c>
      <c r="PY399" s="36">
        <f t="shared" si="1164"/>
        <v>750</v>
      </c>
      <c r="PZ399" s="64">
        <f>PW387</f>
        <v>6</v>
      </c>
      <c r="QM399" s="5"/>
      <c r="QO399" s="5"/>
      <c r="RK399" s="31">
        <v>6</v>
      </c>
      <c r="RL399" s="31">
        <v>1</v>
      </c>
      <c r="RM399" s="31">
        <v>11.4</v>
      </c>
      <c r="RN399" s="31">
        <v>83</v>
      </c>
      <c r="RO399" s="36">
        <f t="shared" si="1165"/>
        <v>946.2</v>
      </c>
      <c r="RP399" s="64">
        <f>RM387</f>
        <v>11.4</v>
      </c>
      <c r="RW399" s="31">
        <v>7.5</v>
      </c>
      <c r="RX399" s="31">
        <v>1</v>
      </c>
      <c r="RY399" s="31">
        <v>12</v>
      </c>
      <c r="RZ399" s="31">
        <v>134</v>
      </c>
      <c r="SA399" s="36">
        <f t="shared" si="1166"/>
        <v>1608</v>
      </c>
      <c r="SB399" s="64">
        <f>RY387</f>
        <v>12</v>
      </c>
    </row>
    <row r="400" spans="1:496" x14ac:dyDescent="0.55000000000000004">
      <c r="B400" s="80">
        <v>186401</v>
      </c>
      <c r="C400" s="77"/>
      <c r="D400" s="78"/>
      <c r="E400" s="78">
        <f t="shared" si="1113"/>
        <v>333020.46214285714</v>
      </c>
      <c r="F400" s="78">
        <f>I400</f>
        <v>80.723276599316634</v>
      </c>
      <c r="G400" s="78">
        <f>E400/D$399</f>
        <v>115.67628682582135</v>
      </c>
      <c r="H400" s="78"/>
      <c r="I400" s="78">
        <f>F399*J400</f>
        <v>80.723276599316634</v>
      </c>
      <c r="J400" s="88">
        <f>SUM(P400,V400,AB400,AH400,AN400,AT400,AZ400,BF400,BL400,BR400,BX400,CD400,CJ400,CP400,CV400,DB400,DH400,DN400,DT400,DZ400,EF400,EL400,ER400,EX400,FD400,FJ400,FP400,FV400,GB400,GH400,GN400,GT400,GZ400,HF400,HL400,HR400,HX400,ID400,IJ400,IP400,IV400,JB400,JH400,JN400,JT400,JZ400,KF400,KL400,KR400,KX400,LD400,LJ400,LP400,LV400,MB400,MH400,MN400,MT400,MZ400,NF400,NL400,NR400,NX400,OD400,OJ400,OP400,OV400,PB400,PH400,PN400,PT400,PZ400,QF400,QL400,QR400,QX400,RD400,RJ400,RP400,RV400,SB400,SH400,SN400,ST400)/J399</f>
        <v>1.0427277062252032</v>
      </c>
      <c r="N400" s="31">
        <v>103.5</v>
      </c>
      <c r="O400" s="62">
        <f>M$399*N400</f>
        <v>13610.25</v>
      </c>
      <c r="P400" s="31">
        <f>N400/N399*P399</f>
        <v>154.66193181818181</v>
      </c>
      <c r="T400" s="31">
        <v>36.5625</v>
      </c>
      <c r="U400" s="36">
        <f>S$399*T400</f>
        <v>7312.5</v>
      </c>
      <c r="Z400" s="31">
        <v>183</v>
      </c>
      <c r="AA400" s="37">
        <f t="shared" ref="AA400:AA411" si="1168">Y$399*Z400</f>
        <v>13725</v>
      </c>
      <c r="AB400" s="64">
        <f>Z400/Z399*AB399</f>
        <v>78.428571428571431</v>
      </c>
      <c r="AF400" s="31">
        <v>195</v>
      </c>
      <c r="AG400" s="36">
        <f>AE$399*AF400</f>
        <v>11115</v>
      </c>
      <c r="AH400" s="64">
        <f>AF400/AF399*AH399</f>
        <v>52.196969696969695</v>
      </c>
      <c r="AL400" s="31">
        <v>116.5</v>
      </c>
      <c r="AM400" s="30">
        <f>AK$399*AL400</f>
        <v>13630.5</v>
      </c>
      <c r="AN400" s="64">
        <f>AL400/AL399*AN399</f>
        <v>119.35412026726058</v>
      </c>
      <c r="AR400" s="31">
        <v>59</v>
      </c>
      <c r="AS400" s="38">
        <f>AQ$399*AR400</f>
        <v>1858.5</v>
      </c>
      <c r="AT400" s="64">
        <f>AR400/AR399*AT399</f>
        <v>46.462500000000006</v>
      </c>
      <c r="AX400" s="31">
        <v>135.25</v>
      </c>
      <c r="AY400" s="36">
        <f>AW$399*AX400</f>
        <v>6221.5</v>
      </c>
      <c r="AZ400" s="64">
        <f>AX400/AX399*AZ399</f>
        <v>36</v>
      </c>
      <c r="BD400" s="31">
        <v>126</v>
      </c>
      <c r="BE400" s="36">
        <f>BC$399*BD400</f>
        <v>5229</v>
      </c>
      <c r="BF400" s="64">
        <f>BD400/BD399*BF399</f>
        <v>41.5</v>
      </c>
      <c r="BJ400" s="31">
        <v>72</v>
      </c>
      <c r="BK400" s="36">
        <f>BI$399*BJ400</f>
        <v>2210.4</v>
      </c>
      <c r="BL400" s="64">
        <f>BJ400/BJ399*BL399</f>
        <v>31.132394366197182</v>
      </c>
      <c r="BP400" s="31">
        <v>97.75</v>
      </c>
      <c r="BQ400" s="30">
        <f>BO$399*BP400</f>
        <v>2932.5</v>
      </c>
      <c r="BR400" s="64">
        <f>BP400/BP399*BR399</f>
        <v>30.446721311475407</v>
      </c>
      <c r="BV400" s="31">
        <v>114.5</v>
      </c>
      <c r="BW400" s="30">
        <f>BU$399*BV400</f>
        <v>6870</v>
      </c>
      <c r="BX400" s="64">
        <f>BV400/BV399*BX399</f>
        <v>51.91902834008097</v>
      </c>
      <c r="CB400" s="31">
        <v>125.13</v>
      </c>
      <c r="CC400" s="30">
        <f>CA$399*CB400</f>
        <v>21021.84</v>
      </c>
      <c r="CD400" s="64">
        <f>CB400/CB399*CD399</f>
        <v>168.25991489361704</v>
      </c>
      <c r="CH400" s="3">
        <v>64.25</v>
      </c>
      <c r="CI400" s="36">
        <f>CG$399*CH400</f>
        <v>1477.75</v>
      </c>
      <c r="CJ400" s="64">
        <f>CH400/CH399*CJ399</f>
        <v>23.456349206349206</v>
      </c>
      <c r="CN400" s="31">
        <v>112.25</v>
      </c>
      <c r="CO400" s="36">
        <f>CM$399*CN400</f>
        <v>6735</v>
      </c>
      <c r="CP400" s="64">
        <f>CN400/CN399*CP399</f>
        <v>64.449760765550252</v>
      </c>
      <c r="CT400" s="3">
        <v>48</v>
      </c>
      <c r="CU400" s="36">
        <f>CS$399*CT400</f>
        <v>1776</v>
      </c>
      <c r="CV400" s="64">
        <f>CT400/CT399*CV399</f>
        <v>30.638297872340424</v>
      </c>
      <c r="CZ400" s="31">
        <v>137.5</v>
      </c>
      <c r="DA400" s="62">
        <f>CY$399*CZ400</f>
        <v>33275</v>
      </c>
      <c r="DB400" s="31">
        <f>CZ400/CZ399*DB399</f>
        <v>249.0566037735849</v>
      </c>
      <c r="DF400" s="31">
        <v>138.75</v>
      </c>
      <c r="DG400" s="30">
        <f>DE$399*DF400</f>
        <v>6105</v>
      </c>
      <c r="DH400" s="64">
        <f>DF400/DF399*DH399</f>
        <v>40.830945558739259</v>
      </c>
      <c r="DR400" s="31">
        <v>131.63</v>
      </c>
      <c r="DS400" s="30">
        <f>DQ$399*DR400</f>
        <v>7963.6149999999998</v>
      </c>
      <c r="DT400" s="64">
        <f>DR400/DR399*DT399</f>
        <v>66.016869767056278</v>
      </c>
      <c r="DX400" s="31">
        <v>87.75</v>
      </c>
      <c r="DY400" s="30">
        <f>DW$399*DX400</f>
        <v>5352.75</v>
      </c>
      <c r="DZ400" s="64">
        <f>DX400/DX399*DZ399</f>
        <v>64.490963855421683</v>
      </c>
      <c r="ED400" s="31">
        <v>137</v>
      </c>
      <c r="EE400" s="30">
        <f>EC$399*ED400</f>
        <v>6370.5</v>
      </c>
      <c r="EF400" s="64">
        <f>ED400/ED399*EF399</f>
        <v>39.875259875259879</v>
      </c>
      <c r="EV400" s="31">
        <v>145.875</v>
      </c>
      <c r="EW400" s="30">
        <f>EU$399*EV400</f>
        <v>6564.375</v>
      </c>
      <c r="EX400" s="64">
        <f>EV400/EV399*EX399</f>
        <v>47.225719424460436</v>
      </c>
      <c r="FB400" s="31">
        <v>140</v>
      </c>
      <c r="FC400" s="29">
        <f t="shared" ref="FC400:FC411" si="1169">FA$399*FB400</f>
        <v>7210</v>
      </c>
      <c r="FD400" s="64">
        <f>FB400/FB399*FD399</f>
        <v>51.316725978647689</v>
      </c>
      <c r="FN400" s="31">
        <v>176</v>
      </c>
      <c r="FO400" s="36">
        <f>FM$399*FN400</f>
        <v>10560</v>
      </c>
      <c r="FP400" s="64">
        <f>FN400/FN399*FP399</f>
        <v>50</v>
      </c>
      <c r="FT400" s="31">
        <v>145</v>
      </c>
      <c r="FU400" s="36">
        <f>FS$399*FT400</f>
        <v>19430</v>
      </c>
      <c r="FV400" s="64">
        <f>FT400/FT399*FV399</f>
        <v>137.69784172661869</v>
      </c>
      <c r="FZ400" s="31">
        <v>88</v>
      </c>
      <c r="GA400" s="36">
        <f>FY$399*FZ400</f>
        <v>5456</v>
      </c>
      <c r="GB400" s="64">
        <f>FZ400/FZ399*GB399</f>
        <v>64.568047337278102</v>
      </c>
      <c r="GF400" s="31">
        <v>110</v>
      </c>
      <c r="GG400" s="36">
        <f>GE$399*GF400</f>
        <v>4180</v>
      </c>
      <c r="GH400" s="64">
        <f>GF400/GF399*GH399</f>
        <v>38.703703703703709</v>
      </c>
      <c r="GL400" s="31">
        <v>91</v>
      </c>
      <c r="GM400" s="36">
        <f>GK$399*GL400</f>
        <v>2056.6</v>
      </c>
      <c r="GN400" s="64">
        <f>GL400/GL399*GN399</f>
        <v>23.504000000000001</v>
      </c>
      <c r="GR400" s="31">
        <v>186</v>
      </c>
      <c r="GS400" s="36">
        <f>GQ$399*GR400</f>
        <v>4278</v>
      </c>
      <c r="GT400" s="64">
        <f>GR400/GR399*GT399</f>
        <v>21.39</v>
      </c>
      <c r="HD400" s="31">
        <v>58</v>
      </c>
      <c r="HE400" s="36">
        <f>HC$399*HD400</f>
        <v>2784</v>
      </c>
      <c r="HF400" s="64">
        <f>HD400/HD399*HF399</f>
        <v>47.589743589743591</v>
      </c>
      <c r="HP400" s="31">
        <v>123</v>
      </c>
      <c r="HQ400" s="30">
        <f>HO$399*HP400</f>
        <v>8118</v>
      </c>
      <c r="HR400" s="64">
        <f>HP400/HP399*HR399</f>
        <v>59.923076923076927</v>
      </c>
      <c r="HV400" s="31">
        <v>48</v>
      </c>
      <c r="HW400" s="36">
        <f>HU$399*HV400</f>
        <v>1440</v>
      </c>
      <c r="HX400" s="64">
        <f>HV400/HV399*HX399</f>
        <v>30</v>
      </c>
      <c r="IB400" s="31">
        <v>142</v>
      </c>
      <c r="IC400" s="36">
        <f>IA$399*IB400</f>
        <v>3266</v>
      </c>
      <c r="ID400" s="64">
        <f>IB400/IB399*ID399</f>
        <v>23</v>
      </c>
      <c r="IH400" s="31">
        <v>121</v>
      </c>
      <c r="II400" s="30">
        <f>IG$399*IH400</f>
        <v>3630</v>
      </c>
      <c r="IJ400" s="64">
        <f>IH400/IH399*IJ399</f>
        <v>30</v>
      </c>
      <c r="IN400" s="31">
        <v>117</v>
      </c>
      <c r="IO400" s="36">
        <f>IM$399*IN400</f>
        <v>3510</v>
      </c>
      <c r="IP400" s="64">
        <f>IN400/IN399*IP399</f>
        <v>31.90909090909091</v>
      </c>
      <c r="IT400" s="31">
        <v>84</v>
      </c>
      <c r="IU400" s="36">
        <f>IS$399*IT400</f>
        <v>1512</v>
      </c>
      <c r="IV400" s="64">
        <f>IT400/IT399*IV399</f>
        <v>17.581395348837209</v>
      </c>
      <c r="IZ400" s="31">
        <v>56.5</v>
      </c>
      <c r="JA400" s="36">
        <f>IY$399*IZ400</f>
        <v>1243</v>
      </c>
      <c r="JB400" s="64">
        <f>IZ400/IZ399*JB399</f>
        <v>23.903846153846153</v>
      </c>
      <c r="JC400" s="69"/>
      <c r="JD400" s="20"/>
      <c r="JE400" s="20"/>
      <c r="JF400" s="20"/>
      <c r="JI400" s="69"/>
      <c r="JJ400" s="20"/>
      <c r="JK400" s="20"/>
      <c r="JL400" s="20">
        <v>160</v>
      </c>
      <c r="JM400" s="23">
        <f>JK$399*JL400</f>
        <v>8000</v>
      </c>
      <c r="JN400" s="72">
        <f>JL400/JL399*JN399</f>
        <v>48.558421851289836</v>
      </c>
      <c r="JO400" s="69"/>
      <c r="JP400" s="20"/>
      <c r="JQ400" s="20"/>
      <c r="JR400" s="20">
        <v>133.25</v>
      </c>
      <c r="JS400" s="23">
        <f>JQ$399*JR400</f>
        <v>4210.7</v>
      </c>
      <c r="JT400" s="72">
        <f>JR400/JR399*JT399</f>
        <v>33.418253968253971</v>
      </c>
      <c r="JU400" s="69"/>
      <c r="JV400" s="20"/>
      <c r="JW400" s="20"/>
      <c r="JX400" s="20"/>
      <c r="KA400" s="69"/>
      <c r="KB400" s="20"/>
      <c r="KC400" s="20"/>
      <c r="KD400" s="20"/>
      <c r="KG400" s="69"/>
      <c r="KH400" s="20"/>
      <c r="KI400" s="20"/>
      <c r="KJ400" s="20">
        <v>42.5</v>
      </c>
      <c r="KK400" s="23">
        <f>KI$399*KJ400</f>
        <v>1275</v>
      </c>
      <c r="KL400" s="72">
        <f>KJ400/KJ399*KL399</f>
        <v>31.875</v>
      </c>
      <c r="KM400" s="69"/>
      <c r="KN400" s="20"/>
      <c r="KO400" s="20"/>
      <c r="KP400" s="20">
        <v>103</v>
      </c>
      <c r="KQ400" s="23">
        <f>KO$399*KP400</f>
        <v>1884.9</v>
      </c>
      <c r="KR400" s="72">
        <f>KP400/KP399*KR399</f>
        <v>18.124038461538461</v>
      </c>
      <c r="KS400" s="69"/>
      <c r="KT400" s="20"/>
      <c r="KU400" s="20"/>
      <c r="KV400" s="20">
        <v>134.5</v>
      </c>
      <c r="KW400" s="23">
        <f>KU$399*KV400</f>
        <v>10087.5</v>
      </c>
      <c r="KX400" s="72">
        <f>KV400/KV399*KX399</f>
        <v>59.074509803921572</v>
      </c>
      <c r="KY400" s="69"/>
      <c r="KZ400" s="20"/>
      <c r="LA400" s="20"/>
      <c r="LB400" s="20">
        <v>92</v>
      </c>
      <c r="LC400" s="23">
        <f>LA$399*LB400</f>
        <v>1932</v>
      </c>
      <c r="LD400" s="72">
        <f>LB400/LB399*LD399</f>
        <v>20.774193548387096</v>
      </c>
      <c r="LE400" s="69"/>
      <c r="LF400" s="20"/>
      <c r="LG400" s="20"/>
      <c r="LH400" s="20">
        <v>108.5</v>
      </c>
      <c r="LI400" s="23">
        <f>LG$399*LH400</f>
        <v>12477.5</v>
      </c>
      <c r="LJ400" s="72">
        <f>LH400/LH399*LJ399</f>
        <v>114</v>
      </c>
      <c r="LK400" s="27"/>
      <c r="LL400" s="27"/>
      <c r="LM400" s="27"/>
      <c r="LN400" s="27">
        <v>219.25</v>
      </c>
      <c r="LO400" s="30">
        <f>LM$399*LN400</f>
        <v>10896.725</v>
      </c>
      <c r="LP400" s="73">
        <f>LN400/LN399*LP399</f>
        <v>54.483625000000004</v>
      </c>
      <c r="LW400" s="32"/>
      <c r="LX400" s="32"/>
      <c r="LY400" s="32"/>
      <c r="LZ400" s="32">
        <v>161.42857142857144</v>
      </c>
      <c r="MA400" s="36">
        <f>LY$399*LZ400</f>
        <v>7102.8571428571431</v>
      </c>
      <c r="MB400" s="64">
        <f>LZ400/LZ399*MB399</f>
        <v>44.195555555555558</v>
      </c>
      <c r="MC400" s="32"/>
      <c r="MD400" s="32"/>
      <c r="ME400" s="32"/>
      <c r="MF400" s="32"/>
      <c r="MI400" s="32"/>
      <c r="MJ400" s="32"/>
      <c r="MK400" s="32"/>
      <c r="ML400" s="32"/>
      <c r="MO400" s="32"/>
      <c r="MP400" s="32"/>
      <c r="MQ400" s="32"/>
      <c r="MR400" s="32"/>
      <c r="MU400" s="32"/>
      <c r="MV400" s="32"/>
      <c r="MW400" s="32"/>
      <c r="MX400" s="32"/>
      <c r="NA400" s="32"/>
      <c r="NB400" s="32"/>
      <c r="NC400" s="32"/>
      <c r="ND400" s="32">
        <v>124</v>
      </c>
      <c r="NE400" s="36">
        <f>NC$399*ND400</f>
        <v>1860</v>
      </c>
      <c r="NF400" s="64">
        <f>ND400/ND399*NF399</f>
        <v>15</v>
      </c>
      <c r="NG400" s="32"/>
      <c r="NH400" s="32"/>
      <c r="NI400" s="32"/>
      <c r="NJ400" s="32">
        <v>115.75</v>
      </c>
      <c r="NK400" s="36">
        <f>NI$399*NJ400</f>
        <v>4097.55</v>
      </c>
      <c r="NL400" s="64">
        <f>NJ400/NJ399*NL399</f>
        <v>35.247741935483873</v>
      </c>
      <c r="NM400" s="32"/>
      <c r="NN400" s="32"/>
      <c r="NO400" s="32"/>
      <c r="NP400" s="32">
        <v>105.5</v>
      </c>
      <c r="NQ400" s="36">
        <f>NO$399*NP400</f>
        <v>1677.45</v>
      </c>
      <c r="NR400" s="64">
        <f>NP400/NP399*NR399</f>
        <v>15.9</v>
      </c>
      <c r="NS400" s="32"/>
      <c r="NT400" s="32"/>
      <c r="NU400" s="32"/>
      <c r="NV400" s="32"/>
      <c r="NY400" s="32"/>
      <c r="NZ400" s="32"/>
      <c r="OA400" s="32"/>
      <c r="OB400" s="32">
        <v>39.75</v>
      </c>
      <c r="OC400" s="36">
        <f>OA$399*OB400</f>
        <v>874.5</v>
      </c>
      <c r="OD400" s="64">
        <f>OB400/OB399*OD399</f>
        <v>22.42307692307692</v>
      </c>
      <c r="OE400" s="32"/>
      <c r="OF400" s="32"/>
      <c r="OG400" s="32"/>
      <c r="OH400" s="32"/>
      <c r="OK400" s="32"/>
      <c r="OL400" s="32"/>
      <c r="OM400" s="32"/>
      <c r="ON400" s="32"/>
      <c r="OQ400" s="32"/>
      <c r="OR400" s="32"/>
      <c r="OS400" s="32"/>
      <c r="OT400" s="32">
        <v>96</v>
      </c>
      <c r="OU400" s="36">
        <f>OS$399*OT400</f>
        <v>1440</v>
      </c>
      <c r="OV400" s="64">
        <f>OT400/OT399*OV399</f>
        <v>14.399999999999999</v>
      </c>
      <c r="OW400" s="32"/>
      <c r="OX400" s="32"/>
      <c r="OY400" s="32"/>
      <c r="OZ400" s="32">
        <v>128</v>
      </c>
      <c r="PA400" s="36">
        <f>OY$399*OZ400</f>
        <v>2112</v>
      </c>
      <c r="PB400" s="64">
        <f>OZ400/OZ399*PB399</f>
        <v>16.3</v>
      </c>
      <c r="PO400" s="32"/>
      <c r="PP400" s="32"/>
      <c r="PQ400" s="32"/>
      <c r="PR400" s="32"/>
      <c r="PU400" s="32"/>
      <c r="PV400" s="32"/>
      <c r="PW400" s="32"/>
      <c r="PX400" s="31">
        <v>125</v>
      </c>
      <c r="PY400" s="36">
        <f>PW$399*PX400</f>
        <v>750</v>
      </c>
      <c r="PZ400" s="64">
        <f>PX400/PX399*PZ399</f>
        <v>6</v>
      </c>
      <c r="QM400" s="5"/>
      <c r="QO400" s="5"/>
      <c r="RN400" s="31">
        <v>83</v>
      </c>
      <c r="RO400" s="36">
        <f>RM$399*RN400</f>
        <v>946.2</v>
      </c>
      <c r="RP400" s="64">
        <f>RN400/RN399*RP399</f>
        <v>11.4</v>
      </c>
      <c r="RZ400" s="31">
        <v>113.75</v>
      </c>
      <c r="SA400" s="36">
        <f>RY$399*RZ400</f>
        <v>1365</v>
      </c>
      <c r="SB400" s="64">
        <f>RZ400/RZ399*SB399</f>
        <v>10.186567164179104</v>
      </c>
    </row>
    <row r="401" spans="1:515" x14ac:dyDescent="0.55000000000000004">
      <c r="B401" s="80">
        <v>186402</v>
      </c>
      <c r="C401" s="77"/>
      <c r="D401" s="78"/>
      <c r="E401" s="78">
        <f t="shared" si="1113"/>
        <v>350422.2882142858</v>
      </c>
      <c r="F401" s="78">
        <f>F400*G401/G400</f>
        <v>84.941433076123573</v>
      </c>
      <c r="G401" s="78">
        <f t="shared" ref="G401:G411" si="1170">E401/D$399</f>
        <v>121.72089625005583</v>
      </c>
      <c r="H401" s="78"/>
      <c r="I401" s="78"/>
      <c r="J401" s="88"/>
      <c r="N401" s="31">
        <v>108.5</v>
      </c>
      <c r="O401" s="62">
        <f t="shared" ref="O401:O411" si="1171">M$399*N401</f>
        <v>14267.75</v>
      </c>
      <c r="T401" s="31">
        <v>39.125</v>
      </c>
      <c r="U401" s="36">
        <f t="shared" ref="U401:U411" si="1172">S$399*T401</f>
        <v>7825</v>
      </c>
      <c r="Z401" s="31">
        <v>232</v>
      </c>
      <c r="AA401" s="37">
        <f t="shared" si="1168"/>
        <v>17400</v>
      </c>
      <c r="AF401" s="31">
        <v>200</v>
      </c>
      <c r="AG401" s="36">
        <f t="shared" ref="AG401:AG411" si="1173">AE$399*AF401</f>
        <v>11400</v>
      </c>
      <c r="AL401" s="31">
        <v>130</v>
      </c>
      <c r="AM401" s="30">
        <f t="shared" ref="AM401:AM411" si="1174">AK$399*AL401</f>
        <v>15210</v>
      </c>
      <c r="AR401" s="31">
        <v>73.5</v>
      </c>
      <c r="AS401" s="38">
        <f t="shared" ref="AS401:AS411" si="1175">AQ$399*AR401</f>
        <v>2315.25</v>
      </c>
      <c r="AX401" s="31">
        <v>135.25</v>
      </c>
      <c r="AY401" s="36">
        <f t="shared" ref="AY401:AY411" si="1176">AW$399*AX401</f>
        <v>6221.5</v>
      </c>
      <c r="BD401" s="31">
        <v>132</v>
      </c>
      <c r="BE401" s="36">
        <f t="shared" ref="BE401:BE411" si="1177">BC$399*BD401</f>
        <v>5478</v>
      </c>
      <c r="BJ401" s="31">
        <v>75</v>
      </c>
      <c r="BK401" s="36">
        <f t="shared" ref="BK401:BK411" si="1178">BI$399*BJ401</f>
        <v>2302.5</v>
      </c>
      <c r="BP401" s="31">
        <v>104</v>
      </c>
      <c r="BQ401" s="30">
        <f t="shared" ref="BQ401:BQ411" si="1179">BO$399*BP401</f>
        <v>3120</v>
      </c>
      <c r="BV401" s="31">
        <v>121</v>
      </c>
      <c r="BW401" s="30">
        <f t="shared" ref="BW401:BW411" si="1180">BU$399*BV401</f>
        <v>7260</v>
      </c>
      <c r="CB401" s="31">
        <v>133.88</v>
      </c>
      <c r="CC401" s="30">
        <f t="shared" ref="CC401:CC411" si="1181">CA$399*CB401</f>
        <v>22491.84</v>
      </c>
      <c r="CH401" s="3">
        <v>73.25</v>
      </c>
      <c r="CI401" s="36">
        <f t="shared" ref="CI401:CI411" si="1182">CG$399*CH401</f>
        <v>1684.75</v>
      </c>
      <c r="CN401" s="31">
        <v>116.75</v>
      </c>
      <c r="CO401" s="36">
        <f t="shared" ref="CO401:CO404" si="1183">CM$399*CN401</f>
        <v>7005</v>
      </c>
      <c r="CT401" s="3">
        <v>54</v>
      </c>
      <c r="CU401" s="36">
        <f t="shared" ref="CU401:CU404" si="1184">CS$399*CT401</f>
        <v>1998</v>
      </c>
      <c r="CZ401" s="31">
        <v>135.25</v>
      </c>
      <c r="DA401" s="62">
        <f t="shared" ref="DA401:DA411" si="1185">CY$399*CZ401</f>
        <v>32730.5</v>
      </c>
      <c r="DF401" s="31">
        <v>168</v>
      </c>
      <c r="DG401" s="30">
        <f t="shared" ref="DG401:DG411" si="1186">DE$399*DF401</f>
        <v>7392</v>
      </c>
      <c r="DR401" s="31">
        <v>141.5</v>
      </c>
      <c r="DS401" s="30">
        <f t="shared" ref="DS401:DS411" si="1187">DQ$399*DR401</f>
        <v>8560.75</v>
      </c>
      <c r="DX401" s="31">
        <v>99</v>
      </c>
      <c r="DY401" s="30">
        <f t="shared" ref="DY401:DY411" si="1188">DW$399*DX401</f>
        <v>6039</v>
      </c>
      <c r="ED401" s="31">
        <v>148</v>
      </c>
      <c r="EE401" s="30">
        <f t="shared" ref="EE401:EE411" si="1189">EC$399*ED401</f>
        <v>6882</v>
      </c>
      <c r="EV401" s="31">
        <v>144</v>
      </c>
      <c r="EW401" s="30">
        <f t="shared" ref="EW401:EW411" si="1190">EU$399*EV401</f>
        <v>6480</v>
      </c>
      <c r="FB401" s="31">
        <v>150</v>
      </c>
      <c r="FC401" s="29">
        <f t="shared" si="1169"/>
        <v>7725</v>
      </c>
      <c r="FN401" s="31">
        <v>165</v>
      </c>
      <c r="FO401" s="36">
        <f t="shared" ref="FO401:FO411" si="1191">FM$399*FN401</f>
        <v>9900</v>
      </c>
      <c r="FT401" s="31">
        <v>141</v>
      </c>
      <c r="FU401" s="36">
        <f t="shared" ref="FU401:FU411" si="1192">FS$399*FT401</f>
        <v>18894</v>
      </c>
      <c r="FZ401" s="31">
        <v>99.25</v>
      </c>
      <c r="GA401" s="36">
        <f t="shared" ref="GA401:GA411" si="1193">FY$399*FZ401</f>
        <v>6153.5</v>
      </c>
      <c r="GF401" s="31">
        <v>116.25</v>
      </c>
      <c r="GG401" s="36">
        <f t="shared" ref="GG401:GG411" si="1194">GE$399*GF401</f>
        <v>4417.5</v>
      </c>
      <c r="GL401" s="31">
        <v>88</v>
      </c>
      <c r="GM401" s="36">
        <f t="shared" ref="GM401:GM411" si="1195">GK$399*GL401</f>
        <v>1988.8000000000002</v>
      </c>
      <c r="GR401" s="31">
        <v>180</v>
      </c>
      <c r="GS401" s="36">
        <f t="shared" ref="GS401:GS411" si="1196">GQ$399*GR401</f>
        <v>4140</v>
      </c>
      <c r="HD401" s="31">
        <v>67.25</v>
      </c>
      <c r="HE401" s="36">
        <f t="shared" ref="HE401:HE411" si="1197">HC$399*HD401</f>
        <v>3228</v>
      </c>
      <c r="HP401" s="31">
        <v>130.5</v>
      </c>
      <c r="HQ401" s="30">
        <f t="shared" ref="HQ401:HQ411" si="1198">HO$399*HP401</f>
        <v>8613</v>
      </c>
      <c r="HV401" s="31">
        <v>45</v>
      </c>
      <c r="HW401" s="36">
        <f t="shared" ref="HW401:HW411" si="1199">HU$399*HV401</f>
        <v>1350</v>
      </c>
      <c r="IB401" s="31">
        <v>142</v>
      </c>
      <c r="IC401" s="36">
        <f t="shared" ref="IC401:IC411" si="1200">IA$399*IB401</f>
        <v>3266</v>
      </c>
      <c r="IH401" s="31">
        <v>121</v>
      </c>
      <c r="II401" s="30">
        <f t="shared" ref="II401:II411" si="1201">IG$399*IH401</f>
        <v>3630</v>
      </c>
      <c r="IN401" s="31">
        <v>119</v>
      </c>
      <c r="IO401" s="36">
        <f t="shared" ref="IO401:IO411" si="1202">IM$399*IN401</f>
        <v>3570</v>
      </c>
      <c r="IT401" s="31">
        <v>87.5</v>
      </c>
      <c r="IU401" s="36">
        <f t="shared" ref="IU401:IU411" si="1203">IS$399*IT401</f>
        <v>1575</v>
      </c>
      <c r="IZ401" s="31">
        <v>66.5</v>
      </c>
      <c r="JA401" s="36">
        <f t="shared" ref="JA401:JA411" si="1204">IY$399*IZ401</f>
        <v>1463</v>
      </c>
      <c r="JC401" s="69"/>
      <c r="JD401" s="20"/>
      <c r="JE401" s="20"/>
      <c r="JF401" s="20"/>
      <c r="JI401" s="69"/>
      <c r="JJ401" s="20"/>
      <c r="JK401" s="20"/>
      <c r="JL401" s="20">
        <v>175</v>
      </c>
      <c r="JM401" s="23">
        <f t="shared" ref="JM401:JM411" si="1205">JK$399*JL401</f>
        <v>8750</v>
      </c>
      <c r="JO401" s="69"/>
      <c r="JP401" s="20"/>
      <c r="JQ401" s="20"/>
      <c r="JR401" s="20">
        <v>144</v>
      </c>
      <c r="JS401" s="23">
        <f t="shared" ref="JS401:JS411" si="1206">JQ$399*JR401</f>
        <v>4550.4000000000005</v>
      </c>
      <c r="JU401" s="69"/>
      <c r="JV401" s="20"/>
      <c r="JW401" s="20"/>
      <c r="JX401" s="20"/>
      <c r="KA401" s="69"/>
      <c r="KB401" s="20"/>
      <c r="KC401" s="20"/>
      <c r="KD401" s="20"/>
      <c r="KG401" s="69"/>
      <c r="KH401" s="20"/>
      <c r="KI401" s="20"/>
      <c r="KJ401" s="20">
        <v>40.25</v>
      </c>
      <c r="KK401" s="23">
        <f t="shared" ref="KK401:KK411" si="1207">KI$399*KJ401</f>
        <v>1207.5</v>
      </c>
      <c r="KM401" s="69"/>
      <c r="KN401" s="20"/>
      <c r="KO401" s="20"/>
      <c r="KP401" s="20">
        <v>104</v>
      </c>
      <c r="KQ401" s="23">
        <f t="shared" ref="KQ401:KQ411" si="1208">KO$399*KP401</f>
        <v>1903.2</v>
      </c>
      <c r="KS401" s="69"/>
      <c r="KT401" s="20"/>
      <c r="KU401" s="20"/>
      <c r="KV401" s="20">
        <v>142</v>
      </c>
      <c r="KW401" s="23">
        <f t="shared" ref="KW401:KW411" si="1209">KU$399*KV401</f>
        <v>10650</v>
      </c>
      <c r="KY401" s="69"/>
      <c r="KZ401" s="20"/>
      <c r="LA401" s="20"/>
      <c r="LB401" s="20">
        <v>91</v>
      </c>
      <c r="LC401" s="23">
        <f t="shared" ref="LC401:LC411" si="1210">LA$399*LB401</f>
        <v>1911</v>
      </c>
      <c r="LE401" s="69"/>
      <c r="LF401" s="20"/>
      <c r="LG401" s="20"/>
      <c r="LH401" s="20">
        <v>115</v>
      </c>
      <c r="LI401" s="23">
        <f t="shared" ref="LI401:LI411" si="1211">LG$399*LH401</f>
        <v>13225</v>
      </c>
      <c r="LK401" s="27"/>
      <c r="LL401" s="27"/>
      <c r="LM401" s="27"/>
      <c r="LN401" s="27">
        <v>232.625</v>
      </c>
      <c r="LO401" s="30">
        <f t="shared" ref="LO401:LO411" si="1212">LM$399*LN401</f>
        <v>11561.462500000001</v>
      </c>
      <c r="LW401" s="32"/>
      <c r="LX401" s="32"/>
      <c r="LY401" s="32"/>
      <c r="LZ401" s="32">
        <v>162.14285714285717</v>
      </c>
      <c r="MA401" s="36">
        <f t="shared" ref="MA401:MA411" si="1213">LY$399*LZ401</f>
        <v>7134.2857142857156</v>
      </c>
      <c r="MC401" s="32"/>
      <c r="MD401" s="32"/>
      <c r="ME401" s="32"/>
      <c r="MF401" s="32"/>
      <c r="MI401" s="32"/>
      <c r="MJ401" s="32"/>
      <c r="MK401" s="32"/>
      <c r="ML401" s="32"/>
      <c r="MO401" s="32"/>
      <c r="MP401" s="32"/>
      <c r="MQ401" s="32"/>
      <c r="MR401" s="32"/>
      <c r="MU401" s="32"/>
      <c r="MV401" s="32"/>
      <c r="MW401" s="32"/>
      <c r="MX401" s="32"/>
      <c r="NA401" s="32"/>
      <c r="NB401" s="32"/>
      <c r="NC401" s="32"/>
      <c r="ND401" s="32">
        <v>126</v>
      </c>
      <c r="NE401" s="36">
        <f t="shared" ref="NE401:NE411" si="1214">NC$399*ND401</f>
        <v>1890</v>
      </c>
      <c r="NG401" s="32"/>
      <c r="NH401" s="32"/>
      <c r="NI401" s="32"/>
      <c r="NJ401" s="32">
        <v>115</v>
      </c>
      <c r="NK401" s="36">
        <f t="shared" ref="NK401:NK411" si="1215">NI$399*NJ401</f>
        <v>4071</v>
      </c>
      <c r="NM401" s="32"/>
      <c r="NN401" s="32"/>
      <c r="NO401" s="32"/>
      <c r="NP401" s="32">
        <v>104</v>
      </c>
      <c r="NQ401" s="36">
        <f t="shared" ref="NQ401:NQ411" si="1216">NO$399*NP401</f>
        <v>1653.6000000000001</v>
      </c>
      <c r="NS401" s="32"/>
      <c r="NT401" s="32"/>
      <c r="NU401" s="32"/>
      <c r="NV401" s="32"/>
      <c r="NY401" s="32"/>
      <c r="NZ401" s="32"/>
      <c r="OA401" s="32"/>
      <c r="OB401" s="32">
        <v>40</v>
      </c>
      <c r="OC401" s="36">
        <f t="shared" ref="OC401:OC411" si="1217">OA$399*OB401</f>
        <v>880</v>
      </c>
      <c r="OE401" s="32"/>
      <c r="OF401" s="32"/>
      <c r="OG401" s="32"/>
      <c r="OH401" s="32"/>
      <c r="OK401" s="32"/>
      <c r="OL401" s="32"/>
      <c r="OM401" s="32"/>
      <c r="ON401" s="32"/>
      <c r="OQ401" s="32"/>
      <c r="OR401" s="32"/>
      <c r="OS401" s="32"/>
      <c r="OT401" s="31">
        <v>100.5</v>
      </c>
      <c r="OU401" s="36">
        <f t="shared" ref="OU401:OU411" si="1218">OS$399*OT401</f>
        <v>1507.5</v>
      </c>
      <c r="OW401" s="32"/>
      <c r="OX401" s="32"/>
      <c r="OY401" s="32"/>
      <c r="OZ401" s="32">
        <v>128</v>
      </c>
      <c r="PA401" s="36">
        <f t="shared" ref="PA401:PA411" si="1219">OY$399*OZ401</f>
        <v>2112</v>
      </c>
      <c r="PC401" s="32"/>
      <c r="PD401" s="32"/>
      <c r="PE401" s="32"/>
      <c r="PF401" s="32"/>
      <c r="PI401" s="32"/>
      <c r="PJ401" s="32"/>
      <c r="PK401" s="32"/>
      <c r="PL401" s="32"/>
      <c r="PO401" s="32"/>
      <c r="PP401" s="32"/>
      <c r="PQ401" s="32"/>
      <c r="PR401" s="32"/>
      <c r="PU401" s="32"/>
      <c r="PV401" s="32"/>
      <c r="PW401" s="32"/>
      <c r="PX401" s="31">
        <v>125</v>
      </c>
      <c r="PY401" s="36">
        <f t="shared" ref="PY401:PY411" si="1220">PW$399*PX401</f>
        <v>750</v>
      </c>
      <c r="QM401" s="5"/>
      <c r="QO401" s="5"/>
      <c r="RN401" s="31">
        <v>90.5</v>
      </c>
      <c r="RO401" s="36">
        <f t="shared" ref="RO401:RO411" si="1221">RM$399*RN401</f>
        <v>1031.7</v>
      </c>
      <c r="RZ401" s="31">
        <v>138</v>
      </c>
      <c r="SA401" s="36">
        <f t="shared" ref="SA401:SA411" si="1222">RY$399*RZ401</f>
        <v>1656</v>
      </c>
    </row>
    <row r="402" spans="1:515" s="50" customFormat="1" x14ac:dyDescent="0.55000000000000004">
      <c r="A402" s="54"/>
      <c r="B402" s="80">
        <v>186403</v>
      </c>
      <c r="C402" s="77"/>
      <c r="D402" s="78"/>
      <c r="E402" s="78">
        <f t="shared" si="1113"/>
        <v>378316.23928571428</v>
      </c>
      <c r="F402" s="78">
        <f t="shared" ref="F402:F411" si="1223">F401*G402/G401</f>
        <v>91.702852819817309</v>
      </c>
      <c r="G402" s="78">
        <f t="shared" si="1170"/>
        <v>131.4099966256953</v>
      </c>
      <c r="H402" s="78"/>
      <c r="I402" s="78"/>
      <c r="J402" s="88"/>
      <c r="N402" s="50">
        <v>110</v>
      </c>
      <c r="O402" s="62">
        <f t="shared" si="1171"/>
        <v>14465</v>
      </c>
      <c r="T402" s="50">
        <v>55.375</v>
      </c>
      <c r="U402" s="37">
        <f t="shared" si="1172"/>
        <v>11075</v>
      </c>
      <c r="V402" s="67"/>
      <c r="Z402" s="50">
        <v>236</v>
      </c>
      <c r="AA402" s="37">
        <f t="shared" si="1168"/>
        <v>17700</v>
      </c>
      <c r="AB402" s="67"/>
      <c r="AF402" s="50">
        <v>227</v>
      </c>
      <c r="AG402" s="37">
        <f t="shared" si="1173"/>
        <v>12939</v>
      </c>
      <c r="AH402" s="67"/>
      <c r="AL402" s="50">
        <v>154</v>
      </c>
      <c r="AM402" s="30">
        <f t="shared" si="1174"/>
        <v>18018</v>
      </c>
      <c r="AN402" s="67"/>
      <c r="AR402" s="50">
        <v>72.5</v>
      </c>
      <c r="AS402" s="52">
        <f t="shared" si="1175"/>
        <v>2283.75</v>
      </c>
      <c r="AT402" s="67"/>
      <c r="AX402" s="50">
        <v>175</v>
      </c>
      <c r="AY402" s="37">
        <f t="shared" si="1176"/>
        <v>8050</v>
      </c>
      <c r="AZ402" s="67"/>
      <c r="BD402" s="50">
        <v>134</v>
      </c>
      <c r="BE402" s="37">
        <f t="shared" si="1177"/>
        <v>5561</v>
      </c>
      <c r="BF402" s="67"/>
      <c r="BJ402" s="50">
        <v>81</v>
      </c>
      <c r="BK402" s="37">
        <f t="shared" si="1178"/>
        <v>2486.6999999999998</v>
      </c>
      <c r="BL402" s="67"/>
      <c r="BP402" s="50">
        <v>106.75</v>
      </c>
      <c r="BQ402" s="30">
        <f t="shared" si="1179"/>
        <v>3202.5</v>
      </c>
      <c r="BR402" s="67"/>
      <c r="BV402" s="50">
        <v>126</v>
      </c>
      <c r="BW402" s="30">
        <f t="shared" si="1180"/>
        <v>7560</v>
      </c>
      <c r="BX402" s="67"/>
      <c r="CB402" s="50">
        <v>135.5</v>
      </c>
      <c r="CC402" s="30">
        <f t="shared" si="1181"/>
        <v>22764</v>
      </c>
      <c r="CD402" s="67"/>
      <c r="CH402" s="3">
        <v>85.25</v>
      </c>
      <c r="CI402" s="37">
        <f t="shared" si="1182"/>
        <v>1960.75</v>
      </c>
      <c r="CJ402" s="67"/>
      <c r="CN402" s="50">
        <v>127</v>
      </c>
      <c r="CO402" s="37">
        <f t="shared" si="1183"/>
        <v>7620</v>
      </c>
      <c r="CP402" s="67"/>
      <c r="CT402" s="3">
        <v>67.25</v>
      </c>
      <c r="CU402" s="37">
        <f t="shared" si="1184"/>
        <v>2488.25</v>
      </c>
      <c r="CV402" s="67"/>
      <c r="CZ402" s="50">
        <v>145.25</v>
      </c>
      <c r="DA402" s="62">
        <f t="shared" si="1185"/>
        <v>35150.5</v>
      </c>
      <c r="DF402" s="50">
        <v>161</v>
      </c>
      <c r="DG402" s="30">
        <f t="shared" si="1186"/>
        <v>7084</v>
      </c>
      <c r="DH402" s="67"/>
      <c r="DM402" s="30"/>
      <c r="DN402" s="67"/>
      <c r="DR402" s="50">
        <v>148</v>
      </c>
      <c r="DS402" s="30">
        <f t="shared" si="1187"/>
        <v>8954</v>
      </c>
      <c r="DT402" s="67"/>
      <c r="DX402" s="50">
        <v>117.25</v>
      </c>
      <c r="DY402" s="30">
        <f t="shared" si="1188"/>
        <v>7152.25</v>
      </c>
      <c r="DZ402" s="67"/>
      <c r="ED402" s="50">
        <v>149</v>
      </c>
      <c r="EE402" s="30">
        <f t="shared" si="1189"/>
        <v>6928.5</v>
      </c>
      <c r="EF402" s="67"/>
      <c r="EK402" s="37"/>
      <c r="EL402" s="67"/>
      <c r="EQ402" s="37"/>
      <c r="ER402" s="67"/>
      <c r="EV402" s="50">
        <v>144</v>
      </c>
      <c r="EW402" s="30">
        <f t="shared" si="1190"/>
        <v>6480</v>
      </c>
      <c r="EX402" s="67"/>
      <c r="FB402" s="50">
        <v>155</v>
      </c>
      <c r="FC402" s="29">
        <f t="shared" si="1169"/>
        <v>7982.5</v>
      </c>
      <c r="FD402" s="67"/>
      <c r="FI402" s="37"/>
      <c r="FJ402" s="67"/>
      <c r="FN402" s="50">
        <v>172</v>
      </c>
      <c r="FO402" s="37">
        <f t="shared" si="1191"/>
        <v>10320</v>
      </c>
      <c r="FP402" s="67"/>
      <c r="FT402" s="50">
        <v>150</v>
      </c>
      <c r="FU402" s="37">
        <f t="shared" si="1192"/>
        <v>20100</v>
      </c>
      <c r="FV402" s="67"/>
      <c r="FZ402" s="50">
        <v>143.5</v>
      </c>
      <c r="GA402" s="37">
        <f t="shared" si="1193"/>
        <v>8897</v>
      </c>
      <c r="GB402" s="67"/>
      <c r="GF402" s="50">
        <v>125.25</v>
      </c>
      <c r="GG402" s="37">
        <f t="shared" si="1194"/>
        <v>4759.5</v>
      </c>
      <c r="GH402" s="67"/>
      <c r="GL402" s="50">
        <v>130</v>
      </c>
      <c r="GM402" s="37">
        <f t="shared" si="1195"/>
        <v>2938</v>
      </c>
      <c r="GN402" s="67"/>
      <c r="GR402" s="50">
        <v>180</v>
      </c>
      <c r="GS402" s="37">
        <f t="shared" si="1196"/>
        <v>4140</v>
      </c>
      <c r="GT402" s="67"/>
      <c r="GY402" s="37"/>
      <c r="GZ402" s="67"/>
      <c r="HD402" s="50">
        <v>87.25</v>
      </c>
      <c r="HE402" s="37">
        <f t="shared" si="1197"/>
        <v>4188</v>
      </c>
      <c r="HF402" s="67"/>
      <c r="HK402" s="37"/>
      <c r="HL402" s="67"/>
      <c r="HP402" s="50">
        <v>145</v>
      </c>
      <c r="HQ402" s="30">
        <f t="shared" si="1198"/>
        <v>9570</v>
      </c>
      <c r="HR402" s="67"/>
      <c r="HV402" s="50">
        <v>54</v>
      </c>
      <c r="HW402" s="37">
        <f t="shared" si="1199"/>
        <v>1620</v>
      </c>
      <c r="HX402" s="67"/>
      <c r="IB402" s="50">
        <v>142</v>
      </c>
      <c r="IC402" s="37">
        <f t="shared" si="1200"/>
        <v>3266</v>
      </c>
      <c r="ID402" s="67"/>
      <c r="IH402" s="50">
        <v>123</v>
      </c>
      <c r="II402" s="30">
        <f t="shared" si="1201"/>
        <v>3690</v>
      </c>
      <c r="IJ402" s="67"/>
      <c r="IN402" s="50">
        <v>124.5</v>
      </c>
      <c r="IO402" s="37">
        <f t="shared" si="1202"/>
        <v>3735</v>
      </c>
      <c r="IP402" s="67"/>
      <c r="IT402" s="50">
        <v>95.25</v>
      </c>
      <c r="IU402" s="37">
        <f t="shared" si="1203"/>
        <v>1714.5</v>
      </c>
      <c r="IV402" s="67"/>
      <c r="IZ402" s="50">
        <v>70</v>
      </c>
      <c r="JA402" s="37">
        <f t="shared" si="1204"/>
        <v>1540</v>
      </c>
      <c r="JB402" s="67"/>
      <c r="JC402" s="69"/>
      <c r="JD402" s="20"/>
      <c r="JE402" s="20"/>
      <c r="JF402" s="20"/>
      <c r="JG402" s="23"/>
      <c r="JH402" s="72"/>
      <c r="JI402" s="69"/>
      <c r="JJ402" s="20"/>
      <c r="JK402" s="20"/>
      <c r="JL402" s="20">
        <v>178</v>
      </c>
      <c r="JM402" s="23">
        <f t="shared" si="1205"/>
        <v>8900</v>
      </c>
      <c r="JN402" s="72"/>
      <c r="JO402" s="69"/>
      <c r="JP402" s="20"/>
      <c r="JQ402" s="20"/>
      <c r="JR402" s="20">
        <v>146</v>
      </c>
      <c r="JS402" s="23">
        <f t="shared" si="1206"/>
        <v>4613.6000000000004</v>
      </c>
      <c r="JT402" s="72"/>
      <c r="JU402" s="69"/>
      <c r="JV402" s="20"/>
      <c r="JW402" s="20"/>
      <c r="JX402" s="20"/>
      <c r="JY402" s="23"/>
      <c r="JZ402" s="72"/>
      <c r="KA402" s="69"/>
      <c r="KB402" s="20"/>
      <c r="KC402" s="20"/>
      <c r="KD402" s="20"/>
      <c r="KE402" s="23"/>
      <c r="KF402" s="72"/>
      <c r="KG402" s="69"/>
      <c r="KH402" s="20"/>
      <c r="KI402" s="20"/>
      <c r="KJ402" s="20">
        <v>48</v>
      </c>
      <c r="KK402" s="23">
        <f t="shared" si="1207"/>
        <v>1440</v>
      </c>
      <c r="KL402" s="72"/>
      <c r="KM402" s="69"/>
      <c r="KN402" s="20"/>
      <c r="KO402" s="20"/>
      <c r="KP402" s="20">
        <v>118</v>
      </c>
      <c r="KQ402" s="23">
        <f t="shared" si="1208"/>
        <v>2159.4</v>
      </c>
      <c r="KR402" s="72"/>
      <c r="KS402" s="69"/>
      <c r="KT402" s="20"/>
      <c r="KU402" s="20"/>
      <c r="KV402" s="20">
        <v>147.5</v>
      </c>
      <c r="KW402" s="23">
        <f t="shared" si="1209"/>
        <v>11062.5</v>
      </c>
      <c r="KX402" s="72"/>
      <c r="KY402" s="69"/>
      <c r="KZ402" s="20"/>
      <c r="LA402" s="20"/>
      <c r="LB402" s="20">
        <v>101.25</v>
      </c>
      <c r="LC402" s="23">
        <f t="shared" si="1210"/>
        <v>2126.25</v>
      </c>
      <c r="LD402" s="72"/>
      <c r="LE402" s="69"/>
      <c r="LF402" s="20"/>
      <c r="LG402" s="20"/>
      <c r="LH402" s="20">
        <v>124.5</v>
      </c>
      <c r="LI402" s="23">
        <f t="shared" si="1211"/>
        <v>14317.5</v>
      </c>
      <c r="LJ402" s="72"/>
      <c r="LK402" s="27"/>
      <c r="LL402" s="27"/>
      <c r="LM402" s="27"/>
      <c r="LN402" s="27">
        <v>246</v>
      </c>
      <c r="LO402" s="30">
        <f t="shared" si="1212"/>
        <v>12226.2</v>
      </c>
      <c r="LP402" s="73"/>
      <c r="LQ402" s="29"/>
      <c r="LR402" s="29"/>
      <c r="LS402" s="29"/>
      <c r="LT402" s="29"/>
      <c r="LU402" s="30"/>
      <c r="LV402" s="73"/>
      <c r="LW402" s="53"/>
      <c r="LX402" s="53"/>
      <c r="LY402" s="53"/>
      <c r="LZ402" s="53">
        <v>162.85714285714289</v>
      </c>
      <c r="MA402" s="37">
        <f t="shared" si="1213"/>
        <v>7165.7142857142871</v>
      </c>
      <c r="MB402" s="67"/>
      <c r="MC402" s="53"/>
      <c r="MD402" s="53"/>
      <c r="ME402" s="53"/>
      <c r="MF402" s="53"/>
      <c r="MG402" s="37"/>
      <c r="MH402" s="67"/>
      <c r="MI402" s="53"/>
      <c r="MJ402" s="53"/>
      <c r="MK402" s="53"/>
      <c r="ML402" s="53"/>
      <c r="MM402" s="37"/>
      <c r="MN402" s="67"/>
      <c r="MO402" s="53"/>
      <c r="MP402" s="53"/>
      <c r="MQ402" s="53"/>
      <c r="MR402" s="53"/>
      <c r="MS402" s="37"/>
      <c r="MT402" s="67"/>
      <c r="MU402" s="53"/>
      <c r="MV402" s="53"/>
      <c r="MW402" s="53"/>
      <c r="MX402" s="53"/>
      <c r="MY402" s="37"/>
      <c r="MZ402" s="67"/>
      <c r="NA402" s="53"/>
      <c r="NB402" s="53"/>
      <c r="NC402" s="53"/>
      <c r="ND402" s="53">
        <v>127.5</v>
      </c>
      <c r="NE402" s="37">
        <f t="shared" si="1214"/>
        <v>1912.5</v>
      </c>
      <c r="NF402" s="67"/>
      <c r="NG402" s="53"/>
      <c r="NH402" s="53"/>
      <c r="NI402" s="53"/>
      <c r="NJ402" s="53">
        <v>120</v>
      </c>
      <c r="NK402" s="37">
        <f t="shared" si="1215"/>
        <v>4248</v>
      </c>
      <c r="NL402" s="67"/>
      <c r="NM402" s="53"/>
      <c r="NN402" s="53"/>
      <c r="NO402" s="53"/>
      <c r="NP402" s="53">
        <v>110</v>
      </c>
      <c r="NQ402" s="37">
        <f t="shared" si="1216"/>
        <v>1749</v>
      </c>
      <c r="NR402" s="67"/>
      <c r="NS402" s="53"/>
      <c r="NT402" s="53"/>
      <c r="NU402" s="53"/>
      <c r="NV402" s="53"/>
      <c r="NW402" s="37"/>
      <c r="NX402" s="67"/>
      <c r="NY402" s="53"/>
      <c r="NZ402" s="53"/>
      <c r="OA402" s="53"/>
      <c r="OB402" s="53">
        <v>42</v>
      </c>
      <c r="OC402" s="37">
        <f t="shared" si="1217"/>
        <v>924</v>
      </c>
      <c r="OD402" s="67"/>
      <c r="OE402" s="53"/>
      <c r="OF402" s="53"/>
      <c r="OG402" s="53"/>
      <c r="OH402" s="53"/>
      <c r="OI402" s="37"/>
      <c r="OJ402" s="67"/>
      <c r="OK402" s="53"/>
      <c r="OL402" s="53"/>
      <c r="OM402" s="53"/>
      <c r="ON402" s="53"/>
      <c r="OO402" s="37"/>
      <c r="OP402" s="67"/>
      <c r="OQ402" s="53"/>
      <c r="OR402" s="53"/>
      <c r="OS402" s="53"/>
      <c r="OT402" s="53">
        <v>105</v>
      </c>
      <c r="OU402" s="37">
        <f t="shared" si="1218"/>
        <v>1575</v>
      </c>
      <c r="OV402" s="67"/>
      <c r="OW402" s="53"/>
      <c r="OX402" s="53"/>
      <c r="OY402" s="53"/>
      <c r="OZ402" s="53">
        <v>137.75</v>
      </c>
      <c r="PA402" s="37">
        <f t="shared" si="1219"/>
        <v>2272.875</v>
      </c>
      <c r="PB402" s="67"/>
      <c r="PC402" s="53"/>
      <c r="PD402" s="53"/>
      <c r="PE402" s="53"/>
      <c r="PF402" s="53"/>
      <c r="PG402" s="37"/>
      <c r="PH402" s="67"/>
      <c r="PI402" s="53"/>
      <c r="PJ402" s="53"/>
      <c r="PK402" s="53"/>
      <c r="PL402" s="53"/>
      <c r="PM402" s="37"/>
      <c r="PN402" s="67"/>
      <c r="PO402" s="53"/>
      <c r="PP402" s="53"/>
      <c r="PQ402" s="53"/>
      <c r="PR402" s="53"/>
      <c r="PS402" s="37"/>
      <c r="PT402" s="67"/>
      <c r="PU402" s="53"/>
      <c r="PV402" s="53"/>
      <c r="PW402" s="53"/>
      <c r="PX402" s="50">
        <v>125</v>
      </c>
      <c r="PY402" s="37">
        <f t="shared" si="1220"/>
        <v>750</v>
      </c>
      <c r="PZ402" s="67"/>
      <c r="QE402" s="37"/>
      <c r="QF402" s="67"/>
      <c r="QK402" s="37"/>
      <c r="QL402" s="67"/>
      <c r="QM402" s="9"/>
      <c r="QN402" s="31"/>
      <c r="QO402" s="9"/>
      <c r="QP402" s="31"/>
      <c r="QQ402" s="37"/>
      <c r="QR402" s="67"/>
      <c r="QS402" s="31"/>
      <c r="QT402" s="31"/>
      <c r="QU402" s="31"/>
      <c r="QV402" s="31"/>
      <c r="QW402" s="37"/>
      <c r="QX402" s="67"/>
      <c r="QY402" s="31"/>
      <c r="QZ402" s="31"/>
      <c r="RA402" s="31"/>
      <c r="RB402" s="31"/>
      <c r="RC402" s="37"/>
      <c r="RD402" s="67"/>
      <c r="RE402" s="31"/>
      <c r="RF402" s="31"/>
      <c r="RG402" s="31"/>
      <c r="RH402" s="31"/>
      <c r="RI402" s="37"/>
      <c r="RJ402" s="67"/>
      <c r="RK402" s="31"/>
      <c r="RL402" s="31"/>
      <c r="RM402" s="31"/>
      <c r="RN402" s="31">
        <v>90</v>
      </c>
      <c r="RO402" s="37">
        <f t="shared" si="1221"/>
        <v>1026</v>
      </c>
      <c r="RP402" s="67"/>
      <c r="RQ402" s="31"/>
      <c r="RR402" s="31"/>
      <c r="RS402" s="31"/>
      <c r="RT402" s="31"/>
      <c r="RU402" s="36"/>
      <c r="RV402" s="64"/>
      <c r="RW402" s="31"/>
      <c r="RX402" s="31"/>
      <c r="RY402" s="31"/>
      <c r="RZ402" s="31">
        <v>122</v>
      </c>
      <c r="SA402" s="37">
        <f t="shared" si="1222"/>
        <v>1464</v>
      </c>
      <c r="SB402" s="67"/>
      <c r="SC402" s="31"/>
      <c r="SD402" s="31"/>
      <c r="SE402" s="31"/>
      <c r="SF402" s="31"/>
      <c r="SG402" s="36"/>
      <c r="SH402" s="64"/>
      <c r="SI402" s="31"/>
      <c r="SJ402" s="31"/>
      <c r="SK402" s="31"/>
      <c r="SL402" s="31"/>
      <c r="SM402" s="36"/>
      <c r="SN402" s="64"/>
      <c r="ST402" s="67"/>
      <c r="SU402" s="67"/>
    </row>
    <row r="403" spans="1:515" x14ac:dyDescent="0.55000000000000004">
      <c r="B403" s="80">
        <v>186404</v>
      </c>
      <c r="C403" s="77"/>
      <c r="D403" s="78"/>
      <c r="E403" s="78">
        <f t="shared" si="1113"/>
        <v>368741.36785714288</v>
      </c>
      <c r="F403" s="78">
        <f t="shared" si="1223"/>
        <v>89.381929385389114</v>
      </c>
      <c r="G403" s="78">
        <f t="shared" si="1170"/>
        <v>128.08411818998326</v>
      </c>
      <c r="H403" s="78"/>
      <c r="I403" s="78"/>
      <c r="J403" s="88"/>
      <c r="N403" s="31">
        <v>113.5</v>
      </c>
      <c r="O403" s="62">
        <f t="shared" si="1171"/>
        <v>14925.25</v>
      </c>
      <c r="T403" s="31">
        <v>58</v>
      </c>
      <c r="U403" s="36">
        <f t="shared" si="1172"/>
        <v>11600</v>
      </c>
      <c r="Z403" s="31">
        <v>235.5</v>
      </c>
      <c r="AA403" s="37">
        <f t="shared" si="1168"/>
        <v>17662.5</v>
      </c>
      <c r="AF403" s="31">
        <v>250</v>
      </c>
      <c r="AG403" s="36">
        <f t="shared" si="1173"/>
        <v>14250</v>
      </c>
      <c r="AL403" s="31">
        <v>135.5</v>
      </c>
      <c r="AM403" s="30">
        <f t="shared" si="1174"/>
        <v>15853.5</v>
      </c>
      <c r="AR403" s="31">
        <v>68</v>
      </c>
      <c r="AS403" s="38">
        <f t="shared" si="1175"/>
        <v>2142</v>
      </c>
      <c r="AX403" s="31">
        <v>175</v>
      </c>
      <c r="AY403" s="36">
        <f t="shared" si="1176"/>
        <v>8050</v>
      </c>
      <c r="BD403" s="31">
        <v>183</v>
      </c>
      <c r="BE403" s="36">
        <f t="shared" si="1177"/>
        <v>7594.5</v>
      </c>
      <c r="BJ403" s="31">
        <v>88</v>
      </c>
      <c r="BK403" s="36">
        <f t="shared" si="1178"/>
        <v>2701.6</v>
      </c>
      <c r="BP403" s="31">
        <v>107</v>
      </c>
      <c r="BQ403" s="30">
        <f t="shared" si="1179"/>
        <v>3210</v>
      </c>
      <c r="BV403" s="31">
        <v>115.25</v>
      </c>
      <c r="BW403" s="30">
        <f t="shared" si="1180"/>
        <v>6915</v>
      </c>
      <c r="CB403" s="31">
        <v>126.5</v>
      </c>
      <c r="CC403" s="30">
        <f t="shared" si="1181"/>
        <v>21252</v>
      </c>
      <c r="CH403" s="3">
        <v>68</v>
      </c>
      <c r="CI403" s="36">
        <f t="shared" si="1182"/>
        <v>1564</v>
      </c>
      <c r="CN403" s="31">
        <v>127</v>
      </c>
      <c r="CO403" s="36">
        <f t="shared" si="1183"/>
        <v>7620</v>
      </c>
      <c r="CT403" s="3">
        <v>56.5</v>
      </c>
      <c r="CU403" s="36">
        <f t="shared" si="1184"/>
        <v>2090.5</v>
      </c>
      <c r="CZ403" s="31">
        <v>136</v>
      </c>
      <c r="DA403" s="62">
        <f t="shared" si="1185"/>
        <v>32912</v>
      </c>
      <c r="DF403" s="31">
        <v>137.5</v>
      </c>
      <c r="DG403" s="30">
        <f t="shared" si="1186"/>
        <v>6050</v>
      </c>
      <c r="DR403" s="31">
        <v>141</v>
      </c>
      <c r="DS403" s="30">
        <f t="shared" si="1187"/>
        <v>8530.5</v>
      </c>
      <c r="DX403" s="31">
        <v>97</v>
      </c>
      <c r="DY403" s="30">
        <f t="shared" si="1188"/>
        <v>5917</v>
      </c>
      <c r="ED403" s="31">
        <v>147.25</v>
      </c>
      <c r="EE403" s="30">
        <f t="shared" si="1189"/>
        <v>6847.125</v>
      </c>
      <c r="EV403" s="31">
        <v>149</v>
      </c>
      <c r="EW403" s="30">
        <f t="shared" si="1190"/>
        <v>6705</v>
      </c>
      <c r="FB403" s="31">
        <v>160</v>
      </c>
      <c r="FC403" s="29">
        <f t="shared" si="1169"/>
        <v>8240</v>
      </c>
      <c r="FN403" s="31">
        <v>176</v>
      </c>
      <c r="FO403" s="36">
        <f t="shared" si="1191"/>
        <v>10560</v>
      </c>
      <c r="FT403" s="31">
        <v>148</v>
      </c>
      <c r="FU403" s="36">
        <f t="shared" si="1192"/>
        <v>19832</v>
      </c>
      <c r="FZ403" s="31">
        <v>114.25</v>
      </c>
      <c r="GA403" s="36">
        <f t="shared" si="1193"/>
        <v>7083.5</v>
      </c>
      <c r="GF403" s="31">
        <v>112</v>
      </c>
      <c r="GG403" s="36">
        <f t="shared" si="1194"/>
        <v>4256</v>
      </c>
      <c r="GL403" s="31">
        <v>114</v>
      </c>
      <c r="GM403" s="36">
        <f t="shared" si="1195"/>
        <v>2576.4</v>
      </c>
      <c r="GR403" s="31">
        <v>181</v>
      </c>
      <c r="GS403" s="36">
        <f t="shared" si="1196"/>
        <v>4163</v>
      </c>
      <c r="HD403" s="31">
        <v>64</v>
      </c>
      <c r="HE403" s="36">
        <f t="shared" si="1197"/>
        <v>3072</v>
      </c>
      <c r="HP403" s="31">
        <v>138</v>
      </c>
      <c r="HQ403" s="30">
        <f t="shared" si="1198"/>
        <v>9108</v>
      </c>
      <c r="HV403" s="31">
        <v>50</v>
      </c>
      <c r="HW403" s="36">
        <f t="shared" si="1199"/>
        <v>1500</v>
      </c>
      <c r="IB403" s="31">
        <v>142</v>
      </c>
      <c r="IC403" s="36">
        <f t="shared" si="1200"/>
        <v>3266</v>
      </c>
      <c r="IH403" s="31">
        <v>160.5</v>
      </c>
      <c r="II403" s="30">
        <f t="shared" si="1201"/>
        <v>4815</v>
      </c>
      <c r="IN403" s="31">
        <v>120</v>
      </c>
      <c r="IO403" s="36">
        <f t="shared" si="1202"/>
        <v>3600</v>
      </c>
      <c r="IT403" s="31">
        <v>95</v>
      </c>
      <c r="IU403" s="36">
        <f t="shared" si="1203"/>
        <v>1710</v>
      </c>
      <c r="IZ403" s="31">
        <v>70.5</v>
      </c>
      <c r="JA403" s="36">
        <f t="shared" si="1204"/>
        <v>1551</v>
      </c>
      <c r="JC403" s="69"/>
      <c r="JD403" s="20"/>
      <c r="JE403" s="20"/>
      <c r="JF403" s="20"/>
      <c r="JI403" s="69"/>
      <c r="JJ403" s="20"/>
      <c r="JK403" s="20"/>
      <c r="JL403" s="20">
        <v>186</v>
      </c>
      <c r="JM403" s="23">
        <f t="shared" si="1205"/>
        <v>9300</v>
      </c>
      <c r="JO403" s="69"/>
      <c r="JP403" s="20"/>
      <c r="JQ403" s="20"/>
      <c r="JR403" s="20">
        <v>144</v>
      </c>
      <c r="JS403" s="23">
        <f t="shared" si="1206"/>
        <v>4550.4000000000005</v>
      </c>
      <c r="JU403" s="69"/>
      <c r="JV403" s="20"/>
      <c r="JW403" s="20"/>
      <c r="JX403" s="20"/>
      <c r="KA403" s="69"/>
      <c r="KB403" s="20"/>
      <c r="KC403" s="20"/>
      <c r="KD403" s="20"/>
      <c r="KG403" s="69"/>
      <c r="KH403" s="20"/>
      <c r="KI403" s="20"/>
      <c r="KJ403" s="20">
        <v>49</v>
      </c>
      <c r="KK403" s="23">
        <f t="shared" si="1207"/>
        <v>1470</v>
      </c>
      <c r="KM403" s="69"/>
      <c r="KN403" s="20"/>
      <c r="KO403" s="20"/>
      <c r="KP403" s="20">
        <v>117.75</v>
      </c>
      <c r="KQ403" s="23">
        <f t="shared" si="1208"/>
        <v>2154.8250000000003</v>
      </c>
      <c r="KS403" s="69"/>
      <c r="KT403" s="20"/>
      <c r="KU403" s="20"/>
      <c r="KV403" s="20">
        <v>144</v>
      </c>
      <c r="KW403" s="23">
        <f t="shared" si="1209"/>
        <v>10800</v>
      </c>
      <c r="KY403" s="69"/>
      <c r="KZ403" s="20"/>
      <c r="LA403" s="20"/>
      <c r="LB403" s="20">
        <v>105</v>
      </c>
      <c r="LC403" s="23">
        <f t="shared" si="1210"/>
        <v>2205</v>
      </c>
      <c r="LE403" s="69"/>
      <c r="LF403" s="20"/>
      <c r="LG403" s="20"/>
      <c r="LH403" s="20">
        <v>113.25</v>
      </c>
      <c r="LI403" s="23">
        <f t="shared" si="1211"/>
        <v>13023.75</v>
      </c>
      <c r="LK403" s="27"/>
      <c r="LL403" s="27"/>
      <c r="LM403" s="27"/>
      <c r="LN403" s="27">
        <v>245</v>
      </c>
      <c r="LO403" s="30">
        <f t="shared" si="1212"/>
        <v>12176.5</v>
      </c>
      <c r="LW403" s="32"/>
      <c r="LX403" s="32"/>
      <c r="LY403" s="32"/>
      <c r="LZ403" s="32">
        <v>163.57142857142861</v>
      </c>
      <c r="MA403" s="36">
        <f t="shared" si="1213"/>
        <v>7197.1428571428587</v>
      </c>
      <c r="MC403" s="32"/>
      <c r="MD403" s="32"/>
      <c r="ME403" s="32"/>
      <c r="MF403" s="32"/>
      <c r="MI403" s="32"/>
      <c r="MJ403" s="32"/>
      <c r="MK403" s="32"/>
      <c r="ML403" s="32"/>
      <c r="MO403" s="32"/>
      <c r="MP403" s="32"/>
      <c r="MQ403" s="32"/>
      <c r="MR403" s="32"/>
      <c r="MU403" s="32"/>
      <c r="MV403" s="32"/>
      <c r="MW403" s="32"/>
      <c r="MX403" s="32"/>
      <c r="NA403" s="32"/>
      <c r="NB403" s="32"/>
      <c r="NC403" s="32"/>
      <c r="ND403" s="32">
        <v>130</v>
      </c>
      <c r="NE403" s="36">
        <f t="shared" si="1214"/>
        <v>1950</v>
      </c>
      <c r="NG403" s="32"/>
      <c r="NH403" s="32"/>
      <c r="NI403" s="32"/>
      <c r="NJ403" s="32">
        <v>124</v>
      </c>
      <c r="NK403" s="36">
        <f t="shared" si="1215"/>
        <v>4389.5999999999995</v>
      </c>
      <c r="NM403" s="32"/>
      <c r="NN403" s="32"/>
      <c r="NO403" s="32"/>
      <c r="NP403" s="32">
        <v>111</v>
      </c>
      <c r="NQ403" s="36">
        <f t="shared" si="1216"/>
        <v>1764.9</v>
      </c>
      <c r="NS403" s="32"/>
      <c r="NT403" s="32"/>
      <c r="NU403" s="32"/>
      <c r="NV403" s="32"/>
      <c r="NY403" s="32"/>
      <c r="NZ403" s="32"/>
      <c r="OA403" s="32"/>
      <c r="OB403" s="32">
        <v>43</v>
      </c>
      <c r="OC403" s="36">
        <f t="shared" si="1217"/>
        <v>946</v>
      </c>
      <c r="OE403" s="32"/>
      <c r="OF403" s="32"/>
      <c r="OG403" s="32"/>
      <c r="OH403" s="32"/>
      <c r="OK403" s="32"/>
      <c r="OL403" s="32"/>
      <c r="OM403" s="32"/>
      <c r="ON403" s="32"/>
      <c r="OQ403" s="32"/>
      <c r="OR403" s="32"/>
      <c r="OS403" s="32"/>
      <c r="OT403" s="32">
        <v>105</v>
      </c>
      <c r="OU403" s="36">
        <f t="shared" si="1218"/>
        <v>1575</v>
      </c>
      <c r="OW403" s="32"/>
      <c r="OX403" s="32"/>
      <c r="OY403" s="32"/>
      <c r="OZ403" s="32">
        <v>137.75</v>
      </c>
      <c r="PA403" s="36">
        <f t="shared" si="1219"/>
        <v>2272.875</v>
      </c>
      <c r="PO403" s="32"/>
      <c r="PP403" s="32"/>
      <c r="PQ403" s="32"/>
      <c r="PR403" s="32"/>
      <c r="PU403" s="32"/>
      <c r="PV403" s="32"/>
      <c r="PW403" s="32"/>
      <c r="PX403" s="31">
        <v>125</v>
      </c>
      <c r="PY403" s="36">
        <f t="shared" si="1220"/>
        <v>750</v>
      </c>
      <c r="QM403" s="5"/>
      <c r="QO403" s="5"/>
      <c r="RN403" s="31">
        <v>90</v>
      </c>
      <c r="RO403" s="36">
        <f t="shared" si="1221"/>
        <v>1026</v>
      </c>
      <c r="RZ403" s="31">
        <v>122</v>
      </c>
      <c r="SA403" s="36">
        <f t="shared" si="1222"/>
        <v>1464</v>
      </c>
    </row>
    <row r="404" spans="1:515" s="46" customFormat="1" x14ac:dyDescent="0.55000000000000004">
      <c r="A404" s="45" t="s">
        <v>19</v>
      </c>
      <c r="B404" s="80">
        <v>186405</v>
      </c>
      <c r="C404" s="77"/>
      <c r="D404" s="78"/>
      <c r="E404" s="78">
        <f t="shared" si="1113"/>
        <v>365130.86309523811</v>
      </c>
      <c r="F404" s="78">
        <f t="shared" si="1223"/>
        <v>88.506752608914155</v>
      </c>
      <c r="G404" s="78">
        <f t="shared" si="1170"/>
        <v>126.82999169656398</v>
      </c>
      <c r="H404" s="78" t="s">
        <v>98</v>
      </c>
      <c r="I404" s="78"/>
      <c r="J404" s="88">
        <f>(E404-CO404)/(D399-CM399)</f>
        <v>126.57095430672888</v>
      </c>
      <c r="N404" s="46">
        <v>113</v>
      </c>
      <c r="O404" s="62">
        <f t="shared" si="1171"/>
        <v>14859.5</v>
      </c>
      <c r="T404" s="46">
        <v>52.375</v>
      </c>
      <c r="U404" s="47">
        <f t="shared" si="1172"/>
        <v>10475</v>
      </c>
      <c r="V404" s="66"/>
      <c r="Z404" s="46">
        <v>238</v>
      </c>
      <c r="AA404" s="37">
        <f t="shared" si="1168"/>
        <v>17850</v>
      </c>
      <c r="AB404" s="66"/>
      <c r="AF404" s="46">
        <v>241</v>
      </c>
      <c r="AG404" s="47">
        <f t="shared" si="1173"/>
        <v>13737</v>
      </c>
      <c r="AH404" s="66"/>
      <c r="AL404" s="46">
        <v>139</v>
      </c>
      <c r="AM404" s="30">
        <f t="shared" si="1174"/>
        <v>16263</v>
      </c>
      <c r="AN404" s="66"/>
      <c r="AR404" s="46">
        <v>68</v>
      </c>
      <c r="AS404" s="48">
        <f t="shared" si="1175"/>
        <v>2142</v>
      </c>
      <c r="AT404" s="66"/>
      <c r="AX404" s="46">
        <v>171</v>
      </c>
      <c r="AY404" s="47">
        <f t="shared" si="1176"/>
        <v>7866</v>
      </c>
      <c r="AZ404" s="66"/>
      <c r="BD404" s="46">
        <v>137</v>
      </c>
      <c r="BE404" s="47">
        <f t="shared" si="1177"/>
        <v>5685.5</v>
      </c>
      <c r="BF404" s="66"/>
      <c r="BJ404" s="46">
        <v>87</v>
      </c>
      <c r="BK404" s="47">
        <f t="shared" si="1178"/>
        <v>2670.9</v>
      </c>
      <c r="BL404" s="66"/>
      <c r="BP404" s="46">
        <v>109</v>
      </c>
      <c r="BQ404" s="30">
        <f t="shared" si="1179"/>
        <v>3270</v>
      </c>
      <c r="BR404" s="66"/>
      <c r="BV404" s="46">
        <v>112.5</v>
      </c>
      <c r="BW404" s="30">
        <f t="shared" si="1180"/>
        <v>6750</v>
      </c>
      <c r="BX404" s="66"/>
      <c r="CB404" s="46">
        <v>126.25</v>
      </c>
      <c r="CC404" s="30">
        <f t="shared" si="1181"/>
        <v>21210</v>
      </c>
      <c r="CD404" s="66"/>
      <c r="CH404" s="8">
        <v>64</v>
      </c>
      <c r="CI404" s="47">
        <f t="shared" si="1182"/>
        <v>1472</v>
      </c>
      <c r="CJ404" s="66"/>
      <c r="CN404" s="55">
        <v>139</v>
      </c>
      <c r="CO404" s="47">
        <f t="shared" si="1183"/>
        <v>8340</v>
      </c>
      <c r="CP404" s="66"/>
      <c r="CS404" s="55"/>
      <c r="CT404" s="7">
        <v>59</v>
      </c>
      <c r="CU404" s="36">
        <f t="shared" si="1184"/>
        <v>2183</v>
      </c>
      <c r="CV404" s="66"/>
      <c r="CZ404" s="46">
        <v>135.58333333333334</v>
      </c>
      <c r="DA404" s="62">
        <f t="shared" si="1185"/>
        <v>32811.166666666672</v>
      </c>
      <c r="DF404" s="46">
        <v>143.5</v>
      </c>
      <c r="DG404" s="30">
        <f t="shared" si="1186"/>
        <v>6314</v>
      </c>
      <c r="DH404" s="66"/>
      <c r="DM404" s="30"/>
      <c r="DN404" s="66"/>
      <c r="DR404" s="46">
        <v>141</v>
      </c>
      <c r="DS404" s="30">
        <f t="shared" si="1187"/>
        <v>8530.5</v>
      </c>
      <c r="DT404" s="66"/>
      <c r="DX404" s="46">
        <v>96</v>
      </c>
      <c r="DY404" s="30">
        <f t="shared" si="1188"/>
        <v>5856</v>
      </c>
      <c r="DZ404" s="66"/>
      <c r="ED404" s="46">
        <v>147</v>
      </c>
      <c r="EE404" s="30">
        <f t="shared" si="1189"/>
        <v>6835.5</v>
      </c>
      <c r="EF404" s="66"/>
      <c r="EK404" s="47"/>
      <c r="EL404" s="66"/>
      <c r="EQ404" s="47"/>
      <c r="ER404" s="66"/>
      <c r="EV404" s="46">
        <v>149</v>
      </c>
      <c r="EW404" s="30">
        <f t="shared" si="1190"/>
        <v>6705</v>
      </c>
      <c r="EX404" s="66"/>
      <c r="FB404" s="46">
        <v>157</v>
      </c>
      <c r="FC404" s="29">
        <f t="shared" si="1169"/>
        <v>8085.5</v>
      </c>
      <c r="FD404" s="66"/>
      <c r="FI404" s="47"/>
      <c r="FJ404" s="66"/>
      <c r="FN404" s="46">
        <v>165</v>
      </c>
      <c r="FO404" s="47">
        <f t="shared" si="1191"/>
        <v>9900</v>
      </c>
      <c r="FP404" s="66"/>
      <c r="FT404" s="46">
        <v>140</v>
      </c>
      <c r="FU404" s="47">
        <f t="shared" si="1192"/>
        <v>18760</v>
      </c>
      <c r="FV404" s="66"/>
      <c r="FZ404" s="46">
        <v>116.25</v>
      </c>
      <c r="GA404" s="47">
        <f t="shared" si="1193"/>
        <v>7207.5</v>
      </c>
      <c r="GB404" s="66"/>
      <c r="GF404" s="46">
        <v>112</v>
      </c>
      <c r="GG404" s="47">
        <f t="shared" si="1194"/>
        <v>4256</v>
      </c>
      <c r="GH404" s="66"/>
      <c r="GL404" s="46">
        <v>123.75</v>
      </c>
      <c r="GM404" s="47">
        <f t="shared" si="1195"/>
        <v>2796.75</v>
      </c>
      <c r="GN404" s="66"/>
      <c r="GR404" s="46">
        <v>183</v>
      </c>
      <c r="GS404" s="47">
        <f t="shared" si="1196"/>
        <v>4209</v>
      </c>
      <c r="GT404" s="66"/>
      <c r="GY404" s="47"/>
      <c r="GZ404" s="66"/>
      <c r="HD404" s="46">
        <v>70.5</v>
      </c>
      <c r="HE404" s="47">
        <f t="shared" si="1197"/>
        <v>3384</v>
      </c>
      <c r="HF404" s="66"/>
      <c r="HK404" s="47"/>
      <c r="HL404" s="66"/>
      <c r="HP404" s="46">
        <v>128</v>
      </c>
      <c r="HQ404" s="30">
        <f t="shared" si="1198"/>
        <v>8448</v>
      </c>
      <c r="HR404" s="66"/>
      <c r="HV404" s="46">
        <v>43</v>
      </c>
      <c r="HW404" s="47">
        <f t="shared" si="1199"/>
        <v>1290</v>
      </c>
      <c r="HX404" s="66"/>
      <c r="IB404" s="46">
        <v>142</v>
      </c>
      <c r="IC404" s="47">
        <f t="shared" si="1200"/>
        <v>3266</v>
      </c>
      <c r="ID404" s="66"/>
      <c r="IH404" s="46">
        <v>160.5</v>
      </c>
      <c r="II404" s="30">
        <f t="shared" si="1201"/>
        <v>4815</v>
      </c>
      <c r="IJ404" s="66"/>
      <c r="IN404" s="46">
        <v>123.5</v>
      </c>
      <c r="IO404" s="47">
        <f t="shared" si="1202"/>
        <v>3705</v>
      </c>
      <c r="IP404" s="66"/>
      <c r="IT404" s="46">
        <v>93</v>
      </c>
      <c r="IU404" s="47">
        <f t="shared" si="1203"/>
        <v>1674</v>
      </c>
      <c r="IV404" s="66"/>
      <c r="IZ404" s="46">
        <v>70</v>
      </c>
      <c r="JA404" s="47">
        <f t="shared" si="1204"/>
        <v>1540</v>
      </c>
      <c r="JB404" s="66"/>
      <c r="JC404" s="69"/>
      <c r="JD404" s="20"/>
      <c r="JE404" s="20"/>
      <c r="JF404" s="20"/>
      <c r="JG404" s="23"/>
      <c r="JH404" s="72"/>
      <c r="JI404" s="69"/>
      <c r="JJ404" s="20"/>
      <c r="JK404" s="20"/>
      <c r="JL404" s="20">
        <v>188</v>
      </c>
      <c r="JM404" s="23">
        <f t="shared" si="1205"/>
        <v>9400</v>
      </c>
      <c r="JN404" s="72"/>
      <c r="JO404" s="69"/>
      <c r="JP404" s="20"/>
      <c r="JQ404" s="20"/>
      <c r="JR404" s="20">
        <v>155</v>
      </c>
      <c r="JS404" s="23">
        <f t="shared" si="1206"/>
        <v>4898</v>
      </c>
      <c r="JT404" s="72"/>
      <c r="JU404" s="69"/>
      <c r="JV404" s="20"/>
      <c r="JW404" s="20"/>
      <c r="JX404" s="20"/>
      <c r="JY404" s="23"/>
      <c r="JZ404" s="72"/>
      <c r="KA404" s="69"/>
      <c r="KB404" s="20"/>
      <c r="KC404" s="20"/>
      <c r="KD404" s="20"/>
      <c r="KE404" s="23"/>
      <c r="KF404" s="72"/>
      <c r="KG404" s="69"/>
      <c r="KH404" s="20"/>
      <c r="KI404" s="20"/>
      <c r="KJ404" s="20">
        <v>41.5</v>
      </c>
      <c r="KK404" s="23">
        <f t="shared" si="1207"/>
        <v>1245</v>
      </c>
      <c r="KL404" s="72"/>
      <c r="KM404" s="69"/>
      <c r="KN404" s="20"/>
      <c r="KO404" s="20"/>
      <c r="KP404" s="20">
        <v>120</v>
      </c>
      <c r="KQ404" s="23">
        <f t="shared" si="1208"/>
        <v>2196</v>
      </c>
      <c r="KR404" s="72"/>
      <c r="KS404" s="69"/>
      <c r="KT404" s="20"/>
      <c r="KU404" s="20"/>
      <c r="KV404" s="20">
        <v>148</v>
      </c>
      <c r="KW404" s="23">
        <f t="shared" si="1209"/>
        <v>11100</v>
      </c>
      <c r="KX404" s="72"/>
      <c r="KY404" s="69"/>
      <c r="KZ404" s="20"/>
      <c r="LA404" s="20"/>
      <c r="LB404" s="20">
        <v>110</v>
      </c>
      <c r="LC404" s="23">
        <f t="shared" si="1210"/>
        <v>2310</v>
      </c>
      <c r="LD404" s="72"/>
      <c r="LE404" s="69"/>
      <c r="LF404" s="20"/>
      <c r="LG404" s="20"/>
      <c r="LH404" s="20">
        <v>112.88</v>
      </c>
      <c r="LI404" s="23">
        <f t="shared" si="1211"/>
        <v>12981.199999999999</v>
      </c>
      <c r="LJ404" s="72"/>
      <c r="LK404" s="27"/>
      <c r="LL404" s="27"/>
      <c r="LM404" s="27"/>
      <c r="LN404" s="27">
        <v>250</v>
      </c>
      <c r="LO404" s="30">
        <f t="shared" si="1212"/>
        <v>12425</v>
      </c>
      <c r="LP404" s="73"/>
      <c r="LQ404" s="29"/>
      <c r="LR404" s="29"/>
      <c r="LS404" s="29"/>
      <c r="LT404" s="29"/>
      <c r="LU404" s="30"/>
      <c r="LV404" s="73"/>
      <c r="LW404" s="49"/>
      <c r="LX404" s="49"/>
      <c r="LY404" s="49"/>
      <c r="LZ404" s="49">
        <v>164.28571428571433</v>
      </c>
      <c r="MA404" s="47">
        <f t="shared" si="1213"/>
        <v>7228.5714285714312</v>
      </c>
      <c r="MB404" s="66"/>
      <c r="MC404" s="49"/>
      <c r="MD404" s="49"/>
      <c r="ME404" s="49"/>
      <c r="MF404" s="49"/>
      <c r="MG404" s="47"/>
      <c r="MH404" s="66"/>
      <c r="MI404" s="49"/>
      <c r="MJ404" s="49"/>
      <c r="MK404" s="49"/>
      <c r="ML404" s="49"/>
      <c r="MM404" s="47"/>
      <c r="MN404" s="66"/>
      <c r="MO404" s="49"/>
      <c r="MP404" s="49"/>
      <c r="MQ404" s="49"/>
      <c r="MR404" s="49"/>
      <c r="MS404" s="47"/>
      <c r="MT404" s="66"/>
      <c r="MU404" s="49"/>
      <c r="MV404" s="49"/>
      <c r="MW404" s="49"/>
      <c r="MX404" s="49"/>
      <c r="MY404" s="47"/>
      <c r="MZ404" s="66"/>
      <c r="NA404" s="49"/>
      <c r="NB404" s="49"/>
      <c r="NC404" s="49"/>
      <c r="ND404" s="49">
        <v>132</v>
      </c>
      <c r="NE404" s="47">
        <f t="shared" si="1214"/>
        <v>1980</v>
      </c>
      <c r="NF404" s="66"/>
      <c r="NG404" s="49"/>
      <c r="NH404" s="49"/>
      <c r="NI404" s="49"/>
      <c r="NJ404" s="49">
        <v>126</v>
      </c>
      <c r="NK404" s="47">
        <f t="shared" si="1215"/>
        <v>4460.3999999999996</v>
      </c>
      <c r="NL404" s="66"/>
      <c r="NM404" s="49"/>
      <c r="NN404" s="49"/>
      <c r="NO404" s="49"/>
      <c r="NP404" s="49">
        <v>110</v>
      </c>
      <c r="NQ404" s="47">
        <f t="shared" si="1216"/>
        <v>1749</v>
      </c>
      <c r="NR404" s="66"/>
      <c r="NS404" s="49"/>
      <c r="NT404" s="49"/>
      <c r="NU404" s="49"/>
      <c r="NV404" s="49"/>
      <c r="NW404" s="47"/>
      <c r="NX404" s="66"/>
      <c r="NY404" s="49"/>
      <c r="NZ404" s="49"/>
      <c r="OA404" s="49"/>
      <c r="OB404" s="49">
        <v>41.5</v>
      </c>
      <c r="OC404" s="47">
        <f t="shared" si="1217"/>
        <v>913</v>
      </c>
      <c r="OD404" s="66"/>
      <c r="OE404" s="49"/>
      <c r="OF404" s="49"/>
      <c r="OG404" s="49"/>
      <c r="OH404" s="49"/>
      <c r="OI404" s="47"/>
      <c r="OJ404" s="66"/>
      <c r="OK404" s="49"/>
      <c r="OL404" s="49"/>
      <c r="OM404" s="49"/>
      <c r="ON404" s="49"/>
      <c r="OO404" s="47"/>
      <c r="OP404" s="66"/>
      <c r="OQ404" s="49"/>
      <c r="OR404" s="49"/>
      <c r="OS404" s="49"/>
      <c r="OT404" s="49">
        <v>105</v>
      </c>
      <c r="OU404" s="47">
        <f t="shared" si="1218"/>
        <v>1575</v>
      </c>
      <c r="OV404" s="66"/>
      <c r="OW404" s="49"/>
      <c r="OX404" s="49"/>
      <c r="OY404" s="49"/>
      <c r="OZ404" s="49">
        <v>137.75</v>
      </c>
      <c r="PA404" s="47">
        <f t="shared" si="1219"/>
        <v>2272.875</v>
      </c>
      <c r="PB404" s="66"/>
      <c r="PG404" s="47"/>
      <c r="PH404" s="66"/>
      <c r="PM404" s="47"/>
      <c r="PN404" s="66"/>
      <c r="PO404" s="49"/>
      <c r="PP404" s="49"/>
      <c r="PQ404" s="49"/>
      <c r="PR404" s="49"/>
      <c r="PS404" s="47"/>
      <c r="PT404" s="66"/>
      <c r="PU404" s="49"/>
      <c r="PV404" s="49"/>
      <c r="PW404" s="49"/>
      <c r="PX404" s="46">
        <v>126</v>
      </c>
      <c r="PY404" s="47">
        <f t="shared" si="1220"/>
        <v>756</v>
      </c>
      <c r="PZ404" s="66"/>
      <c r="QE404" s="47"/>
      <c r="QF404" s="66"/>
      <c r="QK404" s="47"/>
      <c r="QL404" s="66"/>
      <c r="QM404" s="8"/>
      <c r="QN404" s="31"/>
      <c r="QO404" s="8"/>
      <c r="QP404" s="31"/>
      <c r="QQ404" s="47"/>
      <c r="QR404" s="66"/>
      <c r="QS404" s="31"/>
      <c r="QT404" s="31"/>
      <c r="QU404" s="31"/>
      <c r="QV404" s="31"/>
      <c r="QW404" s="47"/>
      <c r="QX404" s="66"/>
      <c r="QY404" s="31"/>
      <c r="QZ404" s="31"/>
      <c r="RA404" s="31"/>
      <c r="RB404" s="31"/>
      <c r="RC404" s="47"/>
      <c r="RD404" s="66"/>
      <c r="RE404" s="31"/>
      <c r="RF404" s="31"/>
      <c r="RG404" s="31"/>
      <c r="RH404" s="31"/>
      <c r="RI404" s="47"/>
      <c r="RJ404" s="66"/>
      <c r="RK404" s="31"/>
      <c r="RL404" s="31"/>
      <c r="RM404" s="31"/>
      <c r="RN404" s="31">
        <v>90</v>
      </c>
      <c r="RO404" s="47">
        <f t="shared" si="1221"/>
        <v>1026</v>
      </c>
      <c r="RP404" s="66"/>
      <c r="RQ404" s="31"/>
      <c r="RR404" s="31"/>
      <c r="RS404" s="31"/>
      <c r="RT404" s="31"/>
      <c r="RU404" s="36"/>
      <c r="RV404" s="64"/>
      <c r="RW404" s="31"/>
      <c r="RX404" s="31"/>
      <c r="RY404" s="31"/>
      <c r="RZ404" s="31">
        <v>121</v>
      </c>
      <c r="SA404" s="47">
        <f t="shared" si="1222"/>
        <v>1452</v>
      </c>
      <c r="SB404" s="66"/>
      <c r="SC404" s="31"/>
      <c r="SD404" s="31"/>
      <c r="SE404" s="31"/>
      <c r="SF404" s="31"/>
      <c r="SG404" s="36"/>
      <c r="SH404" s="64"/>
      <c r="SI404" s="31"/>
      <c r="SJ404" s="31"/>
      <c r="SK404" s="31"/>
      <c r="SL404" s="31"/>
      <c r="SM404" s="36"/>
      <c r="SN404" s="64"/>
      <c r="ST404" s="66"/>
      <c r="SU404" s="66"/>
    </row>
    <row r="405" spans="1:515" x14ac:dyDescent="0.55000000000000004">
      <c r="B405" s="80">
        <v>186406</v>
      </c>
      <c r="C405" s="77"/>
      <c r="D405" s="78"/>
      <c r="E405" s="78">
        <f t="shared" si="1113"/>
        <v>365764.53333333344</v>
      </c>
      <c r="F405" s="78">
        <f>F404*J405/J404</f>
        <v>89.177434225655304</v>
      </c>
      <c r="G405" s="78">
        <f t="shared" si="1170"/>
        <v>127.05010015399401</v>
      </c>
      <c r="H405" s="78"/>
      <c r="I405" s="78"/>
      <c r="J405" s="88">
        <f>(E405-CU405)/(D399-CM399)</f>
        <v>127.53007674388355</v>
      </c>
      <c r="N405" s="31">
        <v>115</v>
      </c>
      <c r="O405" s="62">
        <f t="shared" si="1171"/>
        <v>15122.5</v>
      </c>
      <c r="T405" s="31">
        <v>53.75</v>
      </c>
      <c r="U405" s="36">
        <f t="shared" si="1172"/>
        <v>10750</v>
      </c>
      <c r="Z405" s="31">
        <v>235</v>
      </c>
      <c r="AA405" s="37">
        <f t="shared" si="1168"/>
        <v>17625</v>
      </c>
      <c r="AF405" s="31">
        <v>240</v>
      </c>
      <c r="AG405" s="36">
        <f t="shared" si="1173"/>
        <v>13680</v>
      </c>
      <c r="AL405" s="31">
        <v>142</v>
      </c>
      <c r="AM405" s="30">
        <f t="shared" si="1174"/>
        <v>16614</v>
      </c>
      <c r="AR405" s="31">
        <v>62</v>
      </c>
      <c r="AS405" s="38">
        <f t="shared" si="1175"/>
        <v>1953</v>
      </c>
      <c r="AX405" s="31">
        <v>171</v>
      </c>
      <c r="AY405" s="36">
        <f t="shared" si="1176"/>
        <v>7866</v>
      </c>
      <c r="BD405" s="31">
        <v>137</v>
      </c>
      <c r="BE405" s="36">
        <f t="shared" si="1177"/>
        <v>5685.5</v>
      </c>
      <c r="BJ405" s="31">
        <v>91</v>
      </c>
      <c r="BK405" s="36">
        <f t="shared" si="1178"/>
        <v>2793.7</v>
      </c>
      <c r="BP405" s="31">
        <v>107</v>
      </c>
      <c r="BQ405" s="30">
        <f t="shared" si="1179"/>
        <v>3210</v>
      </c>
      <c r="BV405" s="31">
        <v>111.5</v>
      </c>
      <c r="BW405" s="30">
        <f t="shared" si="1180"/>
        <v>6690</v>
      </c>
      <c r="CB405" s="31">
        <v>131</v>
      </c>
      <c r="CC405" s="30">
        <f t="shared" si="1181"/>
        <v>22008</v>
      </c>
      <c r="CH405" s="3">
        <v>62.25</v>
      </c>
      <c r="CI405" s="36">
        <f t="shared" si="1182"/>
        <v>1431.75</v>
      </c>
      <c r="CS405" s="31">
        <v>120</v>
      </c>
      <c r="CT405" s="3">
        <v>52.25</v>
      </c>
      <c r="CU405" s="47">
        <f>CS$405*CT405</f>
        <v>6270</v>
      </c>
      <c r="CZ405" s="31">
        <v>135.16666666666669</v>
      </c>
      <c r="DA405" s="62">
        <f t="shared" si="1185"/>
        <v>32710.333333333339</v>
      </c>
      <c r="DF405" s="31">
        <v>131.5</v>
      </c>
      <c r="DG405" s="30">
        <f t="shared" si="1186"/>
        <v>5786</v>
      </c>
      <c r="DR405" s="31">
        <v>138</v>
      </c>
      <c r="DS405" s="30">
        <f t="shared" si="1187"/>
        <v>8349</v>
      </c>
      <c r="DX405" s="31">
        <v>95</v>
      </c>
      <c r="DY405" s="30">
        <f t="shared" si="1188"/>
        <v>5795</v>
      </c>
      <c r="ED405" s="31">
        <v>144</v>
      </c>
      <c r="EE405" s="30">
        <f t="shared" si="1189"/>
        <v>6696</v>
      </c>
      <c r="EV405" s="31">
        <v>157</v>
      </c>
      <c r="EW405" s="30">
        <f t="shared" si="1190"/>
        <v>7065</v>
      </c>
      <c r="FB405" s="31">
        <v>166.25</v>
      </c>
      <c r="FC405" s="29">
        <f t="shared" si="1169"/>
        <v>8561.875</v>
      </c>
      <c r="FN405" s="31">
        <v>169</v>
      </c>
      <c r="FO405" s="36">
        <f t="shared" si="1191"/>
        <v>10140</v>
      </c>
      <c r="FT405" s="31">
        <v>156</v>
      </c>
      <c r="FU405" s="36">
        <f t="shared" si="1192"/>
        <v>20904</v>
      </c>
      <c r="FZ405" s="31">
        <v>112</v>
      </c>
      <c r="GA405" s="36">
        <f t="shared" si="1193"/>
        <v>6944</v>
      </c>
      <c r="GF405" s="31">
        <v>112.5</v>
      </c>
      <c r="GG405" s="36">
        <f t="shared" si="1194"/>
        <v>4275</v>
      </c>
      <c r="GL405" s="31">
        <v>117</v>
      </c>
      <c r="GM405" s="36">
        <f t="shared" si="1195"/>
        <v>2644.2000000000003</v>
      </c>
      <c r="GR405" s="31">
        <v>182</v>
      </c>
      <c r="GS405" s="36">
        <f t="shared" si="1196"/>
        <v>4186</v>
      </c>
      <c r="HD405" s="31">
        <v>70</v>
      </c>
      <c r="HE405" s="36">
        <f t="shared" si="1197"/>
        <v>3360</v>
      </c>
      <c r="HP405" s="31">
        <v>131.25</v>
      </c>
      <c r="HQ405" s="30">
        <f t="shared" si="1198"/>
        <v>8662.5</v>
      </c>
      <c r="HV405" s="31">
        <v>45</v>
      </c>
      <c r="HW405" s="36">
        <f t="shared" si="1199"/>
        <v>1350</v>
      </c>
      <c r="IB405" s="31">
        <v>200</v>
      </c>
      <c r="IC405" s="36">
        <f t="shared" si="1200"/>
        <v>4600</v>
      </c>
      <c r="IH405" s="31">
        <v>160.5</v>
      </c>
      <c r="II405" s="30">
        <f t="shared" si="1201"/>
        <v>4815</v>
      </c>
      <c r="IN405" s="31">
        <v>135</v>
      </c>
      <c r="IO405" s="36">
        <f t="shared" si="1202"/>
        <v>4050</v>
      </c>
      <c r="IT405" s="31">
        <v>95</v>
      </c>
      <c r="IU405" s="36">
        <f t="shared" si="1203"/>
        <v>1710</v>
      </c>
      <c r="IZ405" s="31">
        <v>69</v>
      </c>
      <c r="JA405" s="36">
        <f t="shared" si="1204"/>
        <v>1518</v>
      </c>
      <c r="JC405" s="69"/>
      <c r="JD405" s="20"/>
      <c r="JE405" s="20"/>
      <c r="JF405" s="20"/>
      <c r="JI405" s="69"/>
      <c r="JJ405" s="20"/>
      <c r="JK405" s="20"/>
      <c r="JL405" s="20">
        <v>163.5</v>
      </c>
      <c r="JM405" s="23">
        <f t="shared" si="1205"/>
        <v>8175</v>
      </c>
      <c r="JO405" s="69"/>
      <c r="JP405" s="20"/>
      <c r="JQ405" s="20"/>
      <c r="JR405" s="20">
        <v>145</v>
      </c>
      <c r="JS405" s="23">
        <f t="shared" si="1206"/>
        <v>4582</v>
      </c>
      <c r="JU405" s="69"/>
      <c r="JV405" s="20"/>
      <c r="JW405" s="20"/>
      <c r="JX405" s="20"/>
      <c r="KA405" s="69"/>
      <c r="KB405" s="20"/>
      <c r="KC405" s="20"/>
      <c r="KD405" s="20"/>
      <c r="KG405" s="69"/>
      <c r="KH405" s="20"/>
      <c r="KI405" s="20"/>
      <c r="KJ405" s="20">
        <v>48</v>
      </c>
      <c r="KK405" s="23">
        <f t="shared" si="1207"/>
        <v>1440</v>
      </c>
      <c r="KM405" s="69"/>
      <c r="KN405" s="20"/>
      <c r="KO405" s="20"/>
      <c r="KP405" s="20">
        <v>118</v>
      </c>
      <c r="KQ405" s="23">
        <f t="shared" si="1208"/>
        <v>2159.4</v>
      </c>
      <c r="KS405" s="69"/>
      <c r="KT405" s="20"/>
      <c r="KU405" s="20"/>
      <c r="KV405" s="20">
        <v>149</v>
      </c>
      <c r="KW405" s="23">
        <f t="shared" si="1209"/>
        <v>11175</v>
      </c>
      <c r="KY405" s="69"/>
      <c r="KZ405" s="20"/>
      <c r="LA405" s="20"/>
      <c r="LB405" s="20">
        <v>110</v>
      </c>
      <c r="LC405" s="23">
        <f t="shared" si="1210"/>
        <v>2310</v>
      </c>
      <c r="LE405" s="69"/>
      <c r="LF405" s="20"/>
      <c r="LG405" s="20"/>
      <c r="LH405" s="20">
        <v>115</v>
      </c>
      <c r="LI405" s="23">
        <f t="shared" si="1211"/>
        <v>13225</v>
      </c>
      <c r="LK405" s="27"/>
      <c r="LL405" s="27"/>
      <c r="LM405" s="27"/>
      <c r="LN405" s="27">
        <v>265</v>
      </c>
      <c r="LO405" s="30">
        <f t="shared" si="1212"/>
        <v>13170.5</v>
      </c>
      <c r="LW405" s="32"/>
      <c r="LX405" s="32"/>
      <c r="LY405" s="32"/>
      <c r="LZ405" s="32">
        <v>165</v>
      </c>
      <c r="MA405" s="36">
        <f t="shared" si="1213"/>
        <v>7260</v>
      </c>
      <c r="MC405" s="32"/>
      <c r="MD405" s="32"/>
      <c r="ME405" s="32"/>
      <c r="MF405" s="32"/>
      <c r="MI405" s="32"/>
      <c r="MJ405" s="32"/>
      <c r="MK405" s="32"/>
      <c r="ML405" s="32"/>
      <c r="MO405" s="32"/>
      <c r="MP405" s="32"/>
      <c r="MQ405" s="32"/>
      <c r="MR405" s="32"/>
      <c r="MU405" s="32"/>
      <c r="MV405" s="32"/>
      <c r="MW405" s="32"/>
      <c r="MX405" s="32"/>
      <c r="NA405" s="32"/>
      <c r="NB405" s="32"/>
      <c r="NC405" s="32"/>
      <c r="ND405" s="32">
        <v>141</v>
      </c>
      <c r="NE405" s="36">
        <f t="shared" si="1214"/>
        <v>2115</v>
      </c>
      <c r="NG405" s="32"/>
      <c r="NH405" s="32"/>
      <c r="NI405" s="32"/>
      <c r="NJ405" s="32">
        <v>125.5</v>
      </c>
      <c r="NK405" s="36">
        <f t="shared" si="1215"/>
        <v>4442.7</v>
      </c>
      <c r="NM405" s="32"/>
      <c r="NN405" s="32"/>
      <c r="NO405" s="32"/>
      <c r="NP405" s="32">
        <v>113</v>
      </c>
      <c r="NQ405" s="36">
        <f t="shared" si="1216"/>
        <v>1796.7</v>
      </c>
      <c r="NS405" s="32"/>
      <c r="NT405" s="32"/>
      <c r="NU405" s="32"/>
      <c r="NV405" s="32"/>
      <c r="NY405" s="32"/>
      <c r="NZ405" s="32"/>
      <c r="OA405" s="32"/>
      <c r="OB405" s="32">
        <v>41</v>
      </c>
      <c r="OC405" s="36">
        <f t="shared" si="1217"/>
        <v>902</v>
      </c>
      <c r="OE405" s="32"/>
      <c r="OF405" s="32"/>
      <c r="OG405" s="32"/>
      <c r="OH405" s="32"/>
      <c r="OK405" s="32"/>
      <c r="OL405" s="32"/>
      <c r="OM405" s="32"/>
      <c r="ON405" s="32"/>
      <c r="OQ405" s="32"/>
      <c r="OR405" s="32"/>
      <c r="OS405" s="32"/>
      <c r="OT405" s="32">
        <v>105</v>
      </c>
      <c r="OU405" s="36">
        <f t="shared" si="1218"/>
        <v>1575</v>
      </c>
      <c r="OW405" s="32"/>
      <c r="OX405" s="32"/>
      <c r="OY405" s="32"/>
      <c r="OZ405" s="32">
        <v>137.75</v>
      </c>
      <c r="PA405" s="36">
        <f t="shared" si="1219"/>
        <v>2272.875</v>
      </c>
      <c r="PC405" s="32"/>
      <c r="PD405" s="32"/>
      <c r="PE405" s="32"/>
      <c r="PF405" s="32"/>
      <c r="PI405" s="32"/>
      <c r="PJ405" s="32"/>
      <c r="PK405" s="32"/>
      <c r="PL405" s="32"/>
      <c r="PO405" s="32"/>
      <c r="PP405" s="32"/>
      <c r="PQ405" s="32"/>
      <c r="PR405" s="32"/>
      <c r="PU405" s="32"/>
      <c r="PV405" s="32"/>
      <c r="PW405" s="32"/>
      <c r="PX405" s="31">
        <v>126</v>
      </c>
      <c r="PY405" s="36">
        <f t="shared" si="1220"/>
        <v>756</v>
      </c>
      <c r="QM405" s="5"/>
      <c r="QO405" s="5"/>
      <c r="RN405" s="31">
        <v>90</v>
      </c>
      <c r="RO405" s="36">
        <f t="shared" si="1221"/>
        <v>1026</v>
      </c>
      <c r="RZ405" s="31">
        <v>130</v>
      </c>
      <c r="SA405" s="36">
        <f t="shared" si="1222"/>
        <v>1560</v>
      </c>
    </row>
    <row r="406" spans="1:515" x14ac:dyDescent="0.55000000000000004">
      <c r="B406" s="80">
        <v>186407</v>
      </c>
      <c r="C406" s="77"/>
      <c r="D406" s="78"/>
      <c r="E406" s="78">
        <f t="shared" si="1113"/>
        <v>363992.48000000004</v>
      </c>
      <c r="F406" s="78">
        <f t="shared" si="1223"/>
        <v>88.745388045186317</v>
      </c>
      <c r="G406" s="78">
        <f t="shared" si="1170"/>
        <v>126.43456875890097</v>
      </c>
      <c r="H406" s="78"/>
      <c r="I406" s="78"/>
      <c r="J406" s="88"/>
      <c r="N406" s="31">
        <v>115</v>
      </c>
      <c r="O406" s="62">
        <f t="shared" si="1171"/>
        <v>15122.5</v>
      </c>
      <c r="T406" s="31">
        <v>50.5</v>
      </c>
      <c r="U406" s="36">
        <f t="shared" si="1172"/>
        <v>10100</v>
      </c>
      <c r="Z406" s="31">
        <v>210</v>
      </c>
      <c r="AA406" s="37">
        <f t="shared" si="1168"/>
        <v>15750</v>
      </c>
      <c r="AF406" s="31">
        <v>240</v>
      </c>
      <c r="AG406" s="36">
        <f t="shared" si="1173"/>
        <v>13680</v>
      </c>
      <c r="AL406" s="31">
        <v>136.13</v>
      </c>
      <c r="AM406" s="30">
        <f t="shared" si="1174"/>
        <v>15927.21</v>
      </c>
      <c r="AR406" s="31">
        <v>62</v>
      </c>
      <c r="AS406" s="38">
        <f t="shared" si="1175"/>
        <v>1953</v>
      </c>
      <c r="AX406" s="31">
        <v>171</v>
      </c>
      <c r="AY406" s="36">
        <f t="shared" si="1176"/>
        <v>7866</v>
      </c>
      <c r="BD406" s="31">
        <v>137</v>
      </c>
      <c r="BE406" s="36">
        <f t="shared" si="1177"/>
        <v>5685.5</v>
      </c>
      <c r="BJ406" s="31">
        <v>91</v>
      </c>
      <c r="BK406" s="36">
        <f t="shared" si="1178"/>
        <v>2793.7</v>
      </c>
      <c r="BP406" s="31">
        <v>107</v>
      </c>
      <c r="BQ406" s="30">
        <f t="shared" si="1179"/>
        <v>3210</v>
      </c>
      <c r="BV406" s="31">
        <v>118.75</v>
      </c>
      <c r="BW406" s="30">
        <f t="shared" si="1180"/>
        <v>7125</v>
      </c>
      <c r="CB406" s="31">
        <v>130.5</v>
      </c>
      <c r="CC406" s="30">
        <f t="shared" si="1181"/>
        <v>21924</v>
      </c>
      <c r="CH406" s="3">
        <v>65</v>
      </c>
      <c r="CI406" s="36">
        <f t="shared" si="1182"/>
        <v>1495</v>
      </c>
      <c r="CT406" s="3">
        <v>58.13</v>
      </c>
      <c r="CU406" s="47">
        <f t="shared" ref="CU406:CU411" si="1224">CS$405*CT406</f>
        <v>6975.6</v>
      </c>
      <c r="CZ406" s="31">
        <v>134.75</v>
      </c>
      <c r="DA406" s="62">
        <f t="shared" si="1185"/>
        <v>32609.5</v>
      </c>
      <c r="DF406" s="31">
        <v>132.75</v>
      </c>
      <c r="DG406" s="30">
        <f t="shared" si="1186"/>
        <v>5841</v>
      </c>
      <c r="DR406" s="31">
        <v>139.75</v>
      </c>
      <c r="DS406" s="30">
        <f t="shared" si="1187"/>
        <v>8454.875</v>
      </c>
      <c r="DX406" s="31">
        <v>94.25</v>
      </c>
      <c r="DY406" s="30">
        <f t="shared" si="1188"/>
        <v>5749.25</v>
      </c>
      <c r="ED406" s="31">
        <v>143.25</v>
      </c>
      <c r="EE406" s="30">
        <f t="shared" si="1189"/>
        <v>6661.125</v>
      </c>
      <c r="EV406" s="31">
        <v>157</v>
      </c>
      <c r="EW406" s="30">
        <f t="shared" si="1190"/>
        <v>7065</v>
      </c>
      <c r="FB406" s="31">
        <v>166.25</v>
      </c>
      <c r="FC406" s="29">
        <f t="shared" si="1169"/>
        <v>8561.875</v>
      </c>
      <c r="FN406" s="31">
        <v>170</v>
      </c>
      <c r="FO406" s="36">
        <f t="shared" si="1191"/>
        <v>10200</v>
      </c>
      <c r="FT406" s="31">
        <v>146</v>
      </c>
      <c r="FU406" s="36">
        <f t="shared" si="1192"/>
        <v>19564</v>
      </c>
      <c r="FZ406" s="31">
        <v>117.25</v>
      </c>
      <c r="GA406" s="36">
        <f t="shared" si="1193"/>
        <v>7269.5</v>
      </c>
      <c r="GF406" s="31">
        <v>114.63</v>
      </c>
      <c r="GG406" s="36">
        <f t="shared" si="1194"/>
        <v>4355.9399999999996</v>
      </c>
      <c r="GL406" s="31">
        <v>117</v>
      </c>
      <c r="GM406" s="36">
        <f t="shared" si="1195"/>
        <v>2644.2000000000003</v>
      </c>
      <c r="GR406" s="31">
        <v>181</v>
      </c>
      <c r="GS406" s="36">
        <f t="shared" si="1196"/>
        <v>4163</v>
      </c>
      <c r="HD406" s="31">
        <v>70</v>
      </c>
      <c r="HE406" s="36">
        <f t="shared" si="1197"/>
        <v>3360</v>
      </c>
      <c r="HP406" s="31">
        <v>130</v>
      </c>
      <c r="HQ406" s="30">
        <f t="shared" si="1198"/>
        <v>8580</v>
      </c>
      <c r="HV406" s="31">
        <v>35</v>
      </c>
      <c r="HW406" s="36">
        <f t="shared" si="1199"/>
        <v>1050</v>
      </c>
      <c r="IB406" s="31">
        <v>200</v>
      </c>
      <c r="IC406" s="36">
        <f t="shared" si="1200"/>
        <v>4600</v>
      </c>
      <c r="IH406" s="31">
        <v>156</v>
      </c>
      <c r="II406" s="30">
        <f t="shared" si="1201"/>
        <v>4680</v>
      </c>
      <c r="IN406" s="31">
        <v>135</v>
      </c>
      <c r="IO406" s="36">
        <f t="shared" si="1202"/>
        <v>4050</v>
      </c>
      <c r="IT406" s="31">
        <v>95</v>
      </c>
      <c r="IU406" s="36">
        <f t="shared" si="1203"/>
        <v>1710</v>
      </c>
      <c r="IZ406" s="31">
        <v>60</v>
      </c>
      <c r="JA406" s="36">
        <f t="shared" si="1204"/>
        <v>1320</v>
      </c>
      <c r="JC406" s="69"/>
      <c r="JD406" s="20"/>
      <c r="JE406" s="20"/>
      <c r="JF406" s="20"/>
      <c r="JI406" s="69"/>
      <c r="JJ406" s="20"/>
      <c r="JK406" s="20"/>
      <c r="JL406" s="20">
        <v>163.5</v>
      </c>
      <c r="JM406" s="23">
        <f t="shared" si="1205"/>
        <v>8175</v>
      </c>
      <c r="JO406" s="69"/>
      <c r="JP406" s="20"/>
      <c r="JQ406" s="20"/>
      <c r="JR406" s="20">
        <v>163</v>
      </c>
      <c r="JS406" s="23">
        <f t="shared" si="1206"/>
        <v>5150.8</v>
      </c>
      <c r="JU406" s="69"/>
      <c r="JV406" s="20"/>
      <c r="JW406" s="20"/>
      <c r="JX406" s="20"/>
      <c r="KA406" s="69"/>
      <c r="KB406" s="20"/>
      <c r="KC406" s="20"/>
      <c r="KD406" s="20"/>
      <c r="KG406" s="69"/>
      <c r="KH406" s="20"/>
      <c r="KI406" s="20"/>
      <c r="KJ406" s="20">
        <v>48</v>
      </c>
      <c r="KK406" s="23">
        <f t="shared" si="1207"/>
        <v>1440</v>
      </c>
      <c r="KM406" s="69"/>
      <c r="KN406" s="20"/>
      <c r="KO406" s="20"/>
      <c r="KP406" s="20">
        <v>118</v>
      </c>
      <c r="KQ406" s="23">
        <f t="shared" si="1208"/>
        <v>2159.4</v>
      </c>
      <c r="KS406" s="69"/>
      <c r="KT406" s="20"/>
      <c r="KU406" s="20"/>
      <c r="KV406" s="20">
        <v>149</v>
      </c>
      <c r="KW406" s="23">
        <f t="shared" si="1209"/>
        <v>11175</v>
      </c>
      <c r="KY406" s="69"/>
      <c r="KZ406" s="20"/>
      <c r="LA406" s="20"/>
      <c r="LB406" s="20">
        <v>111.13</v>
      </c>
      <c r="LC406" s="23">
        <f t="shared" si="1210"/>
        <v>2333.73</v>
      </c>
      <c r="LE406" s="69"/>
      <c r="LF406" s="20"/>
      <c r="LG406" s="20"/>
      <c r="LH406" s="20">
        <v>112.75</v>
      </c>
      <c r="LI406" s="23">
        <f t="shared" si="1211"/>
        <v>12966.25</v>
      </c>
      <c r="LK406" s="27"/>
      <c r="LL406" s="27"/>
      <c r="LM406" s="27"/>
      <c r="LN406" s="27">
        <v>300</v>
      </c>
      <c r="LO406" s="30">
        <f t="shared" si="1212"/>
        <v>14910</v>
      </c>
      <c r="LW406" s="32"/>
      <c r="LX406" s="32"/>
      <c r="LY406" s="32"/>
      <c r="LZ406" s="32">
        <v>161.25</v>
      </c>
      <c r="MA406" s="36">
        <f t="shared" si="1213"/>
        <v>7095</v>
      </c>
      <c r="MC406" s="32"/>
      <c r="MD406" s="32"/>
      <c r="ME406" s="32"/>
      <c r="MF406" s="32"/>
      <c r="MI406" s="32"/>
      <c r="MJ406" s="32"/>
      <c r="MK406" s="32"/>
      <c r="ML406" s="32"/>
      <c r="MO406" s="32"/>
      <c r="MP406" s="32"/>
      <c r="MQ406" s="32"/>
      <c r="MR406" s="32"/>
      <c r="MU406" s="32"/>
      <c r="MV406" s="32"/>
      <c r="MW406" s="32"/>
      <c r="MX406" s="32"/>
      <c r="NA406" s="32"/>
      <c r="NB406" s="32"/>
      <c r="NC406" s="32"/>
      <c r="ND406" s="32">
        <v>141</v>
      </c>
      <c r="NE406" s="36">
        <f t="shared" si="1214"/>
        <v>2115</v>
      </c>
      <c r="NG406" s="32"/>
      <c r="NH406" s="32"/>
      <c r="NI406" s="32"/>
      <c r="NJ406" s="32">
        <v>126.75</v>
      </c>
      <c r="NK406" s="36">
        <f t="shared" si="1215"/>
        <v>4486.95</v>
      </c>
      <c r="NM406" s="32"/>
      <c r="NN406" s="32"/>
      <c r="NO406" s="32"/>
      <c r="NP406" s="32">
        <v>113</v>
      </c>
      <c r="NQ406" s="36">
        <f t="shared" si="1216"/>
        <v>1796.7</v>
      </c>
      <c r="NS406" s="32"/>
      <c r="NT406" s="32"/>
      <c r="NU406" s="32"/>
      <c r="NV406" s="32"/>
      <c r="NY406" s="32"/>
      <c r="NZ406" s="32"/>
      <c r="OA406" s="32"/>
      <c r="OB406" s="32">
        <v>41</v>
      </c>
      <c r="OC406" s="36">
        <f t="shared" si="1217"/>
        <v>902</v>
      </c>
      <c r="OE406" s="32"/>
      <c r="OF406" s="32"/>
      <c r="OG406" s="32"/>
      <c r="OH406" s="32"/>
      <c r="OK406" s="32"/>
      <c r="OL406" s="32"/>
      <c r="OM406" s="32"/>
      <c r="ON406" s="32"/>
      <c r="OQ406" s="32"/>
      <c r="OR406" s="32"/>
      <c r="OS406" s="32"/>
      <c r="OT406" s="32">
        <v>105</v>
      </c>
      <c r="OU406" s="36">
        <f t="shared" si="1218"/>
        <v>1575</v>
      </c>
      <c r="OW406" s="32"/>
      <c r="OX406" s="32"/>
      <c r="OY406" s="32"/>
      <c r="OZ406" s="32">
        <v>137.75</v>
      </c>
      <c r="PA406" s="36">
        <f t="shared" si="1219"/>
        <v>2272.875</v>
      </c>
      <c r="PC406" s="32"/>
      <c r="PD406" s="32"/>
      <c r="PE406" s="32"/>
      <c r="PF406" s="32"/>
      <c r="PI406" s="32"/>
      <c r="PJ406" s="32"/>
      <c r="PK406" s="32"/>
      <c r="PL406" s="32"/>
      <c r="PO406" s="32"/>
      <c r="PP406" s="32"/>
      <c r="PQ406" s="32"/>
      <c r="PR406" s="32"/>
      <c r="PU406" s="32"/>
      <c r="PV406" s="32"/>
      <c r="PW406" s="32"/>
      <c r="PX406" s="31">
        <v>126</v>
      </c>
      <c r="PY406" s="36">
        <f t="shared" si="1220"/>
        <v>756</v>
      </c>
      <c r="QM406" s="5"/>
      <c r="QO406" s="5"/>
      <c r="RN406" s="31">
        <v>90</v>
      </c>
      <c r="RO406" s="36">
        <f t="shared" si="1221"/>
        <v>1026</v>
      </c>
      <c r="RZ406" s="31">
        <v>130</v>
      </c>
      <c r="SA406" s="36">
        <f t="shared" si="1222"/>
        <v>1560</v>
      </c>
    </row>
    <row r="407" spans="1:515" x14ac:dyDescent="0.55000000000000004">
      <c r="B407" s="80">
        <v>186408</v>
      </c>
      <c r="C407" s="77"/>
      <c r="D407" s="78"/>
      <c r="E407" s="78">
        <f t="shared" si="1113"/>
        <v>357781.21500000008</v>
      </c>
      <c r="F407" s="78">
        <f t="shared" si="1223"/>
        <v>87.231013015579975</v>
      </c>
      <c r="G407" s="78">
        <f t="shared" si="1170"/>
        <v>124.27705547257634</v>
      </c>
      <c r="H407" s="78"/>
      <c r="I407" s="78"/>
      <c r="J407" s="88"/>
      <c r="N407" s="31">
        <v>117</v>
      </c>
      <c r="O407" s="62">
        <f t="shared" si="1171"/>
        <v>15385.5</v>
      </c>
      <c r="T407" s="31">
        <v>49.75</v>
      </c>
      <c r="U407" s="36">
        <f t="shared" si="1172"/>
        <v>9950</v>
      </c>
      <c r="Z407" s="31">
        <v>202</v>
      </c>
      <c r="AA407" s="37">
        <f t="shared" si="1168"/>
        <v>15150</v>
      </c>
      <c r="AF407" s="31">
        <v>266</v>
      </c>
      <c r="AG407" s="36">
        <f t="shared" si="1173"/>
        <v>15162</v>
      </c>
      <c r="AL407" s="31">
        <v>134.5</v>
      </c>
      <c r="AM407" s="30">
        <f t="shared" si="1174"/>
        <v>15736.5</v>
      </c>
      <c r="AR407" s="31">
        <v>68</v>
      </c>
      <c r="AS407" s="38">
        <f t="shared" si="1175"/>
        <v>2142</v>
      </c>
      <c r="AX407" s="31">
        <v>171</v>
      </c>
      <c r="AY407" s="36">
        <f t="shared" si="1176"/>
        <v>7866</v>
      </c>
      <c r="BD407" s="31">
        <v>138</v>
      </c>
      <c r="BE407" s="36">
        <f t="shared" si="1177"/>
        <v>5727</v>
      </c>
      <c r="BJ407" s="31">
        <v>80</v>
      </c>
      <c r="BK407" s="36">
        <f t="shared" si="1178"/>
        <v>2456</v>
      </c>
      <c r="BP407" s="31">
        <v>110</v>
      </c>
      <c r="BQ407" s="30">
        <f t="shared" si="1179"/>
        <v>3300</v>
      </c>
      <c r="BV407" s="31">
        <v>109.25</v>
      </c>
      <c r="BW407" s="30">
        <f t="shared" si="1180"/>
        <v>6555</v>
      </c>
      <c r="CB407" s="31">
        <v>128</v>
      </c>
      <c r="CC407" s="30">
        <f t="shared" si="1181"/>
        <v>21504</v>
      </c>
      <c r="CH407" s="3">
        <v>63.25</v>
      </c>
      <c r="CI407" s="36">
        <f t="shared" si="1182"/>
        <v>1454.75</v>
      </c>
      <c r="CT407" s="3">
        <v>54.13</v>
      </c>
      <c r="CU407" s="47">
        <f t="shared" si="1224"/>
        <v>6495.6</v>
      </c>
      <c r="CZ407" s="31">
        <v>128.25</v>
      </c>
      <c r="DA407" s="62">
        <f t="shared" si="1185"/>
        <v>31036.5</v>
      </c>
      <c r="DF407" s="31">
        <v>128.75</v>
      </c>
      <c r="DG407" s="30">
        <f t="shared" si="1186"/>
        <v>5665</v>
      </c>
      <c r="DR407" s="31">
        <v>135</v>
      </c>
      <c r="DS407" s="30">
        <f t="shared" si="1187"/>
        <v>8167.5</v>
      </c>
      <c r="DX407" s="31">
        <v>85.25</v>
      </c>
      <c r="DY407" s="30">
        <f t="shared" si="1188"/>
        <v>5200.25</v>
      </c>
      <c r="ED407" s="31">
        <v>125.5</v>
      </c>
      <c r="EE407" s="30">
        <f t="shared" si="1189"/>
        <v>5835.75</v>
      </c>
      <c r="EV407" s="31">
        <v>155</v>
      </c>
      <c r="EW407" s="30">
        <f t="shared" si="1190"/>
        <v>6975</v>
      </c>
      <c r="FB407" s="31">
        <v>160</v>
      </c>
      <c r="FC407" s="29">
        <f t="shared" si="1169"/>
        <v>8240</v>
      </c>
      <c r="FN407" s="31">
        <v>170</v>
      </c>
      <c r="FO407" s="36">
        <f t="shared" si="1191"/>
        <v>10200</v>
      </c>
      <c r="FT407" s="31">
        <v>148.75</v>
      </c>
      <c r="FU407" s="36">
        <f t="shared" si="1192"/>
        <v>19932.5</v>
      </c>
      <c r="FZ407" s="31">
        <v>111.5</v>
      </c>
      <c r="GA407" s="36">
        <f t="shared" si="1193"/>
        <v>6913</v>
      </c>
      <c r="GF407" s="31">
        <v>112.13</v>
      </c>
      <c r="GG407" s="36">
        <f t="shared" si="1194"/>
        <v>4260.9399999999996</v>
      </c>
      <c r="GL407" s="31">
        <v>110</v>
      </c>
      <c r="GM407" s="36">
        <f t="shared" si="1195"/>
        <v>2486</v>
      </c>
      <c r="GR407" s="31">
        <v>180</v>
      </c>
      <c r="GS407" s="36">
        <f t="shared" si="1196"/>
        <v>4140</v>
      </c>
      <c r="HD407" s="31">
        <v>63.25</v>
      </c>
      <c r="HE407" s="36">
        <f t="shared" si="1197"/>
        <v>3036</v>
      </c>
      <c r="HP407" s="31">
        <v>128</v>
      </c>
      <c r="HQ407" s="30">
        <f t="shared" si="1198"/>
        <v>8448</v>
      </c>
      <c r="HV407" s="31">
        <v>40</v>
      </c>
      <c r="HW407" s="36">
        <f t="shared" si="1199"/>
        <v>1200</v>
      </c>
      <c r="IB407" s="31">
        <v>200</v>
      </c>
      <c r="IC407" s="36">
        <f t="shared" si="1200"/>
        <v>4600</v>
      </c>
      <c r="IH407" s="31">
        <v>156</v>
      </c>
      <c r="II407" s="30">
        <f t="shared" si="1201"/>
        <v>4680</v>
      </c>
      <c r="IN407" s="31">
        <v>127</v>
      </c>
      <c r="IO407" s="36">
        <f t="shared" si="1202"/>
        <v>3810</v>
      </c>
      <c r="IT407" s="31">
        <v>88</v>
      </c>
      <c r="IU407" s="36">
        <f t="shared" si="1203"/>
        <v>1584</v>
      </c>
      <c r="IZ407" s="31">
        <v>65</v>
      </c>
      <c r="JA407" s="36">
        <f t="shared" si="1204"/>
        <v>1430</v>
      </c>
      <c r="JC407" s="69"/>
      <c r="JD407" s="20"/>
      <c r="JE407" s="20"/>
      <c r="JF407" s="20"/>
      <c r="JI407" s="69"/>
      <c r="JJ407" s="20"/>
      <c r="JK407" s="20"/>
      <c r="JL407" s="20">
        <v>167</v>
      </c>
      <c r="JM407" s="23">
        <f t="shared" si="1205"/>
        <v>8350</v>
      </c>
      <c r="JO407" s="69"/>
      <c r="JP407" s="20"/>
      <c r="JQ407" s="20"/>
      <c r="JR407" s="20">
        <v>145</v>
      </c>
      <c r="JS407" s="23">
        <f t="shared" si="1206"/>
        <v>4582</v>
      </c>
      <c r="JU407" s="69"/>
      <c r="JV407" s="20"/>
      <c r="JW407" s="20"/>
      <c r="JX407" s="20"/>
      <c r="KA407" s="69"/>
      <c r="KB407" s="20"/>
      <c r="KC407" s="20"/>
      <c r="KD407" s="20"/>
      <c r="KG407" s="69"/>
      <c r="KH407" s="20"/>
      <c r="KI407" s="20"/>
      <c r="KJ407" s="20">
        <v>49</v>
      </c>
      <c r="KK407" s="23">
        <f t="shared" si="1207"/>
        <v>1470</v>
      </c>
      <c r="KM407" s="69"/>
      <c r="KN407" s="20"/>
      <c r="KO407" s="20"/>
      <c r="KP407" s="20">
        <v>118</v>
      </c>
      <c r="KQ407" s="23">
        <f t="shared" si="1208"/>
        <v>2159.4</v>
      </c>
      <c r="KS407" s="69"/>
      <c r="KT407" s="20"/>
      <c r="KU407" s="20"/>
      <c r="KV407" s="20">
        <v>149</v>
      </c>
      <c r="KW407" s="23">
        <f t="shared" si="1209"/>
        <v>11175</v>
      </c>
      <c r="KY407" s="69"/>
      <c r="KZ407" s="20"/>
      <c r="LA407" s="20"/>
      <c r="LB407" s="20">
        <v>110</v>
      </c>
      <c r="LC407" s="23">
        <f t="shared" si="1210"/>
        <v>2310</v>
      </c>
      <c r="LE407" s="69"/>
      <c r="LF407" s="20"/>
      <c r="LG407" s="20"/>
      <c r="LH407" s="20">
        <v>109.88</v>
      </c>
      <c r="LI407" s="23">
        <f t="shared" si="1211"/>
        <v>12636.199999999999</v>
      </c>
      <c r="LK407" s="27"/>
      <c r="LL407" s="27"/>
      <c r="LM407" s="27"/>
      <c r="LN407" s="27">
        <v>295</v>
      </c>
      <c r="LO407" s="30">
        <f t="shared" si="1212"/>
        <v>14661.5</v>
      </c>
      <c r="LW407" s="32"/>
      <c r="LX407" s="32"/>
      <c r="LY407" s="32"/>
      <c r="LZ407" s="32">
        <v>157.5</v>
      </c>
      <c r="MA407" s="36">
        <f t="shared" si="1213"/>
        <v>6930</v>
      </c>
      <c r="MC407" s="32"/>
      <c r="MD407" s="32"/>
      <c r="ME407" s="32"/>
      <c r="MF407" s="32"/>
      <c r="MI407" s="32"/>
      <c r="MJ407" s="32"/>
      <c r="MK407" s="32"/>
      <c r="ML407" s="32"/>
      <c r="MO407" s="32"/>
      <c r="MP407" s="32"/>
      <c r="MQ407" s="32"/>
      <c r="MR407" s="32"/>
      <c r="MU407" s="32"/>
      <c r="MV407" s="32"/>
      <c r="MW407" s="32"/>
      <c r="MX407" s="32"/>
      <c r="NA407" s="32"/>
      <c r="NB407" s="32"/>
      <c r="NC407" s="32"/>
      <c r="ND407" s="32">
        <v>141</v>
      </c>
      <c r="NE407" s="36">
        <f t="shared" si="1214"/>
        <v>2115</v>
      </c>
      <c r="NG407" s="32"/>
      <c r="NH407" s="32"/>
      <c r="NI407" s="32"/>
      <c r="NJ407" s="32">
        <v>128</v>
      </c>
      <c r="NK407" s="36">
        <f t="shared" si="1215"/>
        <v>4531.2</v>
      </c>
      <c r="NM407" s="32"/>
      <c r="NN407" s="32"/>
      <c r="NO407" s="32"/>
      <c r="NP407" s="32">
        <v>118</v>
      </c>
      <c r="NQ407" s="36">
        <f t="shared" si="1216"/>
        <v>1876.2</v>
      </c>
      <c r="NS407" s="32"/>
      <c r="NT407" s="32"/>
      <c r="NU407" s="32"/>
      <c r="NV407" s="32"/>
      <c r="NY407" s="32"/>
      <c r="NZ407" s="32"/>
      <c r="OA407" s="32"/>
      <c r="OB407" s="32">
        <v>43</v>
      </c>
      <c r="OC407" s="36">
        <f t="shared" si="1217"/>
        <v>946</v>
      </c>
      <c r="OE407" s="32"/>
      <c r="OF407" s="32"/>
      <c r="OG407" s="32"/>
      <c r="OH407" s="32"/>
      <c r="OK407" s="32"/>
      <c r="OL407" s="32"/>
      <c r="OM407" s="32"/>
      <c r="ON407" s="32"/>
      <c r="OQ407" s="32"/>
      <c r="OR407" s="32"/>
      <c r="OS407" s="32"/>
      <c r="OT407" s="32">
        <v>105</v>
      </c>
      <c r="OU407" s="36">
        <f t="shared" si="1218"/>
        <v>1575</v>
      </c>
      <c r="OW407" s="32"/>
      <c r="OX407" s="32"/>
      <c r="OY407" s="32"/>
      <c r="OZ407" s="32">
        <v>137.75</v>
      </c>
      <c r="PA407" s="36">
        <f t="shared" si="1219"/>
        <v>2272.875</v>
      </c>
      <c r="PO407" s="32"/>
      <c r="PP407" s="32"/>
      <c r="PQ407" s="32"/>
      <c r="PR407" s="32"/>
      <c r="PU407" s="32"/>
      <c r="PV407" s="32"/>
      <c r="PW407" s="32"/>
      <c r="PX407" s="31">
        <v>127</v>
      </c>
      <c r="PY407" s="36">
        <f t="shared" si="1220"/>
        <v>762</v>
      </c>
      <c r="QM407" s="5"/>
      <c r="QO407" s="5"/>
      <c r="RN407" s="31">
        <v>98.25</v>
      </c>
      <c r="RO407" s="36">
        <f t="shared" si="1221"/>
        <v>1120.05</v>
      </c>
      <c r="RZ407" s="31">
        <v>132</v>
      </c>
      <c r="SA407" s="36">
        <f t="shared" si="1222"/>
        <v>1584</v>
      </c>
    </row>
    <row r="408" spans="1:515" x14ac:dyDescent="0.55000000000000004">
      <c r="B408" s="80">
        <v>186409</v>
      </c>
      <c r="C408" s="77"/>
      <c r="D408" s="78"/>
      <c r="E408" s="78">
        <f t="shared" si="1113"/>
        <v>333394.5500000001</v>
      </c>
      <c r="F408" s="78">
        <f t="shared" si="1223"/>
        <v>81.28527466254323</v>
      </c>
      <c r="G408" s="78">
        <f t="shared" si="1170"/>
        <v>115.80622807322243</v>
      </c>
      <c r="H408" s="78"/>
      <c r="I408" s="78"/>
      <c r="J408" s="88"/>
      <c r="N408" s="31">
        <v>116</v>
      </c>
      <c r="O408" s="62">
        <f t="shared" si="1171"/>
        <v>15254</v>
      </c>
      <c r="T408" s="31">
        <v>40.375</v>
      </c>
      <c r="U408" s="36">
        <f t="shared" si="1172"/>
        <v>8075</v>
      </c>
      <c r="Z408" s="31">
        <v>186</v>
      </c>
      <c r="AA408" s="37">
        <f t="shared" si="1168"/>
        <v>13950</v>
      </c>
      <c r="AF408" s="31">
        <v>265</v>
      </c>
      <c r="AG408" s="36">
        <f t="shared" si="1173"/>
        <v>15105</v>
      </c>
      <c r="AL408" s="31">
        <v>122.5</v>
      </c>
      <c r="AM408" s="30">
        <f t="shared" si="1174"/>
        <v>14332.5</v>
      </c>
      <c r="AR408" s="31">
        <v>64</v>
      </c>
      <c r="AS408" s="38">
        <f t="shared" si="1175"/>
        <v>2016</v>
      </c>
      <c r="AX408" s="31">
        <v>171</v>
      </c>
      <c r="AY408" s="36">
        <f t="shared" si="1176"/>
        <v>7866</v>
      </c>
      <c r="BD408" s="31">
        <v>134.5</v>
      </c>
      <c r="BE408" s="36">
        <f t="shared" si="1177"/>
        <v>5581.75</v>
      </c>
      <c r="BJ408" s="31">
        <v>81</v>
      </c>
      <c r="BK408" s="36">
        <f t="shared" si="1178"/>
        <v>2486.6999999999998</v>
      </c>
      <c r="BP408" s="31">
        <v>106.5</v>
      </c>
      <c r="BQ408" s="30">
        <f t="shared" si="1179"/>
        <v>3195</v>
      </c>
      <c r="BV408" s="31">
        <v>97.5</v>
      </c>
      <c r="BW408" s="30">
        <f t="shared" si="1180"/>
        <v>5850</v>
      </c>
      <c r="CB408" s="31">
        <v>122.5</v>
      </c>
      <c r="CC408" s="30">
        <f t="shared" si="1181"/>
        <v>20580</v>
      </c>
      <c r="CH408" s="3">
        <v>57.25</v>
      </c>
      <c r="CI408" s="36">
        <f t="shared" si="1182"/>
        <v>1316.75</v>
      </c>
      <c r="CT408" s="3">
        <v>46</v>
      </c>
      <c r="CU408" s="47">
        <f t="shared" si="1224"/>
        <v>5520</v>
      </c>
      <c r="CZ408" s="31">
        <v>117</v>
      </c>
      <c r="DA408" s="62">
        <f t="shared" si="1185"/>
        <v>28314</v>
      </c>
      <c r="DF408" s="31">
        <v>112.5</v>
      </c>
      <c r="DG408" s="30">
        <f t="shared" si="1186"/>
        <v>4950</v>
      </c>
      <c r="DR408" s="31">
        <v>127</v>
      </c>
      <c r="DS408" s="30">
        <f t="shared" si="1187"/>
        <v>7683.5</v>
      </c>
      <c r="DX408" s="31">
        <v>74</v>
      </c>
      <c r="DY408" s="30">
        <f t="shared" si="1188"/>
        <v>4514</v>
      </c>
      <c r="ED408" s="31">
        <v>109.5</v>
      </c>
      <c r="EE408" s="30">
        <f t="shared" si="1189"/>
        <v>5091.75</v>
      </c>
      <c r="EV408" s="31">
        <v>149</v>
      </c>
      <c r="EW408" s="30">
        <f t="shared" si="1190"/>
        <v>6705</v>
      </c>
      <c r="FB408" s="31">
        <v>154</v>
      </c>
      <c r="FC408" s="29">
        <f t="shared" si="1169"/>
        <v>7931</v>
      </c>
      <c r="FN408" s="31">
        <v>170</v>
      </c>
      <c r="FO408" s="36">
        <f t="shared" si="1191"/>
        <v>10200</v>
      </c>
      <c r="FT408" s="31">
        <v>140</v>
      </c>
      <c r="FU408" s="36">
        <f t="shared" si="1192"/>
        <v>18760</v>
      </c>
      <c r="FZ408" s="31">
        <v>100.25</v>
      </c>
      <c r="GA408" s="36">
        <f t="shared" si="1193"/>
        <v>6215.5</v>
      </c>
      <c r="GF408" s="31">
        <v>107.5</v>
      </c>
      <c r="GG408" s="36">
        <f t="shared" si="1194"/>
        <v>4085</v>
      </c>
      <c r="GL408" s="31">
        <v>126</v>
      </c>
      <c r="GM408" s="36">
        <f t="shared" si="1195"/>
        <v>2847.6000000000004</v>
      </c>
      <c r="GR408" s="31">
        <v>156</v>
      </c>
      <c r="GS408" s="36">
        <f t="shared" si="1196"/>
        <v>3588</v>
      </c>
      <c r="HD408" s="31">
        <v>51</v>
      </c>
      <c r="HE408" s="36">
        <f t="shared" si="1197"/>
        <v>2448</v>
      </c>
      <c r="HP408" s="31">
        <v>120</v>
      </c>
      <c r="HQ408" s="30">
        <f t="shared" si="1198"/>
        <v>7920</v>
      </c>
      <c r="HV408" s="31">
        <v>29</v>
      </c>
      <c r="HW408" s="36">
        <f t="shared" si="1199"/>
        <v>870</v>
      </c>
      <c r="IB408" s="31">
        <v>200</v>
      </c>
      <c r="IC408" s="36">
        <f t="shared" si="1200"/>
        <v>4600</v>
      </c>
      <c r="IH408" s="31">
        <v>164</v>
      </c>
      <c r="II408" s="30">
        <f t="shared" si="1201"/>
        <v>4920</v>
      </c>
      <c r="IN408" s="31">
        <v>127.5</v>
      </c>
      <c r="IO408" s="36">
        <f t="shared" si="1202"/>
        <v>3825</v>
      </c>
      <c r="IT408" s="31">
        <v>87</v>
      </c>
      <c r="IU408" s="36">
        <f t="shared" si="1203"/>
        <v>1566</v>
      </c>
      <c r="IZ408" s="31">
        <v>61</v>
      </c>
      <c r="JA408" s="36">
        <f t="shared" si="1204"/>
        <v>1342</v>
      </c>
      <c r="JC408" s="69"/>
      <c r="JD408" s="20"/>
      <c r="JE408" s="20"/>
      <c r="JF408" s="20"/>
      <c r="JI408" s="69"/>
      <c r="JJ408" s="20"/>
      <c r="JK408" s="20"/>
      <c r="JL408" s="20">
        <v>156</v>
      </c>
      <c r="JM408" s="23">
        <f t="shared" si="1205"/>
        <v>7800</v>
      </c>
      <c r="JO408" s="69"/>
      <c r="JP408" s="20"/>
      <c r="JQ408" s="20"/>
      <c r="JR408" s="20">
        <v>142</v>
      </c>
      <c r="JS408" s="23">
        <f t="shared" si="1206"/>
        <v>4487.2</v>
      </c>
      <c r="JU408" s="69"/>
      <c r="JV408" s="20"/>
      <c r="JW408" s="20"/>
      <c r="JX408" s="20"/>
      <c r="KA408" s="69"/>
      <c r="KB408" s="20"/>
      <c r="KC408" s="20"/>
      <c r="KD408" s="20"/>
      <c r="KG408" s="69"/>
      <c r="KH408" s="20"/>
      <c r="KI408" s="20"/>
      <c r="KJ408" s="20">
        <v>48</v>
      </c>
      <c r="KK408" s="23">
        <f t="shared" si="1207"/>
        <v>1440</v>
      </c>
      <c r="KM408" s="69"/>
      <c r="KN408" s="20"/>
      <c r="KO408" s="20"/>
      <c r="KP408" s="20">
        <v>110.25</v>
      </c>
      <c r="KQ408" s="23">
        <f t="shared" si="1208"/>
        <v>2017.575</v>
      </c>
      <c r="KS408" s="69"/>
      <c r="KT408" s="20"/>
      <c r="KU408" s="20"/>
      <c r="KV408" s="20">
        <v>130</v>
      </c>
      <c r="KW408" s="23">
        <f t="shared" si="1209"/>
        <v>9750</v>
      </c>
      <c r="KY408" s="69"/>
      <c r="KZ408" s="20"/>
      <c r="LA408" s="20"/>
      <c r="LB408" s="20">
        <v>108</v>
      </c>
      <c r="LC408" s="23">
        <f t="shared" si="1210"/>
        <v>2268</v>
      </c>
      <c r="LE408" s="69"/>
      <c r="LF408" s="20"/>
      <c r="LG408" s="20"/>
      <c r="LH408" s="20">
        <v>97</v>
      </c>
      <c r="LI408" s="23">
        <f t="shared" si="1211"/>
        <v>11155</v>
      </c>
      <c r="LK408" s="27"/>
      <c r="LL408" s="27"/>
      <c r="LM408" s="27"/>
      <c r="LN408" s="27">
        <v>240</v>
      </c>
      <c r="LO408" s="30">
        <f t="shared" si="1212"/>
        <v>11928</v>
      </c>
      <c r="LW408" s="32"/>
      <c r="LX408" s="32"/>
      <c r="LY408" s="32"/>
      <c r="LZ408" s="32">
        <v>153.75</v>
      </c>
      <c r="MA408" s="36">
        <f t="shared" si="1213"/>
        <v>6765</v>
      </c>
      <c r="MC408" s="32"/>
      <c r="MD408" s="32"/>
      <c r="ME408" s="32"/>
      <c r="MF408" s="32"/>
      <c r="MI408" s="32"/>
      <c r="MJ408" s="32"/>
      <c r="MK408" s="32"/>
      <c r="ML408" s="32"/>
      <c r="MO408" s="32"/>
      <c r="MP408" s="32"/>
      <c r="MQ408" s="32"/>
      <c r="MR408" s="32"/>
      <c r="MU408" s="32"/>
      <c r="MV408" s="32"/>
      <c r="MW408" s="32"/>
      <c r="MX408" s="32"/>
      <c r="NA408" s="32"/>
      <c r="NB408" s="32"/>
      <c r="NC408" s="32"/>
      <c r="ND408" s="32">
        <v>132</v>
      </c>
      <c r="NE408" s="36">
        <f t="shared" si="1214"/>
        <v>1980</v>
      </c>
      <c r="NG408" s="32"/>
      <c r="NH408" s="32"/>
      <c r="NI408" s="32"/>
      <c r="NJ408" s="32">
        <v>125</v>
      </c>
      <c r="NK408" s="36">
        <f t="shared" si="1215"/>
        <v>4425</v>
      </c>
      <c r="NM408" s="32"/>
      <c r="NN408" s="32"/>
      <c r="NO408" s="32"/>
      <c r="NP408" s="32">
        <v>111</v>
      </c>
      <c r="NQ408" s="36">
        <f t="shared" si="1216"/>
        <v>1764.9</v>
      </c>
      <c r="NS408" s="32"/>
      <c r="NT408" s="32"/>
      <c r="NU408" s="32"/>
      <c r="NV408" s="32"/>
      <c r="NY408" s="32"/>
      <c r="NZ408" s="32"/>
      <c r="OA408" s="32"/>
      <c r="OB408" s="32">
        <v>38</v>
      </c>
      <c r="OC408" s="36">
        <f t="shared" si="1217"/>
        <v>836</v>
      </c>
      <c r="OE408" s="32"/>
      <c r="OF408" s="32"/>
      <c r="OG408" s="32"/>
      <c r="OH408" s="32"/>
      <c r="OK408" s="32"/>
      <c r="OL408" s="32"/>
      <c r="OM408" s="32"/>
      <c r="ON408" s="32"/>
      <c r="OQ408" s="32"/>
      <c r="OR408" s="32"/>
      <c r="OS408" s="32"/>
      <c r="OT408" s="32">
        <v>105</v>
      </c>
      <c r="OU408" s="36">
        <f t="shared" si="1218"/>
        <v>1575</v>
      </c>
      <c r="OW408" s="32"/>
      <c r="OX408" s="32"/>
      <c r="OY408" s="32"/>
      <c r="OZ408" s="32">
        <v>137.75</v>
      </c>
      <c r="PA408" s="36">
        <f t="shared" si="1219"/>
        <v>2272.875</v>
      </c>
      <c r="PO408" s="32"/>
      <c r="PP408" s="32"/>
      <c r="PQ408" s="32"/>
      <c r="PR408" s="32"/>
      <c r="PU408" s="32"/>
      <c r="PV408" s="32"/>
      <c r="PW408" s="32"/>
      <c r="PX408" s="31">
        <v>127</v>
      </c>
      <c r="PY408" s="36">
        <f t="shared" si="1220"/>
        <v>762</v>
      </c>
      <c r="QM408" s="5"/>
      <c r="QO408" s="5"/>
      <c r="RN408" s="31">
        <v>96.75</v>
      </c>
      <c r="RO408" s="36">
        <f t="shared" si="1221"/>
        <v>1102.95</v>
      </c>
      <c r="RZ408" s="31">
        <v>130</v>
      </c>
      <c r="SA408" s="36">
        <f t="shared" si="1222"/>
        <v>1560</v>
      </c>
    </row>
    <row r="409" spans="1:515" x14ac:dyDescent="0.55000000000000004">
      <c r="B409" s="80">
        <v>186410</v>
      </c>
      <c r="C409" s="77"/>
      <c r="D409" s="78"/>
      <c r="E409" s="78">
        <f t="shared" si="1113"/>
        <v>333080.40000000002</v>
      </c>
      <c r="F409" s="78">
        <f t="shared" si="1223"/>
        <v>81.208681421786153</v>
      </c>
      <c r="G409" s="78">
        <f t="shared" si="1170"/>
        <v>115.69710653374551</v>
      </c>
      <c r="H409" s="78"/>
      <c r="I409" s="78"/>
      <c r="J409" s="88"/>
      <c r="N409" s="31">
        <v>110</v>
      </c>
      <c r="O409" s="62">
        <f t="shared" si="1171"/>
        <v>14465</v>
      </c>
      <c r="T409" s="31">
        <v>35</v>
      </c>
      <c r="U409" s="36">
        <f t="shared" si="1172"/>
        <v>7000</v>
      </c>
      <c r="Z409" s="31">
        <v>170</v>
      </c>
      <c r="AA409" s="37">
        <f t="shared" si="1168"/>
        <v>12750</v>
      </c>
      <c r="AF409" s="31">
        <v>265</v>
      </c>
      <c r="AG409" s="36">
        <f t="shared" si="1173"/>
        <v>15105</v>
      </c>
      <c r="AL409" s="31">
        <v>133.5</v>
      </c>
      <c r="AM409" s="30">
        <f t="shared" si="1174"/>
        <v>15619.5</v>
      </c>
      <c r="AR409" s="31">
        <v>62</v>
      </c>
      <c r="AS409" s="38">
        <f t="shared" si="1175"/>
        <v>1953</v>
      </c>
      <c r="AX409" s="31">
        <v>171</v>
      </c>
      <c r="AY409" s="36">
        <f t="shared" si="1176"/>
        <v>7866</v>
      </c>
      <c r="BD409" s="31">
        <v>127</v>
      </c>
      <c r="BE409" s="36">
        <f t="shared" si="1177"/>
        <v>5270.5</v>
      </c>
      <c r="BJ409" s="31">
        <v>80</v>
      </c>
      <c r="BK409" s="36">
        <f t="shared" si="1178"/>
        <v>2456</v>
      </c>
      <c r="BP409" s="31">
        <v>105.75</v>
      </c>
      <c r="BQ409" s="30">
        <f t="shared" si="1179"/>
        <v>3172.5</v>
      </c>
      <c r="BV409" s="31">
        <v>99.5</v>
      </c>
      <c r="BW409" s="30">
        <f t="shared" si="1180"/>
        <v>5970</v>
      </c>
      <c r="CB409" s="31">
        <v>127</v>
      </c>
      <c r="CC409" s="30">
        <f t="shared" si="1181"/>
        <v>21336</v>
      </c>
      <c r="CH409" s="3">
        <v>56.5</v>
      </c>
      <c r="CI409" s="36">
        <f t="shared" si="1182"/>
        <v>1299.5</v>
      </c>
      <c r="CT409" s="3">
        <v>44.5</v>
      </c>
      <c r="CU409" s="47">
        <f t="shared" si="1224"/>
        <v>5340</v>
      </c>
      <c r="CZ409" s="31">
        <v>122</v>
      </c>
      <c r="DA409" s="62">
        <f t="shared" si="1185"/>
        <v>29524</v>
      </c>
      <c r="DF409" s="31">
        <v>121.5</v>
      </c>
      <c r="DG409" s="30">
        <f t="shared" si="1186"/>
        <v>5346</v>
      </c>
      <c r="DR409" s="31">
        <v>129.25</v>
      </c>
      <c r="DS409" s="30">
        <f t="shared" si="1187"/>
        <v>7819.625</v>
      </c>
      <c r="DX409" s="31">
        <v>69.5</v>
      </c>
      <c r="DY409" s="30">
        <f t="shared" si="1188"/>
        <v>4239.5</v>
      </c>
      <c r="ED409" s="31">
        <v>110</v>
      </c>
      <c r="EE409" s="30">
        <f t="shared" si="1189"/>
        <v>5115</v>
      </c>
      <c r="EV409" s="31">
        <v>144</v>
      </c>
      <c r="EW409" s="30">
        <f t="shared" si="1190"/>
        <v>6480</v>
      </c>
      <c r="FB409" s="31">
        <v>150.5</v>
      </c>
      <c r="FC409" s="29">
        <f t="shared" si="1169"/>
        <v>7750.75</v>
      </c>
      <c r="FN409" s="31">
        <v>164</v>
      </c>
      <c r="FO409" s="36">
        <f t="shared" si="1191"/>
        <v>9840</v>
      </c>
      <c r="FT409" s="31">
        <v>145</v>
      </c>
      <c r="FU409" s="36">
        <f t="shared" si="1192"/>
        <v>19430</v>
      </c>
      <c r="FZ409" s="31">
        <v>102.5</v>
      </c>
      <c r="GA409" s="36">
        <f t="shared" si="1193"/>
        <v>6355</v>
      </c>
      <c r="GF409" s="31">
        <v>102.75</v>
      </c>
      <c r="GG409" s="36">
        <f t="shared" si="1194"/>
        <v>3904.5</v>
      </c>
      <c r="GL409" s="31">
        <v>106</v>
      </c>
      <c r="GM409" s="36">
        <f t="shared" si="1195"/>
        <v>2395.6000000000004</v>
      </c>
      <c r="GR409" s="31">
        <v>163</v>
      </c>
      <c r="GS409" s="36">
        <f t="shared" si="1196"/>
        <v>3749</v>
      </c>
      <c r="HD409" s="31">
        <v>54</v>
      </c>
      <c r="HE409" s="36">
        <f t="shared" si="1197"/>
        <v>2592</v>
      </c>
      <c r="HP409" s="31">
        <v>134</v>
      </c>
      <c r="HQ409" s="30">
        <f t="shared" si="1198"/>
        <v>8844</v>
      </c>
      <c r="HV409" s="31">
        <v>29</v>
      </c>
      <c r="HW409" s="36">
        <f t="shared" si="1199"/>
        <v>870</v>
      </c>
      <c r="IB409" s="31">
        <v>200</v>
      </c>
      <c r="IC409" s="36">
        <f t="shared" si="1200"/>
        <v>4600</v>
      </c>
      <c r="IH409" s="31">
        <v>164</v>
      </c>
      <c r="II409" s="30">
        <f t="shared" si="1201"/>
        <v>4920</v>
      </c>
      <c r="IN409" s="31">
        <v>127</v>
      </c>
      <c r="IO409" s="36">
        <f t="shared" si="1202"/>
        <v>3810</v>
      </c>
      <c r="IT409" s="31">
        <v>88</v>
      </c>
      <c r="IU409" s="36">
        <f t="shared" si="1203"/>
        <v>1584</v>
      </c>
      <c r="IZ409" s="31">
        <v>52</v>
      </c>
      <c r="JA409" s="36">
        <f t="shared" si="1204"/>
        <v>1144</v>
      </c>
      <c r="JC409" s="69"/>
      <c r="JD409" s="20"/>
      <c r="JE409" s="20"/>
      <c r="JF409" s="20"/>
      <c r="JI409" s="69"/>
      <c r="JJ409" s="20"/>
      <c r="JK409" s="20"/>
      <c r="JL409" s="20">
        <v>148</v>
      </c>
      <c r="JM409" s="23">
        <f t="shared" si="1205"/>
        <v>7400</v>
      </c>
      <c r="JO409" s="69"/>
      <c r="JP409" s="20"/>
      <c r="JQ409" s="20"/>
      <c r="JR409" s="20">
        <v>143.75</v>
      </c>
      <c r="JS409" s="23">
        <f t="shared" si="1206"/>
        <v>4542.5</v>
      </c>
      <c r="JU409" s="69"/>
      <c r="JV409" s="20"/>
      <c r="JW409" s="20"/>
      <c r="JX409" s="20"/>
      <c r="KA409" s="69"/>
      <c r="KB409" s="20"/>
      <c r="KC409" s="20"/>
      <c r="KD409" s="20"/>
      <c r="KG409" s="69"/>
      <c r="KH409" s="20"/>
      <c r="KI409" s="20"/>
      <c r="KJ409" s="20">
        <v>48</v>
      </c>
      <c r="KK409" s="23">
        <f t="shared" si="1207"/>
        <v>1440</v>
      </c>
      <c r="KM409" s="69"/>
      <c r="KN409" s="20"/>
      <c r="KO409" s="20"/>
      <c r="KP409" s="20">
        <v>103</v>
      </c>
      <c r="KQ409" s="23">
        <f t="shared" si="1208"/>
        <v>1884.9</v>
      </c>
      <c r="KS409" s="69"/>
      <c r="KT409" s="20"/>
      <c r="KU409" s="20"/>
      <c r="KV409" s="20">
        <v>125</v>
      </c>
      <c r="KW409" s="23">
        <f t="shared" si="1209"/>
        <v>9375</v>
      </c>
      <c r="KY409" s="69"/>
      <c r="KZ409" s="20"/>
      <c r="LA409" s="20"/>
      <c r="LB409" s="20">
        <v>108</v>
      </c>
      <c r="LC409" s="23">
        <f t="shared" si="1210"/>
        <v>2268</v>
      </c>
      <c r="LE409" s="69"/>
      <c r="LF409" s="20"/>
      <c r="LG409" s="20"/>
      <c r="LH409" s="20">
        <v>97.25</v>
      </c>
      <c r="LI409" s="23">
        <f t="shared" si="1211"/>
        <v>11183.75</v>
      </c>
      <c r="LK409" s="27"/>
      <c r="LL409" s="27"/>
      <c r="LM409" s="27"/>
      <c r="LN409" s="27">
        <v>252.5</v>
      </c>
      <c r="LO409" s="30">
        <f t="shared" si="1212"/>
        <v>12549.25</v>
      </c>
      <c r="LW409" s="32"/>
      <c r="LX409" s="32"/>
      <c r="LY409" s="32"/>
      <c r="LZ409" s="32">
        <v>150</v>
      </c>
      <c r="MA409" s="36">
        <f t="shared" si="1213"/>
        <v>6600</v>
      </c>
      <c r="MC409" s="32"/>
      <c r="MD409" s="32"/>
      <c r="ME409" s="32"/>
      <c r="MF409" s="32"/>
      <c r="MI409" s="32"/>
      <c r="MJ409" s="32"/>
      <c r="MK409" s="32"/>
      <c r="ML409" s="32"/>
      <c r="MO409" s="32"/>
      <c r="MP409" s="32"/>
      <c r="MQ409" s="32"/>
      <c r="MR409" s="32"/>
      <c r="MU409" s="32"/>
      <c r="MV409" s="32"/>
      <c r="MW409" s="32"/>
      <c r="MX409" s="32"/>
      <c r="NA409" s="32"/>
      <c r="NB409" s="32"/>
      <c r="NC409" s="32"/>
      <c r="ND409" s="32">
        <v>130</v>
      </c>
      <c r="NE409" s="36">
        <f t="shared" si="1214"/>
        <v>1950</v>
      </c>
      <c r="NG409" s="32"/>
      <c r="NH409" s="32"/>
      <c r="NI409" s="32"/>
      <c r="NJ409" s="32">
        <v>113</v>
      </c>
      <c r="NK409" s="36">
        <f t="shared" si="1215"/>
        <v>4000.2</v>
      </c>
      <c r="NM409" s="32"/>
      <c r="NN409" s="32"/>
      <c r="NO409" s="32"/>
      <c r="NP409" s="32">
        <v>108</v>
      </c>
      <c r="NQ409" s="36">
        <f t="shared" si="1216"/>
        <v>1717.2</v>
      </c>
      <c r="NS409" s="32"/>
      <c r="NT409" s="32"/>
      <c r="NU409" s="32"/>
      <c r="NV409" s="32"/>
      <c r="NY409" s="32"/>
      <c r="NZ409" s="32"/>
      <c r="OA409" s="32"/>
      <c r="OB409" s="32">
        <v>39.25</v>
      </c>
      <c r="OC409" s="36">
        <f t="shared" si="1217"/>
        <v>863.5</v>
      </c>
      <c r="OE409" s="32"/>
      <c r="OF409" s="32"/>
      <c r="OG409" s="32"/>
      <c r="OH409" s="32"/>
      <c r="OK409" s="32"/>
      <c r="OL409" s="32"/>
      <c r="OM409" s="32"/>
      <c r="ON409" s="32"/>
      <c r="OQ409" s="32"/>
      <c r="OR409" s="32"/>
      <c r="OS409" s="32"/>
      <c r="OT409" s="32">
        <v>105</v>
      </c>
      <c r="OU409" s="36">
        <f t="shared" si="1218"/>
        <v>1575</v>
      </c>
      <c r="OW409" s="32"/>
      <c r="OX409" s="32"/>
      <c r="OY409" s="32"/>
      <c r="OZ409" s="32">
        <v>140.25</v>
      </c>
      <c r="PA409" s="36">
        <f t="shared" si="1219"/>
        <v>2314.125</v>
      </c>
      <c r="PC409" s="32"/>
      <c r="PD409" s="32"/>
      <c r="PE409" s="32"/>
      <c r="PF409" s="32"/>
      <c r="PI409" s="32"/>
      <c r="PJ409" s="32"/>
      <c r="PK409" s="32"/>
      <c r="PL409" s="32"/>
      <c r="PO409" s="32"/>
      <c r="PP409" s="32"/>
      <c r="PQ409" s="32"/>
      <c r="PR409" s="32"/>
      <c r="PU409" s="32"/>
      <c r="PV409" s="32"/>
      <c r="PW409" s="32"/>
      <c r="PX409" s="31">
        <v>127</v>
      </c>
      <c r="PY409" s="36">
        <f t="shared" si="1220"/>
        <v>762</v>
      </c>
      <c r="QM409" s="5"/>
      <c r="QO409" s="5"/>
      <c r="RN409" s="31">
        <v>95</v>
      </c>
      <c r="RO409" s="36">
        <f t="shared" si="1221"/>
        <v>1083</v>
      </c>
      <c r="RZ409" s="31">
        <v>138</v>
      </c>
      <c r="SA409" s="36">
        <f t="shared" si="1222"/>
        <v>1656</v>
      </c>
    </row>
    <row r="410" spans="1:515" x14ac:dyDescent="0.55000000000000004">
      <c r="B410" s="80">
        <v>186411</v>
      </c>
      <c r="C410" s="79">
        <f>COUNT(N410:SS410)/2</f>
        <v>53</v>
      </c>
      <c r="D410" s="78"/>
      <c r="E410" s="78">
        <f t="shared" si="1113"/>
        <v>329977.92500000005</v>
      </c>
      <c r="F410" s="78">
        <f t="shared" si="1223"/>
        <v>80.452263740367343</v>
      </c>
      <c r="G410" s="78">
        <f t="shared" si="1170"/>
        <v>114.61944666365625</v>
      </c>
      <c r="H410" s="78"/>
      <c r="I410" s="78"/>
      <c r="J410" s="88"/>
      <c r="N410" s="31">
        <v>113</v>
      </c>
      <c r="O410" s="62">
        <f t="shared" si="1171"/>
        <v>14859.5</v>
      </c>
      <c r="T410" s="31">
        <v>39.125</v>
      </c>
      <c r="U410" s="36">
        <f t="shared" si="1172"/>
        <v>7825</v>
      </c>
      <c r="Z410" s="31">
        <v>198</v>
      </c>
      <c r="AA410" s="37">
        <f t="shared" si="1168"/>
        <v>14850</v>
      </c>
      <c r="AF410" s="31">
        <v>205</v>
      </c>
      <c r="AG410" s="36">
        <f t="shared" si="1173"/>
        <v>11685</v>
      </c>
      <c r="AL410" s="31">
        <v>136</v>
      </c>
      <c r="AM410" s="30">
        <f t="shared" si="1174"/>
        <v>15912</v>
      </c>
      <c r="AR410" s="31">
        <v>62</v>
      </c>
      <c r="AS410" s="38">
        <f t="shared" si="1175"/>
        <v>1953</v>
      </c>
      <c r="AX410" s="31">
        <v>175</v>
      </c>
      <c r="AY410" s="36">
        <f t="shared" si="1176"/>
        <v>8050</v>
      </c>
      <c r="BD410" s="31">
        <v>130.75</v>
      </c>
      <c r="BE410" s="36">
        <f t="shared" si="1177"/>
        <v>5426.125</v>
      </c>
      <c r="BJ410" s="31">
        <v>85.5</v>
      </c>
      <c r="BK410" s="36">
        <f t="shared" si="1178"/>
        <v>2624.85</v>
      </c>
      <c r="BP410" s="31">
        <v>106</v>
      </c>
      <c r="BQ410" s="30">
        <f t="shared" si="1179"/>
        <v>3180</v>
      </c>
      <c r="BV410" s="31">
        <v>102</v>
      </c>
      <c r="BW410" s="30">
        <f t="shared" si="1180"/>
        <v>6120</v>
      </c>
      <c r="CB410" s="31">
        <v>126.5</v>
      </c>
      <c r="CC410" s="30">
        <f t="shared" si="1181"/>
        <v>21252</v>
      </c>
      <c r="CH410" s="56">
        <v>52</v>
      </c>
      <c r="CI410" s="36">
        <f t="shared" si="1182"/>
        <v>1196</v>
      </c>
      <c r="CT410" s="3">
        <v>42.5</v>
      </c>
      <c r="CU410" s="47">
        <f t="shared" si="1224"/>
        <v>5100</v>
      </c>
      <c r="CZ410" s="31">
        <v>110</v>
      </c>
      <c r="DA410" s="62">
        <f t="shared" si="1185"/>
        <v>26620</v>
      </c>
      <c r="DF410" s="31">
        <v>118.5</v>
      </c>
      <c r="DG410" s="30">
        <f t="shared" si="1186"/>
        <v>5214</v>
      </c>
      <c r="DR410" s="31">
        <v>126</v>
      </c>
      <c r="DS410" s="30">
        <f t="shared" si="1187"/>
        <v>7623</v>
      </c>
      <c r="DX410" s="31">
        <v>70.75</v>
      </c>
      <c r="DY410" s="30">
        <f t="shared" si="1188"/>
        <v>4315.75</v>
      </c>
      <c r="ED410" s="31">
        <v>109.5</v>
      </c>
      <c r="EE410" s="30">
        <f t="shared" si="1189"/>
        <v>5091.75</v>
      </c>
      <c r="EV410" s="31">
        <v>145</v>
      </c>
      <c r="EW410" s="30">
        <f t="shared" si="1190"/>
        <v>6525</v>
      </c>
      <c r="FB410" s="31">
        <v>153</v>
      </c>
      <c r="FC410" s="29">
        <f t="shared" si="1169"/>
        <v>7879.5</v>
      </c>
      <c r="FN410" s="31">
        <v>170.5</v>
      </c>
      <c r="FO410" s="36">
        <f t="shared" si="1191"/>
        <v>10230</v>
      </c>
      <c r="FT410" s="31">
        <v>135</v>
      </c>
      <c r="FU410" s="36">
        <f t="shared" si="1192"/>
        <v>18090</v>
      </c>
      <c r="FZ410" s="31">
        <v>103.5</v>
      </c>
      <c r="GA410" s="36">
        <f t="shared" si="1193"/>
        <v>6417</v>
      </c>
      <c r="GF410" s="31">
        <v>107.5</v>
      </c>
      <c r="GG410" s="36">
        <f t="shared" si="1194"/>
        <v>4085</v>
      </c>
      <c r="GL410" s="31">
        <v>114</v>
      </c>
      <c r="GM410" s="36">
        <f t="shared" si="1195"/>
        <v>2576.4</v>
      </c>
      <c r="GR410" s="31">
        <v>160</v>
      </c>
      <c r="GS410" s="36">
        <f t="shared" si="1196"/>
        <v>3680</v>
      </c>
      <c r="HD410" s="31">
        <v>49</v>
      </c>
      <c r="HE410" s="36">
        <f t="shared" si="1197"/>
        <v>2352</v>
      </c>
      <c r="HP410" s="31">
        <v>116</v>
      </c>
      <c r="HQ410" s="30">
        <f t="shared" si="1198"/>
        <v>7656</v>
      </c>
      <c r="HV410" s="31">
        <v>40</v>
      </c>
      <c r="HW410" s="36">
        <f t="shared" si="1199"/>
        <v>1200</v>
      </c>
      <c r="IB410" s="31">
        <v>220</v>
      </c>
      <c r="IC410" s="36">
        <f t="shared" si="1200"/>
        <v>5060</v>
      </c>
      <c r="IH410" s="31">
        <v>152</v>
      </c>
      <c r="II410" s="30">
        <f t="shared" si="1201"/>
        <v>4560</v>
      </c>
      <c r="IN410" s="31">
        <v>127</v>
      </c>
      <c r="IO410" s="36">
        <f t="shared" si="1202"/>
        <v>3810</v>
      </c>
      <c r="IT410" s="31">
        <v>89.75</v>
      </c>
      <c r="IU410" s="36">
        <f t="shared" si="1203"/>
        <v>1615.5</v>
      </c>
      <c r="IZ410" s="31">
        <v>53.5</v>
      </c>
      <c r="JA410" s="36">
        <f t="shared" si="1204"/>
        <v>1177</v>
      </c>
      <c r="JC410" s="69"/>
      <c r="JD410" s="20"/>
      <c r="JE410" s="20"/>
      <c r="JF410" s="20"/>
      <c r="JI410" s="69"/>
      <c r="JJ410" s="20"/>
      <c r="JK410" s="20"/>
      <c r="JL410" s="20">
        <v>152</v>
      </c>
      <c r="JM410" s="23">
        <f t="shared" si="1205"/>
        <v>7600</v>
      </c>
      <c r="JO410" s="69"/>
      <c r="JP410" s="20"/>
      <c r="JQ410" s="20"/>
      <c r="JR410" s="20">
        <v>142</v>
      </c>
      <c r="JS410" s="23">
        <f t="shared" si="1206"/>
        <v>4487.2</v>
      </c>
      <c r="JU410" s="69"/>
      <c r="JV410" s="20"/>
      <c r="JW410" s="20"/>
      <c r="JX410" s="20"/>
      <c r="KA410" s="69"/>
      <c r="KB410" s="20"/>
      <c r="KC410" s="20"/>
      <c r="KD410" s="20"/>
      <c r="KG410" s="69"/>
      <c r="KH410" s="20"/>
      <c r="KI410" s="20"/>
      <c r="KJ410" s="20">
        <v>48.5</v>
      </c>
      <c r="KK410" s="23">
        <f t="shared" si="1207"/>
        <v>1455</v>
      </c>
      <c r="KM410" s="69"/>
      <c r="KN410" s="20"/>
      <c r="KO410" s="20"/>
      <c r="KP410" s="20">
        <v>105</v>
      </c>
      <c r="KQ410" s="23">
        <f t="shared" si="1208"/>
        <v>1921.5</v>
      </c>
      <c r="KS410" s="69"/>
      <c r="KT410" s="20"/>
      <c r="KU410" s="20"/>
      <c r="KV410" s="20">
        <v>135</v>
      </c>
      <c r="KW410" s="23">
        <f t="shared" si="1209"/>
        <v>10125</v>
      </c>
      <c r="KY410" s="69"/>
      <c r="KZ410" s="20"/>
      <c r="LA410" s="20"/>
      <c r="LB410" s="20">
        <v>108</v>
      </c>
      <c r="LC410" s="23">
        <f t="shared" si="1210"/>
        <v>2268</v>
      </c>
      <c r="LE410" s="69"/>
      <c r="LF410" s="20"/>
      <c r="LG410" s="20"/>
      <c r="LH410" s="20">
        <v>93.5</v>
      </c>
      <c r="LI410" s="23">
        <f t="shared" si="1211"/>
        <v>10752.5</v>
      </c>
      <c r="LK410" s="27"/>
      <c r="LL410" s="27"/>
      <c r="LM410" s="27"/>
      <c r="LN410" s="27">
        <v>265</v>
      </c>
      <c r="LO410" s="30">
        <f t="shared" si="1212"/>
        <v>13170.5</v>
      </c>
      <c r="LW410" s="32"/>
      <c r="LX410" s="32"/>
      <c r="LY410" s="32"/>
      <c r="LZ410" s="32">
        <v>150</v>
      </c>
      <c r="MA410" s="36">
        <f t="shared" si="1213"/>
        <v>6600</v>
      </c>
      <c r="MC410" s="32"/>
      <c r="MD410" s="32"/>
      <c r="ME410" s="32"/>
      <c r="MF410" s="32"/>
      <c r="MI410" s="32"/>
      <c r="MJ410" s="32"/>
      <c r="MK410" s="32"/>
      <c r="ML410" s="32"/>
      <c r="MO410" s="32"/>
      <c r="MP410" s="32"/>
      <c r="MQ410" s="32"/>
      <c r="MR410" s="32"/>
      <c r="MU410" s="32"/>
      <c r="MV410" s="32"/>
      <c r="MW410" s="32"/>
      <c r="MX410" s="32"/>
      <c r="NA410" s="32"/>
      <c r="NB410" s="32"/>
      <c r="NC410" s="32"/>
      <c r="ND410" s="32">
        <v>125</v>
      </c>
      <c r="NE410" s="36">
        <f t="shared" si="1214"/>
        <v>1875</v>
      </c>
      <c r="NG410" s="32"/>
      <c r="NH410" s="32"/>
      <c r="NI410" s="32"/>
      <c r="NJ410" s="32">
        <v>110.5</v>
      </c>
      <c r="NK410" s="36">
        <f t="shared" si="1215"/>
        <v>3911.7</v>
      </c>
      <c r="NM410" s="32"/>
      <c r="NN410" s="32"/>
      <c r="NO410" s="32"/>
      <c r="NP410" s="32">
        <v>108</v>
      </c>
      <c r="NQ410" s="36">
        <f t="shared" si="1216"/>
        <v>1717.2</v>
      </c>
      <c r="NS410" s="32"/>
      <c r="NT410" s="32"/>
      <c r="NU410" s="32"/>
      <c r="NV410" s="32"/>
      <c r="NY410" s="32"/>
      <c r="NZ410" s="32"/>
      <c r="OA410" s="32"/>
      <c r="OB410" s="32">
        <v>38.5</v>
      </c>
      <c r="OC410" s="36">
        <f t="shared" si="1217"/>
        <v>847</v>
      </c>
      <c r="OE410" s="32"/>
      <c r="OF410" s="32"/>
      <c r="OG410" s="32"/>
      <c r="OH410" s="32"/>
      <c r="OK410" s="32"/>
      <c r="OL410" s="32"/>
      <c r="OM410" s="32"/>
      <c r="ON410" s="32"/>
      <c r="OQ410" s="32"/>
      <c r="OR410" s="32"/>
      <c r="OS410" s="32"/>
      <c r="OT410" s="32">
        <v>105</v>
      </c>
      <c r="OU410" s="36">
        <f t="shared" si="1218"/>
        <v>1575</v>
      </c>
      <c r="OW410" s="32"/>
      <c r="OX410" s="32"/>
      <c r="OY410" s="32"/>
      <c r="OZ410" s="32">
        <v>140.5</v>
      </c>
      <c r="PA410" s="36">
        <f t="shared" si="1219"/>
        <v>2318.25</v>
      </c>
      <c r="PC410" s="32"/>
      <c r="PD410" s="32"/>
      <c r="PE410" s="32"/>
      <c r="PF410" s="32"/>
      <c r="PI410" s="32"/>
      <c r="PJ410" s="32"/>
      <c r="PK410" s="32"/>
      <c r="PL410" s="32"/>
      <c r="PO410" s="32"/>
      <c r="PP410" s="32"/>
      <c r="PQ410" s="32"/>
      <c r="PR410" s="32"/>
      <c r="PU410" s="32"/>
      <c r="PV410" s="32"/>
      <c r="PW410" s="32"/>
      <c r="PX410" s="31">
        <v>130</v>
      </c>
      <c r="PY410" s="36">
        <f t="shared" si="1220"/>
        <v>780</v>
      </c>
      <c r="QM410" s="5"/>
      <c r="QO410" s="5"/>
      <c r="RN410" s="31">
        <v>95.5</v>
      </c>
      <c r="RO410" s="36">
        <f t="shared" si="1221"/>
        <v>1088.7</v>
      </c>
      <c r="RZ410" s="31">
        <v>139.5</v>
      </c>
      <c r="SA410" s="36">
        <f t="shared" si="1222"/>
        <v>1674</v>
      </c>
    </row>
    <row r="411" spans="1:515" x14ac:dyDescent="0.55000000000000004">
      <c r="B411" s="80">
        <v>186412</v>
      </c>
      <c r="C411" s="77"/>
      <c r="D411" s="78">
        <f>SUM(M411,S411,Y411,AE411,AK411,AQ411,AW411,BC411,BI411,BO411,BU411,CA411,CG411,CM411,CS411,CY411,DE411,DK411,DQ411,DW411,EC411,EI411,EO411,EU411,FA411,FG411,FM411,FS411,FY411,GE411,GK411,GQ411,GW411,HC411,HI411,HO411,HU411,IA411,IG411,IM411,IS411,IY411,JE411,JK411,JQ411,JW411,KC411,KI411,KO411,KU411,LA411,LG411,LM411,LS411,LY411,ME411,MK411,MQ411,MW411,NC411,NI411,NO411,NU411,OA411,OG411,OM411,OS411,OY411,PE411,PK411,PQ411,PW411,QC411,QI411,QO411,QU411,RA411,RG411,RM411,RS411,RY411,SE411,SK411,SQ411)</f>
        <v>3311.9999999999995</v>
      </c>
      <c r="E411" s="78">
        <f t="shared" si="1113"/>
        <v>326384.24</v>
      </c>
      <c r="F411" s="78">
        <f t="shared" si="1223"/>
        <v>79.576083634016882</v>
      </c>
      <c r="G411" s="78">
        <f t="shared" si="1170"/>
        <v>113.37116259682516</v>
      </c>
      <c r="H411" s="78"/>
      <c r="I411" s="78"/>
      <c r="J411" s="88">
        <f>SUM(P411,V411,AB411,AH411,AN411,AT411,AZ411,BF411,BL411,BR411,BX411,CD411,CJ411,CP411,CV411,DB411,DH411,DN411,DT411,DZ411,EF411,EL411,ER411,EX411,FD411,FJ411,FP411,FV411,GB411,GH411,GN411,GT411,GZ411,HF411,HL411,HR411,HX411,ID411,IJ411,IP411,IV411,JB411,JH411,JN411,JT411,JZ411,KF411,KL411,KR411,KX411,LD411,LJ411,LP411,LV411,MB411,MH411,MN411,MT411,MZ411,NF411,NL411,NR411,NX411,OD411,OJ411,OP411,OV411,PB411,PH411,PN411,PT411,PZ411,QF411,QL411,QR411,QX411,RD411,RJ411,RP411,RV411,SB411,SH411,SN411,ST411)</f>
        <v>2789.1000000000004</v>
      </c>
      <c r="K411" s="31">
        <v>8</v>
      </c>
      <c r="L411" s="31">
        <v>1.7826314280547499</v>
      </c>
      <c r="M411" s="31">
        <v>131.5</v>
      </c>
      <c r="N411" s="31">
        <v>111</v>
      </c>
      <c r="O411" s="62">
        <f t="shared" si="1171"/>
        <v>14596.5</v>
      </c>
      <c r="P411" s="31">
        <f>M399</f>
        <v>131.5</v>
      </c>
      <c r="Q411" s="31">
        <v>0</v>
      </c>
      <c r="R411" s="31">
        <v>1</v>
      </c>
      <c r="S411" s="31">
        <v>200</v>
      </c>
      <c r="T411" s="31">
        <v>34.75</v>
      </c>
      <c r="U411" s="36">
        <f t="shared" si="1172"/>
        <v>6950</v>
      </c>
      <c r="V411" s="64">
        <f>S399</f>
        <v>200</v>
      </c>
      <c r="W411" s="31">
        <v>20</v>
      </c>
      <c r="X411" s="31">
        <v>1</v>
      </c>
      <c r="Y411" s="31">
        <v>87.5</v>
      </c>
      <c r="Z411" s="31">
        <v>212</v>
      </c>
      <c r="AA411" s="37">
        <f t="shared" si="1168"/>
        <v>15900</v>
      </c>
      <c r="AB411" s="64">
        <f>Y399</f>
        <v>75</v>
      </c>
      <c r="AC411" s="31">
        <v>15</v>
      </c>
      <c r="AD411" s="31">
        <v>2.4552</v>
      </c>
      <c r="AE411" s="31">
        <v>68</v>
      </c>
      <c r="AF411" s="31">
        <v>227</v>
      </c>
      <c r="AG411" s="36">
        <f t="shared" si="1173"/>
        <v>12939</v>
      </c>
      <c r="AH411" s="64">
        <f>AE399</f>
        <v>57</v>
      </c>
      <c r="AI411" s="31">
        <v>0</v>
      </c>
      <c r="AJ411" s="31">
        <v>1.7688625424870408</v>
      </c>
      <c r="AK411" s="31">
        <v>185</v>
      </c>
      <c r="AL411" s="31">
        <v>114.75</v>
      </c>
      <c r="AM411" s="30">
        <f t="shared" si="1174"/>
        <v>13425.75</v>
      </c>
      <c r="AN411" s="64">
        <f>AK399</f>
        <v>117</v>
      </c>
      <c r="AO411" s="31">
        <v>0</v>
      </c>
      <c r="AP411" s="31">
        <v>1</v>
      </c>
      <c r="AQ411" s="31">
        <v>31.5</v>
      </c>
      <c r="AR411" s="31">
        <v>50</v>
      </c>
      <c r="AS411" s="38">
        <f t="shared" si="1175"/>
        <v>1575</v>
      </c>
      <c r="AT411" s="64">
        <f>AQ399</f>
        <v>31.5</v>
      </c>
      <c r="AU411" s="31">
        <v>10</v>
      </c>
      <c r="AV411" s="31">
        <v>1</v>
      </c>
      <c r="AW411" s="31">
        <v>65</v>
      </c>
      <c r="AX411" s="31">
        <v>175</v>
      </c>
      <c r="AY411" s="36">
        <f t="shared" si="1176"/>
        <v>8050</v>
      </c>
      <c r="AZ411" s="64">
        <f>AW399</f>
        <v>46</v>
      </c>
      <c r="BA411" s="31">
        <v>8</v>
      </c>
      <c r="BB411" s="31">
        <v>1</v>
      </c>
      <c r="BC411" s="31">
        <v>41.5</v>
      </c>
      <c r="BD411" s="31">
        <v>127</v>
      </c>
      <c r="BE411" s="36">
        <f t="shared" si="1177"/>
        <v>5270.5</v>
      </c>
      <c r="BF411" s="64">
        <f>BC399</f>
        <v>41.5</v>
      </c>
      <c r="BG411" s="31">
        <v>7</v>
      </c>
      <c r="BH411" s="31">
        <v>1</v>
      </c>
      <c r="BI411" s="31">
        <v>30.7</v>
      </c>
      <c r="BJ411" s="31">
        <v>95</v>
      </c>
      <c r="BK411" s="36">
        <f t="shared" si="1178"/>
        <v>2916.5</v>
      </c>
      <c r="BL411" s="64">
        <f>BI399</f>
        <v>30.7</v>
      </c>
      <c r="BM411" s="31">
        <v>6</v>
      </c>
      <c r="BN411" s="31">
        <v>1</v>
      </c>
      <c r="BO411" s="31">
        <v>31.5</v>
      </c>
      <c r="BP411" s="31">
        <v>105.5</v>
      </c>
      <c r="BQ411" s="30">
        <f t="shared" si="1179"/>
        <v>3165</v>
      </c>
      <c r="BR411" s="64">
        <f>BO399</f>
        <v>30</v>
      </c>
      <c r="BS411" s="31">
        <v>8</v>
      </c>
      <c r="BT411" s="31">
        <v>1.125</v>
      </c>
      <c r="BU411" s="31">
        <v>60</v>
      </c>
      <c r="BV411" s="31">
        <v>105.5</v>
      </c>
      <c r="BW411" s="30">
        <f t="shared" si="1180"/>
        <v>6330</v>
      </c>
      <c r="BX411" s="64">
        <f>BU399</f>
        <v>60</v>
      </c>
      <c r="BY411" s="31">
        <v>8</v>
      </c>
      <c r="BZ411" s="31">
        <v>1.0609</v>
      </c>
      <c r="CA411" s="31">
        <v>172</v>
      </c>
      <c r="CB411" s="31">
        <v>126</v>
      </c>
      <c r="CC411" s="30">
        <f t="shared" si="1181"/>
        <v>21168</v>
      </c>
      <c r="CD411" s="64">
        <f>CA399</f>
        <v>168</v>
      </c>
      <c r="CE411" s="31">
        <v>0</v>
      </c>
      <c r="CF411" s="31">
        <v>1</v>
      </c>
      <c r="CG411" s="31">
        <v>23</v>
      </c>
      <c r="CH411" s="56">
        <v>60</v>
      </c>
      <c r="CI411" s="36">
        <f t="shared" si="1182"/>
        <v>1380</v>
      </c>
      <c r="CJ411" s="64">
        <f>CG399</f>
        <v>23</v>
      </c>
      <c r="CK411" s="31">
        <f>3+90.25</f>
        <v>93.25</v>
      </c>
      <c r="CL411" s="31">
        <v>1.1000000000000001</v>
      </c>
      <c r="CM411" s="31">
        <v>60</v>
      </c>
      <c r="CQ411" s="31">
        <v>0</v>
      </c>
      <c r="CR411" s="31">
        <v>1</v>
      </c>
      <c r="CS411" s="31">
        <v>120</v>
      </c>
      <c r="CT411" s="3">
        <v>40.25</v>
      </c>
      <c r="CU411" s="47">
        <f t="shared" si="1224"/>
        <v>4830</v>
      </c>
      <c r="CV411" s="64">
        <f>CS399</f>
        <v>37</v>
      </c>
      <c r="CW411" s="31">
        <v>9</v>
      </c>
      <c r="CX411" s="31">
        <v>1</v>
      </c>
      <c r="CY411" s="31">
        <v>244</v>
      </c>
      <c r="CZ411" s="31">
        <v>115</v>
      </c>
      <c r="DA411" s="62">
        <f t="shared" si="1185"/>
        <v>27830</v>
      </c>
      <c r="DB411" s="31">
        <f>CY399</f>
        <v>242</v>
      </c>
      <c r="DC411" s="31">
        <v>8</v>
      </c>
      <c r="DD411" s="31">
        <v>1.06</v>
      </c>
      <c r="DE411" s="31">
        <v>62</v>
      </c>
      <c r="DF411" s="31">
        <v>114.75</v>
      </c>
      <c r="DG411" s="30">
        <f t="shared" si="1186"/>
        <v>5049</v>
      </c>
      <c r="DH411" s="64">
        <f>DE399</f>
        <v>44</v>
      </c>
      <c r="DI411" s="31">
        <v>0</v>
      </c>
      <c r="DJ411" s="31">
        <v>1</v>
      </c>
      <c r="DO411" s="31">
        <v>18</v>
      </c>
      <c r="DP411" s="31">
        <v>1.3050720000000002</v>
      </c>
      <c r="DQ411" s="31">
        <v>63</v>
      </c>
      <c r="DR411" s="31">
        <v>117.5</v>
      </c>
      <c r="DS411" s="30">
        <f t="shared" si="1187"/>
        <v>7108.75</v>
      </c>
      <c r="DT411" s="64">
        <f>DQ399</f>
        <v>60.5</v>
      </c>
      <c r="DU411" s="31">
        <v>8.5</v>
      </c>
      <c r="DV411" s="31">
        <v>1.05</v>
      </c>
      <c r="DW411" s="31">
        <v>75</v>
      </c>
      <c r="DX411" s="31">
        <v>70.63</v>
      </c>
      <c r="DY411" s="30">
        <f t="shared" si="1188"/>
        <v>4308.4299999999994</v>
      </c>
      <c r="DZ411" s="64">
        <f>DW399</f>
        <v>61</v>
      </c>
      <c r="EA411" s="31">
        <v>10</v>
      </c>
      <c r="EB411" s="31">
        <v>1</v>
      </c>
      <c r="EC411" s="31">
        <v>47</v>
      </c>
      <c r="ED411" s="31">
        <v>109</v>
      </c>
      <c r="EE411" s="30">
        <f t="shared" si="1189"/>
        <v>5068.5</v>
      </c>
      <c r="EF411" s="64">
        <f>EC399</f>
        <v>46.5</v>
      </c>
      <c r="ES411" s="31">
        <v>10</v>
      </c>
      <c r="ET411" s="31">
        <v>1</v>
      </c>
      <c r="EU411" s="31">
        <v>45</v>
      </c>
      <c r="EV411" s="31">
        <v>138</v>
      </c>
      <c r="EW411" s="30">
        <f t="shared" si="1190"/>
        <v>6210</v>
      </c>
      <c r="EX411" s="64">
        <f>EU399</f>
        <v>45</v>
      </c>
      <c r="EY411" s="31">
        <v>10</v>
      </c>
      <c r="EZ411" s="31">
        <v>1</v>
      </c>
      <c r="FA411" s="31">
        <v>51.5</v>
      </c>
      <c r="FB411" s="31">
        <v>149</v>
      </c>
      <c r="FC411" s="29">
        <f t="shared" si="1169"/>
        <v>7673.5</v>
      </c>
      <c r="FD411" s="64">
        <f>FA399</f>
        <v>51.5</v>
      </c>
      <c r="FK411" s="31">
        <v>15</v>
      </c>
      <c r="FL411" s="31">
        <v>1.26</v>
      </c>
      <c r="FM411" s="31">
        <v>60</v>
      </c>
      <c r="FN411" s="31">
        <v>180</v>
      </c>
      <c r="FO411" s="36">
        <f t="shared" si="1191"/>
        <v>10800</v>
      </c>
      <c r="FP411" s="64">
        <f>FM399</f>
        <v>60</v>
      </c>
      <c r="FQ411" s="43">
        <v>14</v>
      </c>
      <c r="FR411" s="31">
        <v>1.3</v>
      </c>
      <c r="FS411" s="31">
        <v>199</v>
      </c>
      <c r="FT411" s="31">
        <v>129.5</v>
      </c>
      <c r="FU411" s="36">
        <f t="shared" si="1192"/>
        <v>17353</v>
      </c>
      <c r="FV411" s="64">
        <f>FS399</f>
        <v>134</v>
      </c>
      <c r="FW411" s="31">
        <v>7.5</v>
      </c>
      <c r="FX411" s="31">
        <v>1</v>
      </c>
      <c r="FY411" s="31">
        <v>62</v>
      </c>
      <c r="FZ411" s="31">
        <v>102.63</v>
      </c>
      <c r="GA411" s="36">
        <f t="shared" si="1193"/>
        <v>6363.0599999999995</v>
      </c>
      <c r="GB411" s="64">
        <f>FY399</f>
        <v>62</v>
      </c>
      <c r="GC411" s="31">
        <v>8</v>
      </c>
      <c r="GD411" s="31">
        <v>1</v>
      </c>
      <c r="GE411" s="31">
        <v>42</v>
      </c>
      <c r="GF411" s="31">
        <v>95.25</v>
      </c>
      <c r="GG411" s="36">
        <f t="shared" si="1194"/>
        <v>3619.5</v>
      </c>
      <c r="GH411" s="64">
        <f>GE399</f>
        <v>38</v>
      </c>
      <c r="GI411" s="31">
        <v>11</v>
      </c>
      <c r="GJ411" s="31">
        <v>1</v>
      </c>
      <c r="GK411" s="31">
        <v>33</v>
      </c>
      <c r="GL411" s="31">
        <v>110</v>
      </c>
      <c r="GM411" s="36">
        <f t="shared" si="1195"/>
        <v>2486</v>
      </c>
      <c r="GN411" s="64">
        <f>GK399</f>
        <v>22.6</v>
      </c>
      <c r="GO411" s="31">
        <v>20</v>
      </c>
      <c r="GP411" s="31">
        <v>1.1770000000000003</v>
      </c>
      <c r="GQ411" s="31">
        <v>66</v>
      </c>
      <c r="GR411" s="31">
        <v>162</v>
      </c>
      <c r="GS411" s="36">
        <f t="shared" si="1196"/>
        <v>3726</v>
      </c>
      <c r="GT411" s="64">
        <f>GQ399</f>
        <v>23</v>
      </c>
      <c r="HA411" s="31">
        <v>0</v>
      </c>
      <c r="HB411" s="31">
        <v>1</v>
      </c>
      <c r="HC411" s="31">
        <v>48</v>
      </c>
      <c r="HD411" s="31">
        <v>50</v>
      </c>
      <c r="HE411" s="36">
        <f t="shared" si="1197"/>
        <v>2400</v>
      </c>
      <c r="HF411" s="64">
        <f>HC399</f>
        <v>48</v>
      </c>
      <c r="HH411" s="31">
        <v>1</v>
      </c>
      <c r="HM411" s="31">
        <v>10</v>
      </c>
      <c r="HN411" s="31">
        <v>1.3440000000000001</v>
      </c>
      <c r="HO411" s="31">
        <v>84</v>
      </c>
      <c r="HP411" s="31">
        <v>117</v>
      </c>
      <c r="HQ411" s="30">
        <f t="shared" si="1198"/>
        <v>7722</v>
      </c>
      <c r="HR411" s="64">
        <f>HO399</f>
        <v>66</v>
      </c>
      <c r="HS411" s="31">
        <v>0</v>
      </c>
      <c r="HT411" s="31">
        <v>1</v>
      </c>
      <c r="HU411" s="31">
        <v>30</v>
      </c>
      <c r="HV411" s="31">
        <v>30</v>
      </c>
      <c r="HW411" s="36">
        <f t="shared" si="1199"/>
        <v>900</v>
      </c>
      <c r="HX411" s="64">
        <f>HU399</f>
        <v>30</v>
      </c>
      <c r="HY411" s="31">
        <v>12</v>
      </c>
      <c r="HZ411" s="31">
        <v>1.2</v>
      </c>
      <c r="IA411" s="31">
        <v>23</v>
      </c>
      <c r="IB411" s="31">
        <v>217</v>
      </c>
      <c r="IC411" s="36">
        <f t="shared" si="1200"/>
        <v>4991</v>
      </c>
      <c r="ID411" s="64">
        <f>IA399</f>
        <v>23</v>
      </c>
      <c r="IE411" s="31">
        <v>9</v>
      </c>
      <c r="IF411" s="31">
        <v>1</v>
      </c>
      <c r="IG411" s="31">
        <v>36</v>
      </c>
      <c r="IH411" s="31">
        <v>120</v>
      </c>
      <c r="II411" s="30">
        <f t="shared" si="1201"/>
        <v>3600</v>
      </c>
      <c r="IJ411" s="64">
        <f>IG399</f>
        <v>30</v>
      </c>
      <c r="IK411" s="31">
        <v>7</v>
      </c>
      <c r="IL411" s="31">
        <v>1.720866</v>
      </c>
      <c r="IM411" s="31">
        <v>36</v>
      </c>
      <c r="IN411" s="31">
        <v>122.25</v>
      </c>
      <c r="IO411" s="36">
        <f t="shared" si="1202"/>
        <v>3667.5</v>
      </c>
      <c r="IP411" s="64">
        <f>IM399</f>
        <v>30</v>
      </c>
      <c r="IQ411" s="31">
        <v>6</v>
      </c>
      <c r="IR411" s="31">
        <v>1</v>
      </c>
      <c r="IS411" s="31">
        <v>18</v>
      </c>
      <c r="IT411" s="31">
        <v>92.5</v>
      </c>
      <c r="IU411" s="36">
        <f t="shared" si="1203"/>
        <v>1665</v>
      </c>
      <c r="IV411" s="64">
        <f>IS399</f>
        <v>18</v>
      </c>
      <c r="IW411" s="31">
        <v>0</v>
      </c>
      <c r="IX411" s="31">
        <v>1</v>
      </c>
      <c r="IY411" s="31">
        <v>23</v>
      </c>
      <c r="IZ411" s="31">
        <v>52</v>
      </c>
      <c r="JA411" s="36">
        <f t="shared" si="1204"/>
        <v>1144</v>
      </c>
      <c r="JB411" s="64">
        <f>IY399</f>
        <v>22</v>
      </c>
      <c r="JI411" s="70">
        <v>10</v>
      </c>
      <c r="JJ411" s="22">
        <v>2.0748000000000002</v>
      </c>
      <c r="JK411" s="22">
        <v>64.7</v>
      </c>
      <c r="JL411" s="22">
        <v>150.75</v>
      </c>
      <c r="JM411" s="23">
        <f t="shared" si="1205"/>
        <v>7537.5</v>
      </c>
      <c r="JN411" s="72">
        <f>JK399</f>
        <v>50</v>
      </c>
      <c r="JO411" s="70">
        <v>8</v>
      </c>
      <c r="JP411" s="22">
        <v>1</v>
      </c>
      <c r="JQ411" s="22">
        <v>31.6</v>
      </c>
      <c r="JR411" s="22">
        <v>140</v>
      </c>
      <c r="JS411" s="23">
        <f t="shared" si="1206"/>
        <v>4424</v>
      </c>
      <c r="JT411" s="72">
        <f>JQ399</f>
        <v>31.6</v>
      </c>
      <c r="KG411" s="70">
        <v>12</v>
      </c>
      <c r="KH411" s="22">
        <v>1</v>
      </c>
      <c r="KI411" s="22">
        <v>30</v>
      </c>
      <c r="KJ411" s="22">
        <v>47</v>
      </c>
      <c r="KK411" s="23">
        <f t="shared" si="1207"/>
        <v>1410</v>
      </c>
      <c r="KL411" s="72">
        <f>KI399</f>
        <v>30</v>
      </c>
      <c r="KM411" s="70">
        <v>6</v>
      </c>
      <c r="KN411" s="22">
        <v>1</v>
      </c>
      <c r="KO411" s="22">
        <v>18.3</v>
      </c>
      <c r="KP411" s="22">
        <v>106</v>
      </c>
      <c r="KQ411" s="23">
        <f t="shared" si="1208"/>
        <v>1939.8000000000002</v>
      </c>
      <c r="KR411" s="72">
        <f>KO399</f>
        <v>18.3</v>
      </c>
      <c r="KS411" s="70">
        <v>10</v>
      </c>
      <c r="KT411" s="22">
        <v>1.2208000000000001</v>
      </c>
      <c r="KU411" s="22">
        <v>86</v>
      </c>
      <c r="KV411" s="22">
        <v>136</v>
      </c>
      <c r="KW411" s="23">
        <f t="shared" si="1209"/>
        <v>10200</v>
      </c>
      <c r="KX411" s="72">
        <f>KU399</f>
        <v>75</v>
      </c>
      <c r="KY411" s="70">
        <v>7.5</v>
      </c>
      <c r="KZ411" s="22">
        <v>1</v>
      </c>
      <c r="LA411" s="22">
        <v>23.6</v>
      </c>
      <c r="LB411" s="22">
        <v>108</v>
      </c>
      <c r="LC411" s="23">
        <f t="shared" si="1210"/>
        <v>2268</v>
      </c>
      <c r="LD411" s="72">
        <f>LA399</f>
        <v>21</v>
      </c>
      <c r="LE411" s="70">
        <v>8</v>
      </c>
      <c r="LF411" s="22">
        <v>1.1000000000000001</v>
      </c>
      <c r="LG411" s="22">
        <v>157</v>
      </c>
      <c r="LH411" s="22">
        <v>83.25</v>
      </c>
      <c r="LI411" s="23">
        <f t="shared" si="1211"/>
        <v>9573.75</v>
      </c>
      <c r="LJ411" s="72">
        <f>LG399</f>
        <v>115</v>
      </c>
      <c r="LK411" s="29">
        <v>20</v>
      </c>
      <c r="LL411" s="29">
        <v>1.1000000000000001</v>
      </c>
      <c r="LM411" s="29">
        <v>49.7</v>
      </c>
      <c r="LN411" s="29">
        <v>270</v>
      </c>
      <c r="LO411" s="30">
        <f t="shared" si="1212"/>
        <v>13419</v>
      </c>
      <c r="LP411" s="73">
        <f>LM399</f>
        <v>49.7</v>
      </c>
      <c r="LW411" s="31">
        <v>10</v>
      </c>
      <c r="LX411" s="31">
        <v>1</v>
      </c>
      <c r="LY411" s="31">
        <v>44</v>
      </c>
      <c r="LZ411" s="31">
        <v>165</v>
      </c>
      <c r="MA411" s="36">
        <f t="shared" si="1213"/>
        <v>7260</v>
      </c>
      <c r="MB411" s="64">
        <f>LY399</f>
        <v>44</v>
      </c>
      <c r="NA411" s="31">
        <v>8</v>
      </c>
      <c r="NB411" s="31">
        <v>1</v>
      </c>
      <c r="NC411" s="31">
        <v>15</v>
      </c>
      <c r="ND411" s="31">
        <v>132</v>
      </c>
      <c r="NE411" s="36">
        <f t="shared" si="1214"/>
        <v>1980</v>
      </c>
      <c r="NF411" s="64">
        <f>NC399</f>
        <v>15</v>
      </c>
      <c r="NG411" s="31">
        <v>8</v>
      </c>
      <c r="NH411" s="31">
        <v>1</v>
      </c>
      <c r="NI411" s="31">
        <v>35.4</v>
      </c>
      <c r="NJ411" s="31">
        <v>121</v>
      </c>
      <c r="NK411" s="36">
        <f t="shared" si="1215"/>
        <v>4283.3999999999996</v>
      </c>
      <c r="NL411" s="64">
        <f>NI399</f>
        <v>35.4</v>
      </c>
      <c r="NM411" s="31">
        <v>6</v>
      </c>
      <c r="NN411" s="31">
        <v>1</v>
      </c>
      <c r="NO411" s="31">
        <v>15.9</v>
      </c>
      <c r="NP411" s="31">
        <v>110.25</v>
      </c>
      <c r="NQ411" s="36">
        <f t="shared" si="1216"/>
        <v>1752.9750000000001</v>
      </c>
      <c r="NR411" s="64">
        <f>NO399</f>
        <v>15.9</v>
      </c>
      <c r="NY411" s="31">
        <v>0</v>
      </c>
      <c r="NZ411" s="31">
        <v>1</v>
      </c>
      <c r="OA411" s="31">
        <v>22</v>
      </c>
      <c r="OB411" s="31">
        <v>41.5</v>
      </c>
      <c r="OC411" s="36">
        <f t="shared" si="1217"/>
        <v>913</v>
      </c>
      <c r="OD411" s="64">
        <f>OA399</f>
        <v>22</v>
      </c>
      <c r="OQ411" s="31">
        <v>9</v>
      </c>
      <c r="OR411" s="31">
        <v>1</v>
      </c>
      <c r="OS411" s="31">
        <v>17.7</v>
      </c>
      <c r="OT411" s="31">
        <v>106</v>
      </c>
      <c r="OU411" s="36">
        <f t="shared" si="1218"/>
        <v>1590</v>
      </c>
      <c r="OV411" s="64">
        <f>OS399</f>
        <v>15</v>
      </c>
      <c r="OW411" s="31">
        <v>8</v>
      </c>
      <c r="OX411" s="31">
        <v>1</v>
      </c>
      <c r="OY411" s="31">
        <v>17</v>
      </c>
      <c r="OZ411" s="31">
        <v>140.25</v>
      </c>
      <c r="PA411" s="36">
        <f t="shared" si="1219"/>
        <v>2314.125</v>
      </c>
      <c r="PB411" s="64">
        <f>OY399</f>
        <v>16.5</v>
      </c>
      <c r="PP411" s="31">
        <v>1</v>
      </c>
      <c r="PU411" s="31">
        <v>8</v>
      </c>
      <c r="PV411" s="31">
        <v>1</v>
      </c>
      <c r="PW411" s="31">
        <v>6</v>
      </c>
      <c r="PX411" s="31">
        <v>128</v>
      </c>
      <c r="PY411" s="36">
        <f t="shared" si="1220"/>
        <v>768</v>
      </c>
      <c r="PZ411" s="64">
        <f>PW399</f>
        <v>6</v>
      </c>
      <c r="QM411" s="5"/>
      <c r="QO411" s="5"/>
      <c r="RK411" s="31">
        <v>7.5</v>
      </c>
      <c r="RL411" s="31">
        <v>1</v>
      </c>
      <c r="RM411" s="31">
        <v>11.4</v>
      </c>
      <c r="RN411" s="31">
        <v>98</v>
      </c>
      <c r="RO411" s="36">
        <f t="shared" si="1221"/>
        <v>1117.2</v>
      </c>
      <c r="RP411" s="64">
        <f>RM399</f>
        <v>11.4</v>
      </c>
      <c r="RW411" s="31">
        <v>8</v>
      </c>
      <c r="RX411" s="31">
        <v>1</v>
      </c>
      <c r="RY411" s="31">
        <v>12</v>
      </c>
      <c r="RZ411" s="31">
        <v>121</v>
      </c>
      <c r="SA411" s="36">
        <f t="shared" si="1222"/>
        <v>1452</v>
      </c>
      <c r="SB411" s="64">
        <f>RY399</f>
        <v>12</v>
      </c>
    </row>
    <row r="412" spans="1:515" x14ac:dyDescent="0.55000000000000004">
      <c r="B412" s="80">
        <v>186501</v>
      </c>
      <c r="C412" s="77"/>
      <c r="D412" s="78"/>
      <c r="E412" s="78">
        <f t="shared" si="1113"/>
        <v>351732.08999999997</v>
      </c>
      <c r="F412" s="78">
        <f>I412</f>
        <v>74.026655403669494</v>
      </c>
      <c r="G412" s="78">
        <f>E412/D$411</f>
        <v>106.19930253623188</v>
      </c>
      <c r="H412" s="78"/>
      <c r="I412" s="78">
        <f>F411*J412</f>
        <v>74.026655403669494</v>
      </c>
      <c r="J412" s="88">
        <f>SUM(P412,V412,AB412,AH412,AN412,AT412,AZ412,BF412,BL412,BR412,BX412,CD412,CJ412,CP412,CV412,DB412,DH412,DN412,DT412,DZ412,EF412,EL412,ER412,EX412,FD412,FJ412,FP412,FV412,GB412,GH412,GN412,GT412,GZ412,HF412,HL412,HR412,HX412,ID412,IJ412,IP412,IV412,JB412,JH412,JN412,JT412,JZ412,KF412,KL412,KR412,KX412,LD412,LJ412,LP412,LV412,MB412,MH412,MN412,MT412,MZ412,NF412,NL412,NR412,NX412,OD412,OJ412,OP412,OV412,PB412,PH412,PN412,PT412,PZ412,QF412,QL412,QR412,QX412,RD412,RJ412,RP412,RV412,SB412,SH412,SN412,ST412)/J411</f>
        <v>0.93026261186878589</v>
      </c>
      <c r="N412" s="31">
        <v>105</v>
      </c>
      <c r="O412" s="62">
        <f>M$411*N412</f>
        <v>13807.5</v>
      </c>
      <c r="P412" s="31">
        <f>N412/N411*P411</f>
        <v>124.39189189189189</v>
      </c>
      <c r="T412" s="31">
        <v>29.75</v>
      </c>
      <c r="U412" s="36">
        <f>S$411*T412</f>
        <v>5950</v>
      </c>
      <c r="V412" s="64">
        <f>T412/T411*V411</f>
        <v>171.22302158273382</v>
      </c>
      <c r="Z412" s="31">
        <v>153</v>
      </c>
      <c r="AA412" s="37">
        <f t="shared" ref="AA412:AA423" si="1225">Y$411*Z412</f>
        <v>13387.5</v>
      </c>
      <c r="AB412" s="64">
        <f>Z412/Z411*AB411</f>
        <v>54.127358490566039</v>
      </c>
      <c r="AF412" s="31">
        <v>223</v>
      </c>
      <c r="AG412" s="36">
        <f>AE$411*AF412</f>
        <v>15164</v>
      </c>
      <c r="AH412" s="64">
        <f>AF412/AF411*AH411</f>
        <v>55.995594713656388</v>
      </c>
      <c r="AL412" s="31">
        <v>104.25</v>
      </c>
      <c r="AM412" s="30">
        <f>AK$411*AL412</f>
        <v>19286.25</v>
      </c>
      <c r="AN412" s="64">
        <f>AL412/AL411*AN411</f>
        <v>106.29411764705883</v>
      </c>
      <c r="AR412" s="31">
        <v>50</v>
      </c>
      <c r="AS412" s="38">
        <f>AQ$411*AR412</f>
        <v>1575</v>
      </c>
      <c r="AT412" s="64">
        <f>AR412/AR411*AT411</f>
        <v>31.5</v>
      </c>
      <c r="AX412" s="31">
        <v>175</v>
      </c>
      <c r="AY412" s="36">
        <f>AW$411*AX412</f>
        <v>11375</v>
      </c>
      <c r="AZ412" s="64">
        <f>AX412/AX411*AZ411</f>
        <v>46</v>
      </c>
      <c r="BD412" s="31">
        <v>124</v>
      </c>
      <c r="BE412" s="36">
        <f>BC$411*BD412</f>
        <v>5146</v>
      </c>
      <c r="BF412" s="64">
        <f>BD412/BD411*BF411</f>
        <v>40.519685039370081</v>
      </c>
      <c r="BJ412" s="31">
        <v>88</v>
      </c>
      <c r="BK412" s="36">
        <f>BI$411*BJ412</f>
        <v>2701.6</v>
      </c>
      <c r="BL412" s="64">
        <f>BJ412/BJ411*BL411</f>
        <v>28.437894736842104</v>
      </c>
      <c r="BP412" s="31">
        <v>100.5</v>
      </c>
      <c r="BQ412" s="30">
        <f>BO$411*BP412</f>
        <v>3165.75</v>
      </c>
      <c r="BR412" s="64">
        <f>BP412/BP411*BR411</f>
        <v>28.5781990521327</v>
      </c>
      <c r="BV412" s="31">
        <v>90.75</v>
      </c>
      <c r="BW412" s="30">
        <f>BU$411*BV412</f>
        <v>5445</v>
      </c>
      <c r="BX412" s="64">
        <f>BV412/BV411*BX411</f>
        <v>51.611374407582943</v>
      </c>
      <c r="CB412" s="31">
        <v>118</v>
      </c>
      <c r="CC412" s="30">
        <f>CA$411*CB412</f>
        <v>20296</v>
      </c>
      <c r="CD412" s="64">
        <f>CB412/CB411*CD411</f>
        <v>157.33333333333334</v>
      </c>
      <c r="CH412" s="3">
        <v>40</v>
      </c>
      <c r="CI412" s="36">
        <f>CG$411*CH412</f>
        <v>920</v>
      </c>
      <c r="CJ412" s="64">
        <f>CH412/CH411*CJ411</f>
        <v>15.333333333333332</v>
      </c>
      <c r="CT412" s="3">
        <v>33</v>
      </c>
      <c r="CU412" s="36">
        <f>CS$411*CT412</f>
        <v>3960</v>
      </c>
      <c r="CV412" s="64">
        <f>CT412/CT411*CV411</f>
        <v>30.335403726708073</v>
      </c>
      <c r="CZ412" s="31">
        <v>103.75</v>
      </c>
      <c r="DA412" s="62">
        <f>CY$411*CZ412</f>
        <v>25315</v>
      </c>
      <c r="DB412" s="31">
        <f>CZ412/CZ411*DB411</f>
        <v>218.32608695652175</v>
      </c>
      <c r="DF412" s="31">
        <v>107</v>
      </c>
      <c r="DG412" s="30">
        <f>DE$411*DF412</f>
        <v>6634</v>
      </c>
      <c r="DH412" s="64">
        <f>DF412/DF411*DH411</f>
        <v>41.028322440087145</v>
      </c>
      <c r="DR412" s="31">
        <v>110.25</v>
      </c>
      <c r="DS412" s="30">
        <f>DQ$411*DR412</f>
        <v>6945.75</v>
      </c>
      <c r="DT412" s="64">
        <f>DR412/DR411*DT411</f>
        <v>56.767021276595742</v>
      </c>
      <c r="DX412" s="31">
        <v>65.5</v>
      </c>
      <c r="DY412" s="30">
        <f>DW$411*DX412</f>
        <v>4912.5</v>
      </c>
      <c r="DZ412" s="64">
        <f>DX412/DX411*DZ411</f>
        <v>56.569446410873567</v>
      </c>
      <c r="ED412" s="31">
        <v>108</v>
      </c>
      <c r="EE412" s="30">
        <f>EC$411*ED412</f>
        <v>5076</v>
      </c>
      <c r="EF412" s="64">
        <f>ED412/ED411*EF411</f>
        <v>46.073394495412849</v>
      </c>
      <c r="EV412" s="31">
        <v>133</v>
      </c>
      <c r="EW412" s="30">
        <f>EU$411*EV412</f>
        <v>5985</v>
      </c>
      <c r="EX412" s="64">
        <f>EV412/EV411*EX411</f>
        <v>43.369565217391305</v>
      </c>
      <c r="FB412" s="31">
        <v>146</v>
      </c>
      <c r="FC412" s="29">
        <f t="shared" ref="FC412:FC423" si="1226">FA$411*FB412</f>
        <v>7519</v>
      </c>
      <c r="FD412" s="64">
        <f>FB412/FB411*FD411</f>
        <v>50.463087248322147</v>
      </c>
      <c r="FN412" s="31">
        <v>170</v>
      </c>
      <c r="FO412" s="36">
        <f>FM$411*FN412</f>
        <v>10200</v>
      </c>
      <c r="FP412" s="64">
        <f>FN412/FN411*FP411</f>
        <v>56.666666666666664</v>
      </c>
      <c r="FT412" s="31">
        <v>124</v>
      </c>
      <c r="FU412" s="36">
        <f>FS$411*FT412</f>
        <v>24676</v>
      </c>
      <c r="FV412" s="64">
        <f>FT412/FT411*FV411</f>
        <v>128.3088803088803</v>
      </c>
      <c r="FZ412" s="31">
        <v>91.75</v>
      </c>
      <c r="GA412" s="36">
        <f>FY$411*FZ412</f>
        <v>5688.5</v>
      </c>
      <c r="GB412" s="64">
        <f>FZ412/FZ411*GB411</f>
        <v>55.427262983533083</v>
      </c>
      <c r="GF412" s="31">
        <v>80.75</v>
      </c>
      <c r="GG412" s="36">
        <f>GE$411*GF412</f>
        <v>3391.5</v>
      </c>
      <c r="GH412" s="64">
        <f>GF412/GF411*GH411</f>
        <v>32.215223097112862</v>
      </c>
      <c r="GL412" s="31">
        <v>104</v>
      </c>
      <c r="GM412" s="36">
        <f>GK$411*GL412</f>
        <v>3432</v>
      </c>
      <c r="GN412" s="64">
        <f>GL412/GL411*GN411</f>
        <v>21.367272727272727</v>
      </c>
      <c r="GR412" s="31">
        <v>150</v>
      </c>
      <c r="GS412" s="36">
        <f>GQ$411*GR412</f>
        <v>9900</v>
      </c>
      <c r="GT412" s="64">
        <f>GR412/GR411*GT411</f>
        <v>21.296296296296298</v>
      </c>
      <c r="HD412" s="31">
        <v>41.88</v>
      </c>
      <c r="HE412" s="36">
        <f>HC$411*HD412</f>
        <v>2010.2400000000002</v>
      </c>
      <c r="HF412" s="64">
        <f>HD412/HD411*HF411</f>
        <v>40.204799999999999</v>
      </c>
      <c r="HP412" s="31">
        <v>118.75</v>
      </c>
      <c r="HQ412" s="30">
        <f>HO$411*HP412</f>
        <v>9975</v>
      </c>
      <c r="HR412" s="64">
        <f>HP412/HP411*HR411</f>
        <v>66.987179487179489</v>
      </c>
      <c r="HV412" s="31">
        <v>25</v>
      </c>
      <c r="HW412" s="36">
        <f>HU$411*HV412</f>
        <v>750</v>
      </c>
      <c r="HX412" s="64">
        <f>HV412/HV411*HX411</f>
        <v>25</v>
      </c>
      <c r="IB412" s="31">
        <v>217</v>
      </c>
      <c r="IC412" s="36">
        <f>IA$411*IB412</f>
        <v>4991</v>
      </c>
      <c r="ID412" s="64">
        <f>IB412/IB411*ID411</f>
        <v>23</v>
      </c>
      <c r="IH412" s="31">
        <v>120</v>
      </c>
      <c r="II412" s="30">
        <f>IG$411*IH412</f>
        <v>4320</v>
      </c>
      <c r="IJ412" s="64">
        <f>IH412/IH411*IJ411</f>
        <v>30</v>
      </c>
      <c r="IN412" s="31">
        <v>118</v>
      </c>
      <c r="IO412" s="36">
        <f>IM$411*IN412</f>
        <v>4248</v>
      </c>
      <c r="IP412" s="64">
        <f>IN412/IN411*IP411</f>
        <v>28.95705521472393</v>
      </c>
      <c r="IT412" s="31">
        <v>92</v>
      </c>
      <c r="IU412" s="36">
        <f>IS$411*IT412</f>
        <v>1656</v>
      </c>
      <c r="IV412" s="64">
        <f>IT412/IT411*IV411</f>
        <v>17.902702702702705</v>
      </c>
      <c r="IZ412" s="31">
        <v>60</v>
      </c>
      <c r="JA412" s="36">
        <f>IY$411*IZ412</f>
        <v>1380</v>
      </c>
      <c r="JB412" s="64">
        <f>IZ412/IZ411*JB411</f>
        <v>25.384615384615383</v>
      </c>
      <c r="JC412" s="69"/>
      <c r="JD412" s="20"/>
      <c r="JE412" s="20"/>
      <c r="JF412" s="20"/>
      <c r="JI412" s="69"/>
      <c r="JJ412" s="20"/>
      <c r="JK412" s="20"/>
      <c r="JL412" s="20">
        <v>139</v>
      </c>
      <c r="JM412" s="23">
        <f>JK$411*JL412</f>
        <v>8993.3000000000011</v>
      </c>
      <c r="JN412" s="72">
        <f>JL412/JL411*JN411</f>
        <v>46.1028192371476</v>
      </c>
      <c r="JO412" s="69"/>
      <c r="JP412" s="20"/>
      <c r="JQ412" s="20"/>
      <c r="JR412" s="20">
        <v>144</v>
      </c>
      <c r="JS412" s="23">
        <f>JQ$411*JR412</f>
        <v>4550.4000000000005</v>
      </c>
      <c r="JT412" s="72">
        <f>JR412/JR411*JT411</f>
        <v>32.502857142857138</v>
      </c>
      <c r="JU412" s="69"/>
      <c r="JV412" s="20"/>
      <c r="JW412" s="20"/>
      <c r="JX412" s="20"/>
      <c r="KA412" s="69"/>
      <c r="KB412" s="20"/>
      <c r="KC412" s="20"/>
      <c r="KD412" s="20"/>
      <c r="KG412" s="69"/>
      <c r="KH412" s="20"/>
      <c r="KI412" s="20"/>
      <c r="KJ412" s="20">
        <v>47</v>
      </c>
      <c r="KK412" s="23">
        <f>KI$411*KJ412</f>
        <v>1410</v>
      </c>
      <c r="KL412" s="72">
        <f>KJ412/KJ411*KL411</f>
        <v>30</v>
      </c>
      <c r="KM412" s="69"/>
      <c r="KN412" s="20"/>
      <c r="KO412" s="20"/>
      <c r="KP412" s="20">
        <v>109</v>
      </c>
      <c r="KQ412" s="23">
        <f>KO$411*KP412</f>
        <v>1994.7</v>
      </c>
      <c r="KR412" s="72">
        <f>KP412/KP411*KR411</f>
        <v>18.817924528301891</v>
      </c>
      <c r="KS412" s="69"/>
      <c r="KT412" s="20"/>
      <c r="KU412" s="20"/>
      <c r="KV412" s="20">
        <v>137</v>
      </c>
      <c r="KW412" s="23">
        <f>KU$411*KV412</f>
        <v>11782</v>
      </c>
      <c r="KX412" s="72">
        <f>KV412/KV411*KX411</f>
        <v>75.55147058823529</v>
      </c>
      <c r="KY412" s="69"/>
      <c r="KZ412" s="20"/>
      <c r="LA412" s="20"/>
      <c r="LB412" s="20">
        <v>108</v>
      </c>
      <c r="LC412" s="23">
        <f>LA$411*LB412</f>
        <v>2548.8000000000002</v>
      </c>
      <c r="LD412" s="72">
        <f>LB412/LB411*LD411</f>
        <v>21</v>
      </c>
      <c r="LE412" s="69"/>
      <c r="LF412" s="20"/>
      <c r="LG412" s="20"/>
      <c r="LH412" s="20">
        <v>71.5</v>
      </c>
      <c r="LI412" s="23">
        <f>LG$411*LH412</f>
        <v>11225.5</v>
      </c>
      <c r="LJ412" s="72">
        <f>LH412/LH411*LJ411</f>
        <v>98.768768768768766</v>
      </c>
      <c r="LK412" s="27"/>
      <c r="LL412" s="27"/>
      <c r="LM412" s="27"/>
      <c r="LN412" s="27">
        <v>290</v>
      </c>
      <c r="LO412" s="30">
        <f>LM$411*LN412</f>
        <v>14413</v>
      </c>
      <c r="LP412" s="73">
        <f>LN412/LN411*LP411</f>
        <v>53.381481481481487</v>
      </c>
      <c r="LW412" s="32"/>
      <c r="LX412" s="32"/>
      <c r="LY412" s="32"/>
      <c r="LZ412" s="32">
        <v>165</v>
      </c>
      <c r="MA412" s="36">
        <f>LY$411*LZ412</f>
        <v>7260</v>
      </c>
      <c r="MB412" s="64">
        <f>LZ412/LZ411*MB411</f>
        <v>44</v>
      </c>
      <c r="MC412" s="32"/>
      <c r="MD412" s="32"/>
      <c r="ME412" s="32"/>
      <c r="MF412" s="32"/>
      <c r="MI412" s="32"/>
      <c r="MJ412" s="32"/>
      <c r="MK412" s="32"/>
      <c r="ML412" s="32"/>
      <c r="MO412" s="32"/>
      <c r="MP412" s="32"/>
      <c r="MQ412" s="32"/>
      <c r="MR412" s="32"/>
      <c r="MU412" s="32"/>
      <c r="MV412" s="32"/>
      <c r="MW412" s="32"/>
      <c r="MX412" s="32"/>
      <c r="NA412" s="32"/>
      <c r="NB412" s="32"/>
      <c r="NC412" s="32"/>
      <c r="ND412" s="32">
        <v>120</v>
      </c>
      <c r="NE412" s="36">
        <f>NC$411*ND412</f>
        <v>1800</v>
      </c>
      <c r="NF412" s="64">
        <f>ND412/ND411*NF411</f>
        <v>13.636363636363637</v>
      </c>
      <c r="NG412" s="32"/>
      <c r="NH412" s="32"/>
      <c r="NI412" s="32"/>
      <c r="NJ412" s="32">
        <v>118.25</v>
      </c>
      <c r="NK412" s="36">
        <f>NI$411*NJ412</f>
        <v>4186.05</v>
      </c>
      <c r="NL412" s="64">
        <f>NJ412/NJ411*NL411</f>
        <v>34.595454545454544</v>
      </c>
      <c r="NM412" s="32"/>
      <c r="NN412" s="32"/>
      <c r="NO412" s="32"/>
      <c r="NP412" s="32">
        <v>110</v>
      </c>
      <c r="NQ412" s="36">
        <f>NO$411*NP412</f>
        <v>1749</v>
      </c>
      <c r="NR412" s="64">
        <f>NP412/NP411*NR411</f>
        <v>15.863945578231291</v>
      </c>
      <c r="NS412" s="32"/>
      <c r="NT412" s="32"/>
      <c r="NU412" s="32"/>
      <c r="NV412" s="32"/>
      <c r="NY412" s="32"/>
      <c r="NZ412" s="32"/>
      <c r="OA412" s="32"/>
      <c r="OB412" s="32">
        <v>40</v>
      </c>
      <c r="OC412" s="36">
        <f>OA$411*OB412</f>
        <v>880</v>
      </c>
      <c r="OD412" s="64">
        <f>OB412/OB411*OD411</f>
        <v>21.204819277108435</v>
      </c>
      <c r="OE412" s="32"/>
      <c r="OF412" s="32"/>
      <c r="OG412" s="32"/>
      <c r="OH412" s="32"/>
      <c r="OK412" s="32"/>
      <c r="OL412" s="32"/>
      <c r="OM412" s="32"/>
      <c r="ON412" s="32"/>
      <c r="OQ412" s="32"/>
      <c r="OR412" s="32"/>
      <c r="OS412" s="32"/>
      <c r="OT412" s="32">
        <v>106</v>
      </c>
      <c r="OU412" s="36">
        <f>OS$411*OT412</f>
        <v>1876.1999999999998</v>
      </c>
      <c r="OV412" s="64">
        <f>OT412/OT411*OV411</f>
        <v>15</v>
      </c>
      <c r="OW412" s="32"/>
      <c r="OX412" s="32"/>
      <c r="OY412" s="32"/>
      <c r="OZ412" s="32">
        <v>140.25</v>
      </c>
      <c r="PA412" s="36">
        <f>OY$411*OZ412</f>
        <v>2384.25</v>
      </c>
      <c r="PB412" s="64">
        <f>OZ412/OZ411*PB411</f>
        <v>16.5</v>
      </c>
      <c r="PO412" s="32"/>
      <c r="PP412" s="32"/>
      <c r="PQ412" s="32"/>
      <c r="PR412" s="32"/>
      <c r="PU412" s="32"/>
      <c r="PV412" s="32"/>
      <c r="PW412" s="32"/>
      <c r="PX412" s="31">
        <v>127.5</v>
      </c>
      <c r="PY412" s="36">
        <f>PW$411*PX412</f>
        <v>765</v>
      </c>
      <c r="PZ412" s="64">
        <f>PX412/PX411*PZ411</f>
        <v>5.9765625</v>
      </c>
      <c r="QM412" s="5"/>
      <c r="QO412" s="5"/>
      <c r="RN412" s="31">
        <v>97</v>
      </c>
      <c r="RO412" s="36">
        <f>RM$411*RN412</f>
        <v>1105.8</v>
      </c>
      <c r="RP412" s="64">
        <f>RN412/RN411*RP411</f>
        <v>11.283673469387756</v>
      </c>
      <c r="RZ412" s="31">
        <v>135.25</v>
      </c>
      <c r="SA412" s="36">
        <f>RY$411*RZ412</f>
        <v>1623</v>
      </c>
      <c r="SB412" s="64">
        <f>RZ412/RZ411*SB411</f>
        <v>13.413223140495868</v>
      </c>
    </row>
    <row r="413" spans="1:515" x14ac:dyDescent="0.55000000000000004">
      <c r="B413" s="80">
        <v>186502</v>
      </c>
      <c r="C413" s="77"/>
      <c r="D413" s="78"/>
      <c r="E413" s="78">
        <f t="shared" si="1113"/>
        <v>354197.91499999998</v>
      </c>
      <c r="F413" s="78">
        <f>F412*G413/G412</f>
        <v>74.545620783145552</v>
      </c>
      <c r="G413" s="78">
        <f t="shared" ref="G413:G423" si="1227">E413/D$411</f>
        <v>106.94381491545894</v>
      </c>
      <c r="H413" s="78"/>
      <c r="I413" s="78"/>
      <c r="J413" s="88"/>
      <c r="N413" s="31">
        <v>110</v>
      </c>
      <c r="O413" s="62">
        <f t="shared" ref="O413:O423" si="1228">M$411*N413</f>
        <v>14465</v>
      </c>
      <c r="T413" s="31">
        <v>27</v>
      </c>
      <c r="U413" s="36">
        <f t="shared" ref="U413:U423" si="1229">S$411*T413</f>
        <v>5400</v>
      </c>
      <c r="Z413" s="31">
        <v>169.75</v>
      </c>
      <c r="AA413" s="37">
        <f t="shared" si="1225"/>
        <v>14853.125</v>
      </c>
      <c r="AF413" s="31">
        <v>199.88</v>
      </c>
      <c r="AG413" s="36">
        <f t="shared" ref="AG413:AG423" si="1230">AE$411*AF413</f>
        <v>13591.84</v>
      </c>
      <c r="AL413" s="31">
        <v>116.88</v>
      </c>
      <c r="AM413" s="30">
        <f t="shared" ref="AM413:AM423" si="1231">AK$411*AL413</f>
        <v>21622.799999999999</v>
      </c>
      <c r="AR413" s="31">
        <v>58</v>
      </c>
      <c r="AS413" s="38">
        <f t="shared" ref="AS413:AS423" si="1232">AQ$411*AR413</f>
        <v>1827</v>
      </c>
      <c r="AX413" s="31">
        <v>175</v>
      </c>
      <c r="AY413" s="36">
        <f t="shared" ref="AY413:AY423" si="1233">AW$411*AX413</f>
        <v>11375</v>
      </c>
      <c r="BD413" s="31">
        <v>118</v>
      </c>
      <c r="BE413" s="36">
        <f t="shared" ref="BE413:BE423" si="1234">BC$411*BD413</f>
        <v>4897</v>
      </c>
      <c r="BJ413" s="31">
        <v>82.5</v>
      </c>
      <c r="BK413" s="36">
        <f t="shared" ref="BK413:BK423" si="1235">BI$411*BJ413</f>
        <v>2532.75</v>
      </c>
      <c r="BP413" s="31">
        <v>109.5</v>
      </c>
      <c r="BQ413" s="30">
        <f t="shared" ref="BQ413:BQ423" si="1236">BO$411*BP413</f>
        <v>3449.25</v>
      </c>
      <c r="BV413" s="31">
        <v>95.875</v>
      </c>
      <c r="BW413" s="30">
        <f t="shared" ref="BW413:BW423" si="1237">BU$411*BV413</f>
        <v>5752.5</v>
      </c>
      <c r="CB413" s="31">
        <v>119.5</v>
      </c>
      <c r="CC413" s="30">
        <f t="shared" ref="CC413:CC423" si="1238">CA$411*CB413</f>
        <v>20554</v>
      </c>
      <c r="CH413" s="56">
        <v>40</v>
      </c>
      <c r="CI413" s="36">
        <f t="shared" ref="CI413:CI423" si="1239">CG$411*CH413</f>
        <v>920</v>
      </c>
      <c r="CT413" s="3">
        <v>34.75</v>
      </c>
      <c r="CU413" s="36">
        <f t="shared" ref="CU413:CU423" si="1240">CS$411*CT413</f>
        <v>4170</v>
      </c>
      <c r="CZ413" s="31">
        <v>111.25</v>
      </c>
      <c r="DA413" s="62">
        <f t="shared" ref="DA413:DA423" si="1241">CY$411*CZ413</f>
        <v>27145</v>
      </c>
      <c r="DF413" s="31">
        <v>116.75</v>
      </c>
      <c r="DG413" s="30">
        <f t="shared" ref="DG413:DG423" si="1242">DE$411*DF413</f>
        <v>7238.5</v>
      </c>
      <c r="DR413" s="31">
        <v>114.5</v>
      </c>
      <c r="DS413" s="30">
        <f t="shared" ref="DS413:DS423" si="1243">DQ$411*DR413</f>
        <v>7213.5</v>
      </c>
      <c r="DX413" s="31">
        <v>68.5</v>
      </c>
      <c r="DY413" s="30">
        <f t="shared" ref="DY413:DY423" si="1244">DW$411*DX413</f>
        <v>5137.5</v>
      </c>
      <c r="ED413" s="31">
        <v>114</v>
      </c>
      <c r="EE413" s="30">
        <f t="shared" ref="EE413:EE423" si="1245">EC$411*ED413</f>
        <v>5358</v>
      </c>
      <c r="EV413" s="31">
        <v>133</v>
      </c>
      <c r="EW413" s="30">
        <f t="shared" ref="EW413:EW423" si="1246">EU$411*EV413</f>
        <v>5985</v>
      </c>
      <c r="FB413" s="31">
        <v>140</v>
      </c>
      <c r="FC413" s="29">
        <f t="shared" si="1226"/>
        <v>7210</v>
      </c>
      <c r="FN413" s="31">
        <v>150</v>
      </c>
      <c r="FO413" s="36">
        <f t="shared" ref="FO413:FO423" si="1247">FM$411*FN413</f>
        <v>9000</v>
      </c>
      <c r="FT413" s="31">
        <v>125</v>
      </c>
      <c r="FU413" s="36">
        <f t="shared" ref="FU413:FU423" si="1248">FS$411*FT413</f>
        <v>24875</v>
      </c>
      <c r="FZ413" s="31">
        <v>97.5</v>
      </c>
      <c r="GA413" s="36">
        <f t="shared" ref="GA413:GA423" si="1249">FY$411*FZ413</f>
        <v>6045</v>
      </c>
      <c r="GF413" s="31">
        <v>81.5</v>
      </c>
      <c r="GG413" s="36">
        <f t="shared" ref="GG413:GG423" si="1250">GE$411*GF413</f>
        <v>3423</v>
      </c>
      <c r="GL413" s="31">
        <v>108</v>
      </c>
      <c r="GM413" s="36">
        <f t="shared" ref="GM413:GM423" si="1251">GK$411*GL413</f>
        <v>3564</v>
      </c>
      <c r="GR413" s="31">
        <v>148</v>
      </c>
      <c r="GS413" s="36">
        <f t="shared" ref="GS413:GS423" si="1252">GQ$411*GR413</f>
        <v>9768</v>
      </c>
      <c r="HD413" s="31">
        <v>45</v>
      </c>
      <c r="HE413" s="36">
        <f t="shared" ref="HE413:HE423" si="1253">HC$411*HD413</f>
        <v>2160</v>
      </c>
      <c r="HP413" s="31">
        <v>118</v>
      </c>
      <c r="HQ413" s="30">
        <f t="shared" ref="HQ413:HQ423" si="1254">HO$411*HP413</f>
        <v>9912</v>
      </c>
      <c r="HV413" s="31">
        <v>25</v>
      </c>
      <c r="HW413" s="36">
        <f t="shared" ref="HW413:HW423" si="1255">HU$411*HV413</f>
        <v>750</v>
      </c>
      <c r="IB413" s="31">
        <v>217</v>
      </c>
      <c r="IC413" s="36">
        <f t="shared" ref="IC413:IC423" si="1256">IA$411*IB413</f>
        <v>4991</v>
      </c>
      <c r="IH413" s="31">
        <v>120</v>
      </c>
      <c r="II413" s="30">
        <f t="shared" ref="II413:II423" si="1257">IG$411*IH413</f>
        <v>4320</v>
      </c>
      <c r="IN413" s="31">
        <v>110.75</v>
      </c>
      <c r="IO413" s="36">
        <f t="shared" ref="IO413:IO423" si="1258">IM$411*IN413</f>
        <v>3987</v>
      </c>
      <c r="IT413" s="31">
        <v>92</v>
      </c>
      <c r="IU413" s="36">
        <f t="shared" ref="IU413:IU423" si="1259">IS$411*IT413</f>
        <v>1656</v>
      </c>
      <c r="IZ413" s="31">
        <v>69</v>
      </c>
      <c r="JA413" s="36">
        <f t="shared" ref="JA413:JA423" si="1260">IY$411*IZ413</f>
        <v>1587</v>
      </c>
      <c r="JC413" s="69"/>
      <c r="JD413" s="20"/>
      <c r="JE413" s="20"/>
      <c r="JF413" s="20"/>
      <c r="JI413" s="69"/>
      <c r="JJ413" s="20"/>
      <c r="JK413" s="20"/>
      <c r="JL413" s="20">
        <v>138</v>
      </c>
      <c r="JM413" s="23">
        <f t="shared" ref="JM413:JM423" si="1261">JK$411*JL413</f>
        <v>8928.6</v>
      </c>
      <c r="JO413" s="69"/>
      <c r="JP413" s="20"/>
      <c r="JQ413" s="20"/>
      <c r="JR413" s="20">
        <v>130</v>
      </c>
      <c r="JS413" s="23">
        <f t="shared" ref="JS413:JS423" si="1262">JQ$411*JR413</f>
        <v>4108</v>
      </c>
      <c r="JU413" s="69"/>
      <c r="JV413" s="20"/>
      <c r="JW413" s="20"/>
      <c r="JX413" s="20"/>
      <c r="KA413" s="69"/>
      <c r="KB413" s="20"/>
      <c r="KC413" s="20"/>
      <c r="KD413" s="20"/>
      <c r="KG413" s="69"/>
      <c r="KH413" s="20"/>
      <c r="KI413" s="20"/>
      <c r="KJ413" s="20">
        <v>45</v>
      </c>
      <c r="KK413" s="23">
        <f t="shared" ref="KK413:KK423" si="1263">KI$411*KJ413</f>
        <v>1350</v>
      </c>
      <c r="KM413" s="69"/>
      <c r="KN413" s="20"/>
      <c r="KO413" s="20"/>
      <c r="KP413" s="20">
        <v>109</v>
      </c>
      <c r="KQ413" s="23">
        <f t="shared" ref="KQ413:KQ423" si="1264">KO$411*KP413</f>
        <v>1994.7</v>
      </c>
      <c r="KS413" s="69"/>
      <c r="KT413" s="20"/>
      <c r="KU413" s="20"/>
      <c r="KV413" s="20">
        <v>136.5</v>
      </c>
      <c r="KW413" s="23">
        <f t="shared" ref="KW413:KW423" si="1265">KU$411*KV413</f>
        <v>11739</v>
      </c>
      <c r="KY413" s="69"/>
      <c r="KZ413" s="20"/>
      <c r="LA413" s="20"/>
      <c r="LB413" s="20">
        <v>101</v>
      </c>
      <c r="LC413" s="23">
        <f t="shared" ref="LC413:LC423" si="1266">LA$411*LB413</f>
        <v>2383.6000000000004</v>
      </c>
      <c r="LE413" s="69"/>
      <c r="LF413" s="20"/>
      <c r="LG413" s="20"/>
      <c r="LH413" s="20">
        <v>75</v>
      </c>
      <c r="LI413" s="23">
        <f t="shared" ref="LI413:LI423" si="1267">LG$411*LH413</f>
        <v>11775</v>
      </c>
      <c r="LK413" s="27"/>
      <c r="LL413" s="27"/>
      <c r="LM413" s="27"/>
      <c r="LN413" s="27">
        <v>250</v>
      </c>
      <c r="LO413" s="30">
        <f t="shared" ref="LO413:LO423" si="1268">LM$411*LN413</f>
        <v>12425</v>
      </c>
      <c r="LW413" s="32"/>
      <c r="LX413" s="32"/>
      <c r="LY413" s="32"/>
      <c r="LZ413" s="32">
        <v>153</v>
      </c>
      <c r="MA413" s="36">
        <f t="shared" ref="MA413:MA423" si="1269">LY$411*LZ413</f>
        <v>6732</v>
      </c>
      <c r="MC413" s="32"/>
      <c r="MD413" s="32"/>
      <c r="ME413" s="32"/>
      <c r="MF413" s="32"/>
      <c r="MI413" s="32"/>
      <c r="MJ413" s="32"/>
      <c r="MK413" s="32"/>
      <c r="ML413" s="32"/>
      <c r="MO413" s="32"/>
      <c r="MP413" s="32"/>
      <c r="MQ413" s="32"/>
      <c r="MR413" s="32"/>
      <c r="MU413" s="32"/>
      <c r="MV413" s="32"/>
      <c r="MW413" s="32"/>
      <c r="MX413" s="32"/>
      <c r="NA413" s="32"/>
      <c r="NB413" s="32"/>
      <c r="NC413" s="32"/>
      <c r="ND413" s="32">
        <v>126</v>
      </c>
      <c r="NE413" s="36">
        <f t="shared" ref="NE413:NE423" si="1270">NC$411*ND413</f>
        <v>1890</v>
      </c>
      <c r="NG413" s="32"/>
      <c r="NH413" s="32"/>
      <c r="NI413" s="32"/>
      <c r="NJ413" s="32">
        <v>115.25</v>
      </c>
      <c r="NK413" s="36">
        <f t="shared" ref="NK413:NK423" si="1271">NI$411*NJ413</f>
        <v>4079.85</v>
      </c>
      <c r="NM413" s="32"/>
      <c r="NN413" s="32"/>
      <c r="NO413" s="32"/>
      <c r="NP413" s="32">
        <v>105.5</v>
      </c>
      <c r="NQ413" s="36">
        <f t="shared" ref="NQ413:NQ423" si="1272">NO$411*NP413</f>
        <v>1677.45</v>
      </c>
      <c r="NS413" s="32"/>
      <c r="NT413" s="32"/>
      <c r="NU413" s="32"/>
      <c r="NV413" s="32"/>
      <c r="NY413" s="32"/>
      <c r="NZ413" s="32"/>
      <c r="OA413" s="32"/>
      <c r="OB413" s="32">
        <v>40</v>
      </c>
      <c r="OC413" s="36">
        <f t="shared" ref="OC413:OC423" si="1273">OA$411*OB413</f>
        <v>880</v>
      </c>
      <c r="OE413" s="32"/>
      <c r="OF413" s="32"/>
      <c r="OG413" s="32"/>
      <c r="OH413" s="32"/>
      <c r="OK413" s="32"/>
      <c r="OL413" s="32"/>
      <c r="OM413" s="32"/>
      <c r="ON413" s="32"/>
      <c r="OQ413" s="32"/>
      <c r="OR413" s="32"/>
      <c r="OS413" s="32"/>
      <c r="OT413" s="32">
        <v>106</v>
      </c>
      <c r="OU413" s="36">
        <f t="shared" ref="OU413:OU423" si="1274">OS$411*OT413</f>
        <v>1876.1999999999998</v>
      </c>
      <c r="OW413" s="32"/>
      <c r="OX413" s="32"/>
      <c r="OY413" s="32"/>
      <c r="OZ413" s="32">
        <v>140.25</v>
      </c>
      <c r="PA413" s="36">
        <f t="shared" ref="PA413:PA423" si="1275">OY$411*OZ413</f>
        <v>2384.25</v>
      </c>
      <c r="PC413" s="32"/>
      <c r="PD413" s="32"/>
      <c r="PE413" s="32"/>
      <c r="PF413" s="32"/>
      <c r="PI413" s="32"/>
      <c r="PJ413" s="32"/>
      <c r="PK413" s="32"/>
      <c r="PL413" s="32"/>
      <c r="PO413" s="32"/>
      <c r="PP413" s="32"/>
      <c r="PQ413" s="32"/>
      <c r="PR413" s="32"/>
      <c r="PU413" s="32"/>
      <c r="PV413" s="32"/>
      <c r="PW413" s="32"/>
      <c r="PX413" s="31">
        <v>127.25</v>
      </c>
      <c r="PY413" s="36">
        <f t="shared" ref="PY413:PY423" si="1276">PW$411*PX413</f>
        <v>763.5</v>
      </c>
      <c r="QM413" s="5"/>
      <c r="QO413" s="5"/>
      <c r="RN413" s="31">
        <v>95</v>
      </c>
      <c r="RO413" s="36">
        <f t="shared" ref="RO413:RO423" si="1277">RM$411*RN413</f>
        <v>1083</v>
      </c>
      <c r="RZ413" s="31">
        <v>116</v>
      </c>
      <c r="SA413" s="36">
        <f t="shared" ref="SA413:SA423" si="1278">RY$411*RZ413</f>
        <v>1392</v>
      </c>
    </row>
    <row r="414" spans="1:515" x14ac:dyDescent="0.55000000000000004">
      <c r="B414" s="80">
        <v>186503</v>
      </c>
      <c r="C414" s="77"/>
      <c r="D414" s="78"/>
      <c r="E414" s="78">
        <f t="shared" si="1113"/>
        <v>319723.39999999997</v>
      </c>
      <c r="F414" s="78">
        <f t="shared" ref="F414:F423" si="1279">F413*G414/G413</f>
        <v>67.290004606317225</v>
      </c>
      <c r="G414" s="78">
        <f t="shared" si="1227"/>
        <v>96.534842995169086</v>
      </c>
      <c r="H414" s="78"/>
      <c r="I414" s="78"/>
      <c r="J414" s="88"/>
      <c r="N414" s="31">
        <v>100</v>
      </c>
      <c r="O414" s="62">
        <f t="shared" si="1228"/>
        <v>13150</v>
      </c>
      <c r="T414" s="31">
        <v>25</v>
      </c>
      <c r="U414" s="36">
        <f t="shared" si="1229"/>
        <v>5000</v>
      </c>
      <c r="Z414" s="31">
        <v>141</v>
      </c>
      <c r="AA414" s="37">
        <f t="shared" si="1225"/>
        <v>12337.5</v>
      </c>
      <c r="AF414" s="31">
        <v>199</v>
      </c>
      <c r="AG414" s="36">
        <f t="shared" si="1230"/>
        <v>13532</v>
      </c>
      <c r="AL414" s="31">
        <v>90.75</v>
      </c>
      <c r="AM414" s="30">
        <f t="shared" si="1231"/>
        <v>16788.75</v>
      </c>
      <c r="AR414" s="31">
        <v>50</v>
      </c>
      <c r="AS414" s="38">
        <f t="shared" si="1232"/>
        <v>1575</v>
      </c>
      <c r="AX414" s="31">
        <v>175</v>
      </c>
      <c r="AY414" s="36">
        <f t="shared" si="1233"/>
        <v>11375</v>
      </c>
      <c r="BD414" s="31">
        <v>113</v>
      </c>
      <c r="BE414" s="36">
        <f t="shared" si="1234"/>
        <v>4689.5</v>
      </c>
      <c r="BJ414" s="31">
        <v>77</v>
      </c>
      <c r="BK414" s="36">
        <f t="shared" si="1235"/>
        <v>2363.9</v>
      </c>
      <c r="BP414" s="31">
        <v>92.25</v>
      </c>
      <c r="BQ414" s="30">
        <f t="shared" si="1236"/>
        <v>2905.875</v>
      </c>
      <c r="BV414" s="31">
        <v>87</v>
      </c>
      <c r="BW414" s="30">
        <f t="shared" si="1237"/>
        <v>5220</v>
      </c>
      <c r="CB414" s="31">
        <v>99.75</v>
      </c>
      <c r="CC414" s="30">
        <f t="shared" si="1238"/>
        <v>17157</v>
      </c>
      <c r="CH414" s="3">
        <v>25</v>
      </c>
      <c r="CI414" s="36">
        <f t="shared" si="1239"/>
        <v>575</v>
      </c>
      <c r="CT414" s="3">
        <v>22.75</v>
      </c>
      <c r="CU414" s="36">
        <f t="shared" si="1240"/>
        <v>2730</v>
      </c>
      <c r="CZ414" s="31">
        <v>85</v>
      </c>
      <c r="DA414" s="62">
        <f t="shared" si="1241"/>
        <v>20740</v>
      </c>
      <c r="DF414" s="31">
        <v>99</v>
      </c>
      <c r="DG414" s="30">
        <f t="shared" si="1242"/>
        <v>6138</v>
      </c>
      <c r="DR414" s="31">
        <v>98</v>
      </c>
      <c r="DS414" s="30">
        <f t="shared" si="1243"/>
        <v>6174</v>
      </c>
      <c r="DX414" s="31">
        <v>51.5</v>
      </c>
      <c r="DY414" s="30">
        <f t="shared" si="1244"/>
        <v>3862.5</v>
      </c>
      <c r="ED414" s="31">
        <v>91</v>
      </c>
      <c r="EE414" s="30">
        <f t="shared" si="1245"/>
        <v>4277</v>
      </c>
      <c r="EV414" s="31">
        <v>124.5</v>
      </c>
      <c r="EW414" s="30">
        <f t="shared" si="1246"/>
        <v>5602.5</v>
      </c>
      <c r="EZ414" s="50"/>
      <c r="FA414" s="50"/>
      <c r="FB414" s="50">
        <v>128.25</v>
      </c>
      <c r="FC414" s="29">
        <f t="shared" si="1226"/>
        <v>6604.875</v>
      </c>
      <c r="FD414" s="67"/>
      <c r="FN414" s="31">
        <v>150</v>
      </c>
      <c r="FO414" s="36">
        <f t="shared" si="1247"/>
        <v>9000</v>
      </c>
      <c r="FT414" s="31">
        <v>111.75</v>
      </c>
      <c r="FU414" s="36">
        <f t="shared" si="1248"/>
        <v>22238.25</v>
      </c>
      <c r="FZ414" s="31">
        <v>84</v>
      </c>
      <c r="GA414" s="36">
        <f t="shared" si="1249"/>
        <v>5208</v>
      </c>
      <c r="GF414" s="31">
        <v>53.5</v>
      </c>
      <c r="GG414" s="36">
        <f t="shared" si="1250"/>
        <v>2247</v>
      </c>
      <c r="GL414" s="31">
        <v>86</v>
      </c>
      <c r="GM414" s="36">
        <f t="shared" si="1251"/>
        <v>2838</v>
      </c>
      <c r="GR414" s="31">
        <v>132</v>
      </c>
      <c r="GS414" s="36">
        <f t="shared" si="1252"/>
        <v>8712</v>
      </c>
      <c r="HD414" s="31">
        <v>30</v>
      </c>
      <c r="HE414" s="36">
        <f t="shared" si="1253"/>
        <v>1440</v>
      </c>
      <c r="HP414" s="31">
        <v>104</v>
      </c>
      <c r="HQ414" s="30">
        <f t="shared" si="1254"/>
        <v>8736</v>
      </c>
      <c r="HV414" s="31">
        <v>25</v>
      </c>
      <c r="HW414" s="36">
        <f t="shared" si="1255"/>
        <v>750</v>
      </c>
      <c r="IB414" s="31">
        <v>217</v>
      </c>
      <c r="IC414" s="36">
        <f t="shared" si="1256"/>
        <v>4991</v>
      </c>
      <c r="IH414" s="31">
        <v>120</v>
      </c>
      <c r="II414" s="30">
        <f t="shared" si="1257"/>
        <v>4320</v>
      </c>
      <c r="IN414" s="31">
        <v>105.25</v>
      </c>
      <c r="IO414" s="36">
        <f t="shared" si="1258"/>
        <v>3789</v>
      </c>
      <c r="IT414" s="31">
        <v>81</v>
      </c>
      <c r="IU414" s="36">
        <f t="shared" si="1259"/>
        <v>1458</v>
      </c>
      <c r="IZ414" s="31">
        <v>55</v>
      </c>
      <c r="JA414" s="36">
        <f t="shared" si="1260"/>
        <v>1265</v>
      </c>
      <c r="JC414" s="69"/>
      <c r="JD414" s="20"/>
      <c r="JE414" s="20"/>
      <c r="JF414" s="20"/>
      <c r="JI414" s="69"/>
      <c r="JJ414" s="20"/>
      <c r="JK414" s="20"/>
      <c r="JL414" s="20">
        <v>130</v>
      </c>
      <c r="JM414" s="23">
        <f t="shared" si="1261"/>
        <v>8411</v>
      </c>
      <c r="JO414" s="69"/>
      <c r="JP414" s="20"/>
      <c r="JQ414" s="20"/>
      <c r="JR414" s="20">
        <v>127.5</v>
      </c>
      <c r="JS414" s="23">
        <f t="shared" si="1262"/>
        <v>4029</v>
      </c>
      <c r="JU414" s="69"/>
      <c r="JV414" s="20"/>
      <c r="JW414" s="20"/>
      <c r="JX414" s="20"/>
      <c r="KA414" s="69"/>
      <c r="KB414" s="20"/>
      <c r="KC414" s="20"/>
      <c r="KD414" s="20"/>
      <c r="KG414" s="69"/>
      <c r="KH414" s="20"/>
      <c r="KI414" s="20"/>
      <c r="KJ414" s="20">
        <v>45</v>
      </c>
      <c r="KK414" s="23">
        <f t="shared" si="1263"/>
        <v>1350</v>
      </c>
      <c r="KM414" s="69"/>
      <c r="KN414" s="20"/>
      <c r="KO414" s="20"/>
      <c r="KP414" s="20">
        <v>104</v>
      </c>
      <c r="KQ414" s="23">
        <f t="shared" si="1264"/>
        <v>1903.2</v>
      </c>
      <c r="KS414" s="69"/>
      <c r="KT414" s="20"/>
      <c r="KU414" s="20"/>
      <c r="KV414" s="20">
        <v>122</v>
      </c>
      <c r="KW414" s="23">
        <f t="shared" si="1265"/>
        <v>10492</v>
      </c>
      <c r="KY414" s="69"/>
      <c r="KZ414" s="20"/>
      <c r="LA414" s="20"/>
      <c r="LB414" s="20">
        <v>98</v>
      </c>
      <c r="LC414" s="23">
        <f t="shared" si="1266"/>
        <v>2312.8000000000002</v>
      </c>
      <c r="LE414" s="69"/>
      <c r="LF414" s="20"/>
      <c r="LG414" s="20"/>
      <c r="LH414" s="20">
        <v>107.5</v>
      </c>
      <c r="LI414" s="23">
        <f t="shared" si="1267"/>
        <v>16877.5</v>
      </c>
      <c r="LK414" s="27"/>
      <c r="LL414" s="27"/>
      <c r="LM414" s="27"/>
      <c r="LN414" s="27">
        <v>254</v>
      </c>
      <c r="LO414" s="30">
        <f t="shared" si="1268"/>
        <v>12623.800000000001</v>
      </c>
      <c r="LW414" s="32"/>
      <c r="LX414" s="32"/>
      <c r="LY414" s="32"/>
      <c r="LZ414" s="32">
        <v>150</v>
      </c>
      <c r="MA414" s="36">
        <f t="shared" si="1269"/>
        <v>6600</v>
      </c>
      <c r="MC414" s="32"/>
      <c r="MD414" s="32"/>
      <c r="ME414" s="32"/>
      <c r="MF414" s="32"/>
      <c r="MI414" s="32"/>
      <c r="MJ414" s="32"/>
      <c r="MK414" s="32"/>
      <c r="ML414" s="32"/>
      <c r="MO414" s="32"/>
      <c r="MP414" s="32"/>
      <c r="MQ414" s="32"/>
      <c r="MR414" s="32"/>
      <c r="MU414" s="32"/>
      <c r="MV414" s="32"/>
      <c r="MW414" s="32"/>
      <c r="MX414" s="32"/>
      <c r="NA414" s="32"/>
      <c r="NB414" s="32"/>
      <c r="NC414" s="32"/>
      <c r="ND414" s="32">
        <v>132</v>
      </c>
      <c r="NE414" s="36">
        <f t="shared" si="1270"/>
        <v>1980</v>
      </c>
      <c r="NG414" s="32"/>
      <c r="NH414" s="32"/>
      <c r="NI414" s="32"/>
      <c r="NJ414" s="32">
        <v>107</v>
      </c>
      <c r="NK414" s="36">
        <f t="shared" si="1271"/>
        <v>3787.7999999999997</v>
      </c>
      <c r="NM414" s="32"/>
      <c r="NN414" s="32"/>
      <c r="NO414" s="32"/>
      <c r="NP414" s="32">
        <v>91</v>
      </c>
      <c r="NQ414" s="36">
        <f t="shared" si="1272"/>
        <v>1446.9</v>
      </c>
      <c r="NS414" s="32"/>
      <c r="NT414" s="32"/>
      <c r="NU414" s="32"/>
      <c r="NV414" s="32"/>
      <c r="NY414" s="32"/>
      <c r="NZ414" s="32"/>
      <c r="OA414" s="32"/>
      <c r="OB414" s="32">
        <v>37.75</v>
      </c>
      <c r="OC414" s="36">
        <f t="shared" si="1273"/>
        <v>830.5</v>
      </c>
      <c r="OE414" s="32"/>
      <c r="OF414" s="32"/>
      <c r="OG414" s="32"/>
      <c r="OH414" s="32"/>
      <c r="OK414" s="32"/>
      <c r="OL414" s="32"/>
      <c r="OM414" s="32"/>
      <c r="ON414" s="32"/>
      <c r="OQ414" s="32"/>
      <c r="OR414" s="32"/>
      <c r="OS414" s="32"/>
      <c r="OT414" s="32">
        <v>106</v>
      </c>
      <c r="OU414" s="36">
        <f t="shared" si="1274"/>
        <v>1876.1999999999998</v>
      </c>
      <c r="OW414" s="32"/>
      <c r="OX414" s="32"/>
      <c r="OY414" s="32"/>
      <c r="OZ414" s="32">
        <v>140.5</v>
      </c>
      <c r="PA414" s="36">
        <f t="shared" si="1275"/>
        <v>2388.5</v>
      </c>
      <c r="PC414" s="32"/>
      <c r="PD414" s="32"/>
      <c r="PE414" s="32"/>
      <c r="PF414" s="32"/>
      <c r="PI414" s="32"/>
      <c r="PJ414" s="32"/>
      <c r="PK414" s="32"/>
      <c r="PL414" s="32"/>
      <c r="PO414" s="32"/>
      <c r="PP414" s="32"/>
      <c r="PQ414" s="32"/>
      <c r="PR414" s="32"/>
      <c r="PU414" s="32"/>
      <c r="PV414" s="32"/>
      <c r="PW414" s="32"/>
      <c r="PX414" s="31">
        <v>125.75</v>
      </c>
      <c r="PY414" s="36">
        <f t="shared" si="1276"/>
        <v>754.5</v>
      </c>
      <c r="QM414" s="5"/>
      <c r="QO414" s="5"/>
      <c r="RN414" s="31">
        <v>83.25</v>
      </c>
      <c r="RO414" s="36">
        <f t="shared" si="1277"/>
        <v>949.05000000000007</v>
      </c>
      <c r="RZ414" s="31">
        <v>110</v>
      </c>
      <c r="SA414" s="36">
        <f t="shared" si="1278"/>
        <v>1320</v>
      </c>
    </row>
    <row r="415" spans="1:515" x14ac:dyDescent="0.55000000000000004">
      <c r="B415" s="80">
        <v>186504</v>
      </c>
      <c r="C415" s="77"/>
      <c r="D415" s="78"/>
      <c r="E415" s="78">
        <f t="shared" si="1113"/>
        <v>333642.01833333331</v>
      </c>
      <c r="F415" s="78">
        <f t="shared" si="1279"/>
        <v>70.219361330797113</v>
      </c>
      <c r="G415" s="78">
        <f t="shared" si="1227"/>
        <v>100.73732437600646</v>
      </c>
      <c r="H415" s="78"/>
      <c r="I415" s="78"/>
      <c r="J415" s="88"/>
      <c r="N415" s="31">
        <v>103.25</v>
      </c>
      <c r="O415" s="62">
        <f t="shared" si="1228"/>
        <v>13577.375</v>
      </c>
      <c r="T415" s="31">
        <v>25.5</v>
      </c>
      <c r="U415" s="36">
        <f t="shared" si="1229"/>
        <v>5100</v>
      </c>
      <c r="Z415" s="31">
        <v>143.5</v>
      </c>
      <c r="AA415" s="37">
        <f t="shared" si="1225"/>
        <v>12556.25</v>
      </c>
      <c r="AF415" s="31">
        <v>182.66666666666666</v>
      </c>
      <c r="AG415" s="36">
        <f t="shared" si="1230"/>
        <v>12421.333333333332</v>
      </c>
      <c r="AL415" s="31">
        <v>105.88</v>
      </c>
      <c r="AM415" s="30">
        <f t="shared" si="1231"/>
        <v>19587.8</v>
      </c>
      <c r="AR415" s="31">
        <v>54</v>
      </c>
      <c r="AS415" s="38">
        <f t="shared" si="1232"/>
        <v>1701</v>
      </c>
      <c r="AX415" s="31">
        <v>176</v>
      </c>
      <c r="AY415" s="36">
        <f t="shared" si="1233"/>
        <v>11440</v>
      </c>
      <c r="BD415" s="31">
        <v>115</v>
      </c>
      <c r="BE415" s="36">
        <f t="shared" si="1234"/>
        <v>4772.5</v>
      </c>
      <c r="BJ415" s="31">
        <v>78</v>
      </c>
      <c r="BK415" s="36">
        <f t="shared" si="1235"/>
        <v>2394.6</v>
      </c>
      <c r="BP415" s="31">
        <v>99</v>
      </c>
      <c r="BQ415" s="30">
        <f t="shared" si="1236"/>
        <v>3118.5</v>
      </c>
      <c r="BV415" s="31">
        <v>103</v>
      </c>
      <c r="BW415" s="30">
        <f t="shared" si="1237"/>
        <v>6180</v>
      </c>
      <c r="CB415" s="31">
        <v>114</v>
      </c>
      <c r="CC415" s="30">
        <f t="shared" si="1238"/>
        <v>19608</v>
      </c>
      <c r="CH415" s="3">
        <v>44</v>
      </c>
      <c r="CI415" s="36">
        <f t="shared" si="1239"/>
        <v>1012</v>
      </c>
      <c r="CT415" s="3">
        <v>32</v>
      </c>
      <c r="CU415" s="36">
        <f t="shared" si="1240"/>
        <v>3840</v>
      </c>
      <c r="CZ415" s="31">
        <v>102</v>
      </c>
      <c r="DA415" s="62">
        <f t="shared" si="1241"/>
        <v>24888</v>
      </c>
      <c r="DF415" s="31">
        <v>112</v>
      </c>
      <c r="DG415" s="30">
        <f t="shared" si="1242"/>
        <v>6944</v>
      </c>
      <c r="DR415" s="31">
        <v>110</v>
      </c>
      <c r="DS415" s="30">
        <f t="shared" si="1243"/>
        <v>6930</v>
      </c>
      <c r="DX415" s="31">
        <v>69</v>
      </c>
      <c r="DY415" s="30">
        <f t="shared" si="1244"/>
        <v>5175</v>
      </c>
      <c r="ED415" s="31">
        <v>103</v>
      </c>
      <c r="EE415" s="30">
        <f t="shared" si="1245"/>
        <v>4841</v>
      </c>
      <c r="EV415" s="31">
        <v>125</v>
      </c>
      <c r="EW415" s="30">
        <f t="shared" si="1246"/>
        <v>5625</v>
      </c>
      <c r="FB415" s="31">
        <v>132</v>
      </c>
      <c r="FC415" s="29">
        <f t="shared" si="1226"/>
        <v>6798</v>
      </c>
      <c r="FN415" s="31">
        <v>130</v>
      </c>
      <c r="FO415" s="36">
        <f t="shared" si="1247"/>
        <v>7800</v>
      </c>
      <c r="FT415" s="31">
        <v>116</v>
      </c>
      <c r="FU415" s="36">
        <f t="shared" si="1248"/>
        <v>23084</v>
      </c>
      <c r="FZ415" s="31">
        <v>99.88</v>
      </c>
      <c r="GA415" s="36">
        <f t="shared" si="1249"/>
        <v>6192.5599999999995</v>
      </c>
      <c r="GF415" s="31">
        <v>77.75</v>
      </c>
      <c r="GG415" s="36">
        <f t="shared" si="1250"/>
        <v>3265.5</v>
      </c>
      <c r="GL415" s="31">
        <v>100</v>
      </c>
      <c r="GM415" s="36">
        <f t="shared" si="1251"/>
        <v>3300</v>
      </c>
      <c r="GR415" s="31">
        <v>125.5</v>
      </c>
      <c r="GS415" s="36">
        <f t="shared" si="1252"/>
        <v>8283</v>
      </c>
      <c r="HD415" s="31">
        <v>43</v>
      </c>
      <c r="HE415" s="36">
        <f t="shared" si="1253"/>
        <v>2064</v>
      </c>
      <c r="HP415" s="31">
        <v>115</v>
      </c>
      <c r="HQ415" s="30">
        <f t="shared" si="1254"/>
        <v>9660</v>
      </c>
      <c r="HV415" s="31">
        <v>27.5</v>
      </c>
      <c r="HW415" s="36">
        <f t="shared" si="1255"/>
        <v>825</v>
      </c>
      <c r="IB415" s="31">
        <v>218</v>
      </c>
      <c r="IC415" s="36">
        <f t="shared" si="1256"/>
        <v>5014</v>
      </c>
      <c r="IH415" s="31">
        <v>120</v>
      </c>
      <c r="II415" s="30">
        <f t="shared" si="1257"/>
        <v>4320</v>
      </c>
      <c r="IN415" s="31">
        <v>105</v>
      </c>
      <c r="IO415" s="36">
        <f t="shared" si="1258"/>
        <v>3780</v>
      </c>
      <c r="IT415" s="31">
        <v>91</v>
      </c>
      <c r="IU415" s="36">
        <f t="shared" si="1259"/>
        <v>1638</v>
      </c>
      <c r="IZ415" s="31">
        <v>48</v>
      </c>
      <c r="JA415" s="36">
        <f t="shared" si="1260"/>
        <v>1104</v>
      </c>
      <c r="JC415" s="69"/>
      <c r="JD415" s="20"/>
      <c r="JE415" s="20"/>
      <c r="JF415" s="20"/>
      <c r="JI415" s="69"/>
      <c r="JJ415" s="20"/>
      <c r="JK415" s="20"/>
      <c r="JL415" s="20">
        <v>129</v>
      </c>
      <c r="JM415" s="23">
        <f t="shared" si="1261"/>
        <v>8346.3000000000011</v>
      </c>
      <c r="JO415" s="69"/>
      <c r="JP415" s="20"/>
      <c r="JQ415" s="20"/>
      <c r="JR415" s="20">
        <v>125.875</v>
      </c>
      <c r="JS415" s="23">
        <f t="shared" si="1262"/>
        <v>3977.65</v>
      </c>
      <c r="JU415" s="69"/>
      <c r="JV415" s="20"/>
      <c r="JW415" s="20"/>
      <c r="JX415" s="20"/>
      <c r="KA415" s="69"/>
      <c r="KB415" s="20"/>
      <c r="KC415" s="20"/>
      <c r="KD415" s="20"/>
      <c r="KG415" s="69"/>
      <c r="KH415" s="20"/>
      <c r="KI415" s="20"/>
      <c r="KJ415" s="20">
        <v>40</v>
      </c>
      <c r="KK415" s="23">
        <f t="shared" si="1263"/>
        <v>1200</v>
      </c>
      <c r="KM415" s="69"/>
      <c r="KN415" s="20"/>
      <c r="KO415" s="20"/>
      <c r="KP415" s="20">
        <v>102</v>
      </c>
      <c r="KQ415" s="23">
        <f t="shared" si="1264"/>
        <v>1866.6000000000001</v>
      </c>
      <c r="KS415" s="69"/>
      <c r="KT415" s="20"/>
      <c r="KU415" s="20"/>
      <c r="KV415" s="20">
        <v>122.5</v>
      </c>
      <c r="KW415" s="23">
        <f t="shared" si="1265"/>
        <v>10535</v>
      </c>
      <c r="KY415" s="69"/>
      <c r="KZ415" s="20"/>
      <c r="LA415" s="20"/>
      <c r="LB415" s="20">
        <v>98</v>
      </c>
      <c r="LC415" s="23">
        <f t="shared" si="1266"/>
        <v>2312.8000000000002</v>
      </c>
      <c r="LE415" s="69"/>
      <c r="LF415" s="20"/>
      <c r="LG415" s="20"/>
      <c r="LH415" s="20">
        <v>80.5</v>
      </c>
      <c r="LI415" s="23">
        <f t="shared" si="1267"/>
        <v>12638.5</v>
      </c>
      <c r="LK415" s="27"/>
      <c r="LL415" s="27"/>
      <c r="LM415" s="27"/>
      <c r="LN415" s="27">
        <v>236</v>
      </c>
      <c r="LO415" s="30">
        <f t="shared" si="1268"/>
        <v>11729.2</v>
      </c>
      <c r="LW415" s="32"/>
      <c r="LX415" s="32"/>
      <c r="LY415" s="32"/>
      <c r="LZ415" s="32">
        <v>150</v>
      </c>
      <c r="MA415" s="36">
        <f t="shared" si="1269"/>
        <v>6600</v>
      </c>
      <c r="MC415" s="32"/>
      <c r="MD415" s="32"/>
      <c r="ME415" s="32"/>
      <c r="MF415" s="32"/>
      <c r="MI415" s="32"/>
      <c r="MJ415" s="32"/>
      <c r="MK415" s="32"/>
      <c r="ML415" s="32"/>
      <c r="MO415" s="32"/>
      <c r="MP415" s="32"/>
      <c r="MQ415" s="32"/>
      <c r="MR415" s="32"/>
      <c r="MU415" s="32"/>
      <c r="MV415" s="32"/>
      <c r="MW415" s="32"/>
      <c r="MX415" s="32"/>
      <c r="NA415" s="32"/>
      <c r="NB415" s="32"/>
      <c r="NC415" s="32"/>
      <c r="ND415" s="32">
        <v>128</v>
      </c>
      <c r="NE415" s="36">
        <f t="shared" si="1270"/>
        <v>1920</v>
      </c>
      <c r="NG415" s="32"/>
      <c r="NH415" s="32"/>
      <c r="NI415" s="32"/>
      <c r="NJ415" s="32">
        <v>109</v>
      </c>
      <c r="NK415" s="36">
        <f t="shared" si="1271"/>
        <v>3858.6</v>
      </c>
      <c r="NM415" s="32"/>
      <c r="NN415" s="32"/>
      <c r="NO415" s="32"/>
      <c r="NP415" s="32">
        <v>95</v>
      </c>
      <c r="NQ415" s="36">
        <f t="shared" si="1272"/>
        <v>1510.5</v>
      </c>
      <c r="NS415" s="32"/>
      <c r="NT415" s="32"/>
      <c r="NU415" s="32"/>
      <c r="NV415" s="32"/>
      <c r="NY415" s="32"/>
      <c r="NZ415" s="32"/>
      <c r="OA415" s="32"/>
      <c r="OB415" s="32">
        <v>41</v>
      </c>
      <c r="OC415" s="36">
        <f t="shared" si="1273"/>
        <v>902</v>
      </c>
      <c r="OE415" s="32"/>
      <c r="OF415" s="32"/>
      <c r="OG415" s="32"/>
      <c r="OH415" s="32"/>
      <c r="OK415" s="32"/>
      <c r="OL415" s="32"/>
      <c r="OM415" s="32"/>
      <c r="ON415" s="32"/>
      <c r="OQ415" s="32"/>
      <c r="OR415" s="32"/>
      <c r="OS415" s="32"/>
      <c r="OT415" s="32">
        <v>106</v>
      </c>
      <c r="OU415" s="36">
        <f t="shared" si="1274"/>
        <v>1876.1999999999998</v>
      </c>
      <c r="OW415" s="32"/>
      <c r="OX415" s="32"/>
      <c r="OY415" s="32"/>
      <c r="OZ415" s="32">
        <v>140.25</v>
      </c>
      <c r="PA415" s="36">
        <f t="shared" si="1275"/>
        <v>2384.25</v>
      </c>
      <c r="PO415" s="32"/>
      <c r="PP415" s="32"/>
      <c r="PQ415" s="32"/>
      <c r="PR415" s="32"/>
      <c r="PU415" s="32"/>
      <c r="PV415" s="32"/>
      <c r="PW415" s="32"/>
      <c r="PX415" s="31">
        <v>129</v>
      </c>
      <c r="PY415" s="36">
        <f t="shared" si="1276"/>
        <v>774</v>
      </c>
      <c r="QM415" s="5"/>
      <c r="QO415" s="5"/>
      <c r="RN415" s="31">
        <v>90</v>
      </c>
      <c r="RO415" s="36">
        <f t="shared" si="1277"/>
        <v>1026</v>
      </c>
      <c r="RZ415" s="31">
        <v>112</v>
      </c>
      <c r="SA415" s="36">
        <f t="shared" si="1278"/>
        <v>1344</v>
      </c>
    </row>
    <row r="416" spans="1:515" x14ac:dyDescent="0.55000000000000004">
      <c r="B416" s="80">
        <v>186505</v>
      </c>
      <c r="C416" s="77"/>
      <c r="D416" s="78"/>
      <c r="E416" s="78">
        <f t="shared" si="1113"/>
        <v>315886.79166666663</v>
      </c>
      <c r="F416" s="78">
        <f t="shared" si="1279"/>
        <v>66.48253980260678</v>
      </c>
      <c r="G416" s="78">
        <f t="shared" si="1227"/>
        <v>95.376446759259267</v>
      </c>
      <c r="H416" s="78"/>
      <c r="I416" s="78"/>
      <c r="J416" s="88"/>
      <c r="N416" s="31">
        <v>107</v>
      </c>
      <c r="O416" s="62">
        <f t="shared" si="1228"/>
        <v>14070.5</v>
      </c>
      <c r="T416" s="31">
        <v>27.125</v>
      </c>
      <c r="U416" s="36">
        <f t="shared" si="1229"/>
        <v>5425</v>
      </c>
      <c r="Z416" s="31">
        <v>146</v>
      </c>
      <c r="AA416" s="37">
        <f t="shared" si="1225"/>
        <v>12775</v>
      </c>
      <c r="AF416" s="31">
        <v>166.33333333333331</v>
      </c>
      <c r="AG416" s="36">
        <f t="shared" si="1230"/>
        <v>11310.666666666666</v>
      </c>
      <c r="AL416" s="31">
        <v>90.25</v>
      </c>
      <c r="AM416" s="30">
        <f t="shared" si="1231"/>
        <v>16696.25</v>
      </c>
      <c r="AR416" s="31">
        <v>50</v>
      </c>
      <c r="AS416" s="38">
        <f t="shared" si="1232"/>
        <v>1575</v>
      </c>
      <c r="AX416" s="31">
        <v>175</v>
      </c>
      <c r="AY416" s="36">
        <f t="shared" si="1233"/>
        <v>11375</v>
      </c>
      <c r="BD416" s="31">
        <v>113</v>
      </c>
      <c r="BE416" s="36">
        <f t="shared" si="1234"/>
        <v>4689.5</v>
      </c>
      <c r="BJ416" s="31">
        <v>77</v>
      </c>
      <c r="BK416" s="36">
        <f t="shared" si="1235"/>
        <v>2363.9</v>
      </c>
      <c r="BP416" s="31">
        <v>91.75</v>
      </c>
      <c r="BQ416" s="30">
        <f t="shared" si="1236"/>
        <v>2890.125</v>
      </c>
      <c r="BV416" s="31">
        <v>92.5</v>
      </c>
      <c r="BW416" s="30">
        <f t="shared" si="1237"/>
        <v>5550</v>
      </c>
      <c r="CB416" s="31">
        <v>116</v>
      </c>
      <c r="CC416" s="30">
        <f t="shared" si="1238"/>
        <v>19952</v>
      </c>
      <c r="CH416" s="56">
        <v>37</v>
      </c>
      <c r="CI416" s="36">
        <f t="shared" si="1239"/>
        <v>851</v>
      </c>
      <c r="CT416" s="3">
        <v>22.5</v>
      </c>
      <c r="CU416" s="36">
        <f t="shared" si="1240"/>
        <v>2700</v>
      </c>
      <c r="CZ416" s="31">
        <v>88</v>
      </c>
      <c r="DA416" s="62">
        <f t="shared" si="1241"/>
        <v>21472</v>
      </c>
      <c r="DF416" s="31">
        <v>94</v>
      </c>
      <c r="DG416" s="30">
        <f t="shared" si="1242"/>
        <v>5828</v>
      </c>
      <c r="DR416" s="31">
        <v>106</v>
      </c>
      <c r="DS416" s="30">
        <f t="shared" si="1243"/>
        <v>6678</v>
      </c>
      <c r="DX416" s="31">
        <v>55.25</v>
      </c>
      <c r="DY416" s="30">
        <f t="shared" si="1244"/>
        <v>4143.75</v>
      </c>
      <c r="ED416" s="31">
        <v>96</v>
      </c>
      <c r="EE416" s="30">
        <f t="shared" si="1245"/>
        <v>4512</v>
      </c>
      <c r="EV416" s="31">
        <v>120</v>
      </c>
      <c r="EW416" s="30">
        <f t="shared" si="1246"/>
        <v>5400</v>
      </c>
      <c r="FB416" s="31">
        <v>130</v>
      </c>
      <c r="FC416" s="29">
        <f t="shared" si="1226"/>
        <v>6695</v>
      </c>
      <c r="FN416" s="31">
        <v>130</v>
      </c>
      <c r="FO416" s="36">
        <f t="shared" si="1247"/>
        <v>7800</v>
      </c>
      <c r="FT416" s="31">
        <v>111.75</v>
      </c>
      <c r="FU416" s="36">
        <f t="shared" si="1248"/>
        <v>22238.25</v>
      </c>
      <c r="FZ416" s="31">
        <v>91</v>
      </c>
      <c r="GA416" s="36">
        <f t="shared" si="1249"/>
        <v>5642</v>
      </c>
      <c r="GF416" s="31">
        <v>54.5</v>
      </c>
      <c r="GG416" s="36">
        <f t="shared" si="1250"/>
        <v>2289</v>
      </c>
      <c r="GL416" s="31">
        <v>90</v>
      </c>
      <c r="GM416" s="36">
        <f t="shared" si="1251"/>
        <v>2970</v>
      </c>
      <c r="GR416" s="31">
        <v>118</v>
      </c>
      <c r="GS416" s="36">
        <f t="shared" si="1252"/>
        <v>7788</v>
      </c>
      <c r="HD416" s="31">
        <v>36</v>
      </c>
      <c r="HE416" s="36">
        <f t="shared" si="1253"/>
        <v>1728</v>
      </c>
      <c r="HP416" s="31">
        <v>102</v>
      </c>
      <c r="HQ416" s="30">
        <f t="shared" si="1254"/>
        <v>8568</v>
      </c>
      <c r="HV416" s="31">
        <v>30</v>
      </c>
      <c r="HW416" s="36">
        <f t="shared" si="1255"/>
        <v>900</v>
      </c>
      <c r="IB416" s="31">
        <v>218</v>
      </c>
      <c r="IC416" s="36">
        <f t="shared" si="1256"/>
        <v>5014</v>
      </c>
      <c r="IH416" s="31">
        <v>120</v>
      </c>
      <c r="II416" s="30">
        <f t="shared" si="1257"/>
        <v>4320</v>
      </c>
      <c r="IN416" s="31">
        <v>104</v>
      </c>
      <c r="IO416" s="36">
        <f t="shared" si="1258"/>
        <v>3744</v>
      </c>
      <c r="IT416" s="31">
        <v>88.5</v>
      </c>
      <c r="IU416" s="36">
        <f t="shared" si="1259"/>
        <v>1593</v>
      </c>
      <c r="IZ416" s="31">
        <v>45</v>
      </c>
      <c r="JA416" s="36">
        <f t="shared" si="1260"/>
        <v>1035</v>
      </c>
      <c r="JC416" s="69"/>
      <c r="JD416" s="20"/>
      <c r="JE416" s="20"/>
      <c r="JF416" s="20"/>
      <c r="JI416" s="69"/>
      <c r="JJ416" s="20"/>
      <c r="JK416" s="20"/>
      <c r="JL416" s="20">
        <v>127</v>
      </c>
      <c r="JM416" s="23">
        <f t="shared" si="1261"/>
        <v>8216.9</v>
      </c>
      <c r="JO416" s="69"/>
      <c r="JP416" s="20"/>
      <c r="JQ416" s="20"/>
      <c r="JR416" s="20">
        <v>120</v>
      </c>
      <c r="JS416" s="23">
        <f t="shared" si="1262"/>
        <v>3792</v>
      </c>
      <c r="JU416" s="69"/>
      <c r="JV416" s="20"/>
      <c r="JW416" s="20"/>
      <c r="JX416" s="20"/>
      <c r="KA416" s="69"/>
      <c r="KB416" s="20"/>
      <c r="KC416" s="20"/>
      <c r="KD416" s="20"/>
      <c r="KG416" s="69"/>
      <c r="KH416" s="20"/>
      <c r="KI416" s="20"/>
      <c r="KJ416" s="20">
        <v>43</v>
      </c>
      <c r="KK416" s="23">
        <f t="shared" si="1263"/>
        <v>1290</v>
      </c>
      <c r="KM416" s="69"/>
      <c r="KN416" s="20"/>
      <c r="KO416" s="20"/>
      <c r="KP416" s="20">
        <v>100</v>
      </c>
      <c r="KQ416" s="23">
        <f t="shared" si="1264"/>
        <v>1830</v>
      </c>
      <c r="KS416" s="69"/>
      <c r="KT416" s="20"/>
      <c r="KU416" s="20"/>
      <c r="KV416" s="20">
        <v>117.5</v>
      </c>
      <c r="KW416" s="23">
        <f t="shared" si="1265"/>
        <v>10105</v>
      </c>
      <c r="KY416" s="69"/>
      <c r="KZ416" s="20"/>
      <c r="LA416" s="20"/>
      <c r="LB416" s="20">
        <v>98</v>
      </c>
      <c r="LC416" s="23">
        <f t="shared" si="1266"/>
        <v>2312.8000000000002</v>
      </c>
      <c r="LE416" s="69"/>
      <c r="LF416" s="20"/>
      <c r="LG416" s="20"/>
      <c r="LH416" s="20">
        <v>70.5</v>
      </c>
      <c r="LI416" s="23">
        <f t="shared" si="1267"/>
        <v>11068.5</v>
      </c>
      <c r="LK416" s="27"/>
      <c r="LL416" s="27"/>
      <c r="LM416" s="27"/>
      <c r="LN416" s="27">
        <v>250</v>
      </c>
      <c r="LO416" s="30">
        <f t="shared" si="1268"/>
        <v>12425</v>
      </c>
      <c r="LW416" s="32"/>
      <c r="LX416" s="32"/>
      <c r="LY416" s="32"/>
      <c r="LZ416" s="32">
        <v>150</v>
      </c>
      <c r="MA416" s="36">
        <f t="shared" si="1269"/>
        <v>6600</v>
      </c>
      <c r="MC416" s="32"/>
      <c r="MD416" s="32"/>
      <c r="ME416" s="32"/>
      <c r="MF416" s="32"/>
      <c r="MI416" s="32"/>
      <c r="MJ416" s="32"/>
      <c r="MK416" s="32"/>
      <c r="ML416" s="32"/>
      <c r="MO416" s="32"/>
      <c r="MP416" s="32"/>
      <c r="MQ416" s="32"/>
      <c r="MR416" s="32"/>
      <c r="MU416" s="32"/>
      <c r="MV416" s="32"/>
      <c r="MW416" s="32"/>
      <c r="MX416" s="32"/>
      <c r="NA416" s="32"/>
      <c r="NB416" s="32"/>
      <c r="NC416" s="32"/>
      <c r="ND416" s="32">
        <v>132</v>
      </c>
      <c r="NE416" s="36">
        <f t="shared" si="1270"/>
        <v>1980</v>
      </c>
      <c r="NG416" s="32"/>
      <c r="NH416" s="32"/>
      <c r="NI416" s="32"/>
      <c r="NJ416" s="32">
        <v>109</v>
      </c>
      <c r="NK416" s="36">
        <f t="shared" si="1271"/>
        <v>3858.6</v>
      </c>
      <c r="NM416" s="32"/>
      <c r="NN416" s="32"/>
      <c r="NO416" s="32"/>
      <c r="NP416" s="32">
        <v>100</v>
      </c>
      <c r="NQ416" s="36">
        <f t="shared" si="1272"/>
        <v>1590</v>
      </c>
      <c r="NS416" s="32"/>
      <c r="NT416" s="32"/>
      <c r="NU416" s="32"/>
      <c r="NV416" s="32"/>
      <c r="NY416" s="32"/>
      <c r="NZ416" s="32"/>
      <c r="OA416" s="32"/>
      <c r="OB416" s="32">
        <v>42</v>
      </c>
      <c r="OC416" s="36">
        <f t="shared" si="1273"/>
        <v>924</v>
      </c>
      <c r="OE416" s="32"/>
      <c r="OF416" s="32"/>
      <c r="OG416" s="32"/>
      <c r="OH416" s="32"/>
      <c r="OK416" s="32"/>
      <c r="OL416" s="32"/>
      <c r="OM416" s="32"/>
      <c r="ON416" s="32"/>
      <c r="OQ416" s="32"/>
      <c r="OR416" s="32"/>
      <c r="OS416" s="32"/>
      <c r="OT416" s="32">
        <v>106</v>
      </c>
      <c r="OU416" s="36">
        <f t="shared" si="1274"/>
        <v>1876.1999999999998</v>
      </c>
      <c r="OW416" s="32"/>
      <c r="OX416" s="32"/>
      <c r="OY416" s="32"/>
      <c r="OZ416" s="32">
        <v>140.25</v>
      </c>
      <c r="PA416" s="36">
        <f t="shared" si="1275"/>
        <v>2384.25</v>
      </c>
      <c r="PO416" s="32"/>
      <c r="PP416" s="32"/>
      <c r="PQ416" s="32"/>
      <c r="PR416" s="32"/>
      <c r="PU416" s="32"/>
      <c r="PV416" s="32"/>
      <c r="PW416" s="32"/>
      <c r="PX416" s="31">
        <v>113.5</v>
      </c>
      <c r="PY416" s="36">
        <f t="shared" si="1276"/>
        <v>681</v>
      </c>
      <c r="QM416" s="5"/>
      <c r="QO416" s="5"/>
      <c r="RN416" s="31">
        <v>89</v>
      </c>
      <c r="RO416" s="36">
        <f t="shared" si="1277"/>
        <v>1014.6</v>
      </c>
      <c r="RZ416" s="31">
        <v>113</v>
      </c>
      <c r="SA416" s="36">
        <f t="shared" si="1278"/>
        <v>1356</v>
      </c>
    </row>
    <row r="417" spans="1:515" x14ac:dyDescent="0.55000000000000004">
      <c r="B417" s="80">
        <v>186506</v>
      </c>
      <c r="C417" s="77"/>
      <c r="D417" s="78"/>
      <c r="E417" s="78">
        <f t="shared" si="1113"/>
        <v>322022.14999999991</v>
      </c>
      <c r="F417" s="78">
        <f t="shared" si="1279"/>
        <v>67.773806849408487</v>
      </c>
      <c r="G417" s="78">
        <f t="shared" si="1227"/>
        <v>97.228910024154573</v>
      </c>
      <c r="H417" s="78"/>
      <c r="I417" s="78"/>
      <c r="J417" s="88"/>
      <c r="N417" s="31">
        <v>110</v>
      </c>
      <c r="O417" s="62">
        <f t="shared" si="1228"/>
        <v>14465</v>
      </c>
      <c r="T417" s="31">
        <v>24.0625</v>
      </c>
      <c r="U417" s="36">
        <f t="shared" si="1229"/>
        <v>4812.5</v>
      </c>
      <c r="Z417" s="31">
        <v>142</v>
      </c>
      <c r="AA417" s="37">
        <f t="shared" si="1225"/>
        <v>12425</v>
      </c>
      <c r="AF417" s="31">
        <v>150</v>
      </c>
      <c r="AG417" s="36">
        <f t="shared" si="1230"/>
        <v>10200</v>
      </c>
      <c r="AL417" s="31">
        <v>97</v>
      </c>
      <c r="AM417" s="30">
        <f t="shared" si="1231"/>
        <v>17945</v>
      </c>
      <c r="AR417" s="31">
        <v>49</v>
      </c>
      <c r="AS417" s="38">
        <f t="shared" si="1232"/>
        <v>1543.5</v>
      </c>
      <c r="AX417" s="31">
        <v>176</v>
      </c>
      <c r="AY417" s="36">
        <f t="shared" si="1233"/>
        <v>11440</v>
      </c>
      <c r="BD417" s="31">
        <v>110</v>
      </c>
      <c r="BE417" s="36">
        <f t="shared" si="1234"/>
        <v>4565</v>
      </c>
      <c r="BJ417" s="31">
        <v>78.75</v>
      </c>
      <c r="BK417" s="36">
        <f t="shared" si="1235"/>
        <v>2417.625</v>
      </c>
      <c r="BP417" s="31">
        <v>87</v>
      </c>
      <c r="BQ417" s="30">
        <f t="shared" si="1236"/>
        <v>2740.5</v>
      </c>
      <c r="BV417" s="31">
        <v>100.5</v>
      </c>
      <c r="BW417" s="30">
        <f t="shared" si="1237"/>
        <v>6030</v>
      </c>
      <c r="CB417" s="31">
        <v>127.5</v>
      </c>
      <c r="CC417" s="30">
        <f t="shared" si="1238"/>
        <v>21930</v>
      </c>
      <c r="CH417" s="3">
        <v>30</v>
      </c>
      <c r="CI417" s="36">
        <f t="shared" si="1239"/>
        <v>690</v>
      </c>
      <c r="CT417" s="56">
        <v>25</v>
      </c>
      <c r="CU417" s="36">
        <f t="shared" si="1240"/>
        <v>3000</v>
      </c>
      <c r="CZ417" s="31">
        <v>93</v>
      </c>
      <c r="DA417" s="62">
        <f t="shared" si="1241"/>
        <v>22692</v>
      </c>
      <c r="DF417" s="31">
        <v>108.75</v>
      </c>
      <c r="DG417" s="30">
        <f t="shared" si="1242"/>
        <v>6742.5</v>
      </c>
      <c r="DR417" s="31">
        <v>105</v>
      </c>
      <c r="DS417" s="30">
        <f t="shared" si="1243"/>
        <v>6615</v>
      </c>
      <c r="DX417" s="31">
        <v>62</v>
      </c>
      <c r="DY417" s="30">
        <f t="shared" si="1244"/>
        <v>4650</v>
      </c>
      <c r="ED417" s="31">
        <v>103</v>
      </c>
      <c r="EE417" s="30">
        <f t="shared" si="1245"/>
        <v>4841</v>
      </c>
      <c r="EV417" s="31">
        <v>120</v>
      </c>
      <c r="EW417" s="30">
        <f t="shared" si="1246"/>
        <v>5400</v>
      </c>
      <c r="FB417" s="31">
        <v>120</v>
      </c>
      <c r="FC417" s="29">
        <f t="shared" si="1226"/>
        <v>6180</v>
      </c>
      <c r="FN417" s="31">
        <v>130</v>
      </c>
      <c r="FO417" s="36">
        <f t="shared" si="1247"/>
        <v>7800</v>
      </c>
      <c r="FT417" s="31">
        <v>110</v>
      </c>
      <c r="FU417" s="36">
        <f t="shared" si="1248"/>
        <v>21890</v>
      </c>
      <c r="FZ417" s="31">
        <v>97</v>
      </c>
      <c r="GA417" s="36">
        <f t="shared" si="1249"/>
        <v>6014</v>
      </c>
      <c r="GF417" s="31">
        <v>68.5</v>
      </c>
      <c r="GG417" s="36">
        <f t="shared" si="1250"/>
        <v>2877</v>
      </c>
      <c r="GL417" s="31">
        <v>90</v>
      </c>
      <c r="GM417" s="36">
        <f t="shared" si="1251"/>
        <v>2970</v>
      </c>
      <c r="GR417" s="31">
        <v>118</v>
      </c>
      <c r="GS417" s="36">
        <f t="shared" si="1252"/>
        <v>7788</v>
      </c>
      <c r="HD417" s="31">
        <v>38.5</v>
      </c>
      <c r="HE417" s="36">
        <f t="shared" si="1253"/>
        <v>1848</v>
      </c>
      <c r="HP417" s="31">
        <v>105</v>
      </c>
      <c r="HQ417" s="30">
        <f t="shared" si="1254"/>
        <v>8820</v>
      </c>
      <c r="HV417" s="31">
        <v>30</v>
      </c>
      <c r="HW417" s="36">
        <f t="shared" si="1255"/>
        <v>900</v>
      </c>
      <c r="IB417" s="31">
        <v>217</v>
      </c>
      <c r="IC417" s="36">
        <f t="shared" si="1256"/>
        <v>4991</v>
      </c>
      <c r="IH417" s="31">
        <v>120</v>
      </c>
      <c r="II417" s="30">
        <f t="shared" si="1257"/>
        <v>4320</v>
      </c>
      <c r="IN417" s="31">
        <v>105</v>
      </c>
      <c r="IO417" s="36">
        <f t="shared" si="1258"/>
        <v>3780</v>
      </c>
      <c r="IT417" s="31">
        <v>93</v>
      </c>
      <c r="IU417" s="36">
        <f t="shared" si="1259"/>
        <v>1674</v>
      </c>
      <c r="IZ417" s="31">
        <v>45</v>
      </c>
      <c r="JA417" s="36">
        <f t="shared" si="1260"/>
        <v>1035</v>
      </c>
      <c r="JC417" s="69"/>
      <c r="JD417" s="20"/>
      <c r="JE417" s="20"/>
      <c r="JF417" s="20"/>
      <c r="JI417" s="69"/>
      <c r="JJ417" s="20"/>
      <c r="JK417" s="20"/>
      <c r="JL417" s="20">
        <v>129.25</v>
      </c>
      <c r="JM417" s="23">
        <f t="shared" si="1261"/>
        <v>8362.4750000000004</v>
      </c>
      <c r="JO417" s="69"/>
      <c r="JP417" s="20"/>
      <c r="JQ417" s="20"/>
      <c r="JR417" s="20">
        <v>120</v>
      </c>
      <c r="JS417" s="23">
        <f t="shared" si="1262"/>
        <v>3792</v>
      </c>
      <c r="JU417" s="69"/>
      <c r="JV417" s="20"/>
      <c r="JW417" s="20"/>
      <c r="JX417" s="20"/>
      <c r="KA417" s="69"/>
      <c r="KB417" s="20"/>
      <c r="KC417" s="20"/>
      <c r="KD417" s="20"/>
      <c r="KG417" s="69"/>
      <c r="KH417" s="20"/>
      <c r="KI417" s="20"/>
      <c r="KJ417" s="20">
        <v>40</v>
      </c>
      <c r="KK417" s="23">
        <f t="shared" si="1263"/>
        <v>1200</v>
      </c>
      <c r="KM417" s="69"/>
      <c r="KN417" s="20"/>
      <c r="KO417" s="20"/>
      <c r="KP417" s="20">
        <v>99</v>
      </c>
      <c r="KQ417" s="23">
        <f t="shared" si="1264"/>
        <v>1811.7</v>
      </c>
      <c r="KS417" s="69"/>
      <c r="KT417" s="20"/>
      <c r="KU417" s="20"/>
      <c r="KV417" s="20">
        <v>119</v>
      </c>
      <c r="KW417" s="23">
        <f t="shared" si="1265"/>
        <v>10234</v>
      </c>
      <c r="KY417" s="69"/>
      <c r="KZ417" s="20"/>
      <c r="LA417" s="20"/>
      <c r="LB417" s="20">
        <v>98</v>
      </c>
      <c r="LC417" s="23">
        <f t="shared" si="1266"/>
        <v>2312.8000000000002</v>
      </c>
      <c r="LE417" s="69"/>
      <c r="LF417" s="20"/>
      <c r="LG417" s="20"/>
      <c r="LH417" s="20">
        <v>78.5</v>
      </c>
      <c r="LI417" s="23">
        <f t="shared" si="1267"/>
        <v>12324.5</v>
      </c>
      <c r="LK417" s="27"/>
      <c r="LL417" s="27"/>
      <c r="LM417" s="27"/>
      <c r="LN417" s="27">
        <v>250</v>
      </c>
      <c r="LO417" s="30">
        <f t="shared" si="1268"/>
        <v>12425</v>
      </c>
      <c r="LW417" s="32"/>
      <c r="LX417" s="32"/>
      <c r="LY417" s="32"/>
      <c r="LZ417" s="32">
        <v>150</v>
      </c>
      <c r="MA417" s="36">
        <f t="shared" si="1269"/>
        <v>6600</v>
      </c>
      <c r="MC417" s="32"/>
      <c r="MD417" s="32"/>
      <c r="ME417" s="32"/>
      <c r="MF417" s="32"/>
      <c r="MI417" s="32"/>
      <c r="MJ417" s="32"/>
      <c r="MK417" s="32"/>
      <c r="ML417" s="32"/>
      <c r="MO417" s="32"/>
      <c r="MP417" s="32"/>
      <c r="MQ417" s="32"/>
      <c r="MR417" s="32"/>
      <c r="MU417" s="32"/>
      <c r="MV417" s="32"/>
      <c r="MW417" s="32"/>
      <c r="MX417" s="32"/>
      <c r="NA417" s="32"/>
      <c r="NB417" s="32"/>
      <c r="NC417" s="32"/>
      <c r="ND417" s="32">
        <v>115</v>
      </c>
      <c r="NE417" s="36">
        <f t="shared" si="1270"/>
        <v>1725</v>
      </c>
      <c r="NG417" s="32"/>
      <c r="NH417" s="32"/>
      <c r="NI417" s="32"/>
      <c r="NJ417" s="32">
        <v>102.75</v>
      </c>
      <c r="NK417" s="36">
        <f t="shared" si="1271"/>
        <v>3637.35</v>
      </c>
      <c r="NM417" s="32"/>
      <c r="NN417" s="32"/>
      <c r="NO417" s="32"/>
      <c r="NP417" s="32">
        <v>96.5</v>
      </c>
      <c r="NQ417" s="36">
        <f t="shared" si="1272"/>
        <v>1534.3500000000001</v>
      </c>
      <c r="NS417" s="32"/>
      <c r="NT417" s="32"/>
      <c r="NU417" s="32"/>
      <c r="NV417" s="32"/>
      <c r="NY417" s="32"/>
      <c r="NZ417" s="32"/>
      <c r="OA417" s="32"/>
      <c r="OB417" s="32">
        <v>39.5</v>
      </c>
      <c r="OC417" s="36">
        <f t="shared" si="1273"/>
        <v>869</v>
      </c>
      <c r="OE417" s="32"/>
      <c r="OF417" s="32"/>
      <c r="OG417" s="32"/>
      <c r="OH417" s="32"/>
      <c r="OK417" s="32"/>
      <c r="OL417" s="32"/>
      <c r="OM417" s="32"/>
      <c r="ON417" s="32"/>
      <c r="OQ417" s="32"/>
      <c r="OR417" s="32"/>
      <c r="OS417" s="32"/>
      <c r="OT417" s="32">
        <v>100</v>
      </c>
      <c r="OU417" s="36">
        <f t="shared" si="1274"/>
        <v>1770</v>
      </c>
      <c r="OW417" s="32"/>
      <c r="OX417" s="32"/>
      <c r="OY417" s="32"/>
      <c r="OZ417" s="32">
        <v>140.25</v>
      </c>
      <c r="PA417" s="36">
        <f t="shared" si="1275"/>
        <v>2384.25</v>
      </c>
      <c r="PC417" s="32"/>
      <c r="PD417" s="32"/>
      <c r="PE417" s="32"/>
      <c r="PF417" s="32"/>
      <c r="PI417" s="32"/>
      <c r="PJ417" s="32"/>
      <c r="PK417" s="32"/>
      <c r="PL417" s="32"/>
      <c r="PO417" s="32"/>
      <c r="PP417" s="32"/>
      <c r="PQ417" s="32"/>
      <c r="PR417" s="32"/>
      <c r="PU417" s="32"/>
      <c r="PV417" s="32"/>
      <c r="PW417" s="32"/>
      <c r="PX417" s="31">
        <v>116.25</v>
      </c>
      <c r="PY417" s="36">
        <f t="shared" si="1276"/>
        <v>697.5</v>
      </c>
      <c r="QM417" s="5"/>
      <c r="QO417" s="5"/>
      <c r="RN417" s="31">
        <v>89</v>
      </c>
      <c r="RO417" s="36">
        <f t="shared" si="1277"/>
        <v>1014.6</v>
      </c>
      <c r="RZ417" s="31">
        <v>108</v>
      </c>
      <c r="SA417" s="36">
        <f t="shared" si="1278"/>
        <v>1296</v>
      </c>
    </row>
    <row r="418" spans="1:515" x14ac:dyDescent="0.55000000000000004">
      <c r="B418" s="80">
        <v>186507</v>
      </c>
      <c r="C418" s="77"/>
      <c r="D418" s="78"/>
      <c r="E418" s="78">
        <f t="shared" si="1113"/>
        <v>326658.83499999996</v>
      </c>
      <c r="F418" s="78">
        <f t="shared" si="1279"/>
        <v>68.749658335436877</v>
      </c>
      <c r="G418" s="78">
        <f t="shared" si="1227"/>
        <v>98.628875301932368</v>
      </c>
      <c r="H418" s="78"/>
      <c r="I418" s="78"/>
      <c r="J418" s="88"/>
      <c r="N418" s="31">
        <v>115</v>
      </c>
      <c r="O418" s="62">
        <f t="shared" si="1228"/>
        <v>15122.5</v>
      </c>
      <c r="T418" s="31">
        <v>25.625</v>
      </c>
      <c r="U418" s="36">
        <f t="shared" si="1229"/>
        <v>5125</v>
      </c>
      <c r="Z418" s="31">
        <v>133</v>
      </c>
      <c r="AA418" s="37">
        <f t="shared" si="1225"/>
        <v>11637.5</v>
      </c>
      <c r="AF418" s="31">
        <v>148.5</v>
      </c>
      <c r="AG418" s="36">
        <f t="shared" si="1230"/>
        <v>10098</v>
      </c>
      <c r="AL418" s="31">
        <v>104.5</v>
      </c>
      <c r="AM418" s="30">
        <f t="shared" si="1231"/>
        <v>19332.5</v>
      </c>
      <c r="AR418" s="31">
        <v>46.5</v>
      </c>
      <c r="AS418" s="38">
        <f t="shared" si="1232"/>
        <v>1464.75</v>
      </c>
      <c r="AX418" s="31">
        <v>122.5</v>
      </c>
      <c r="AY418" s="36">
        <f t="shared" si="1233"/>
        <v>7962.5</v>
      </c>
      <c r="BD418" s="31">
        <v>112.75</v>
      </c>
      <c r="BE418" s="36">
        <f t="shared" si="1234"/>
        <v>4679.125</v>
      </c>
      <c r="BJ418" s="31">
        <v>80</v>
      </c>
      <c r="BK418" s="36">
        <f t="shared" si="1235"/>
        <v>2456</v>
      </c>
      <c r="BP418" s="31">
        <v>92.5</v>
      </c>
      <c r="BQ418" s="30">
        <f t="shared" si="1236"/>
        <v>2913.75</v>
      </c>
      <c r="BV418" s="31">
        <v>108.5</v>
      </c>
      <c r="BW418" s="30">
        <f t="shared" si="1237"/>
        <v>6510</v>
      </c>
      <c r="CB418" s="31">
        <v>126.5</v>
      </c>
      <c r="CC418" s="30">
        <f t="shared" si="1238"/>
        <v>21758</v>
      </c>
      <c r="CH418" s="3">
        <v>34.5</v>
      </c>
      <c r="CI418" s="36">
        <f t="shared" si="1239"/>
        <v>793.5</v>
      </c>
      <c r="CT418" s="3">
        <v>27</v>
      </c>
      <c r="CU418" s="36">
        <f t="shared" si="1240"/>
        <v>3240</v>
      </c>
      <c r="CZ418" s="31">
        <v>92</v>
      </c>
      <c r="DA418" s="62">
        <f t="shared" si="1241"/>
        <v>22448</v>
      </c>
      <c r="DF418" s="31">
        <v>109.5</v>
      </c>
      <c r="DG418" s="30">
        <f t="shared" si="1242"/>
        <v>6789</v>
      </c>
      <c r="DR418" s="31">
        <v>109.75</v>
      </c>
      <c r="DS418" s="30">
        <f t="shared" si="1243"/>
        <v>6914.25</v>
      </c>
      <c r="DX418" s="31">
        <v>64.75</v>
      </c>
      <c r="DY418" s="30">
        <f t="shared" si="1244"/>
        <v>4856.25</v>
      </c>
      <c r="ED418" s="31">
        <v>103</v>
      </c>
      <c r="EE418" s="30">
        <f t="shared" si="1245"/>
        <v>4841</v>
      </c>
      <c r="EV418" s="31">
        <v>129</v>
      </c>
      <c r="EW418" s="30">
        <f t="shared" si="1246"/>
        <v>5805</v>
      </c>
      <c r="FB418" s="31">
        <v>125</v>
      </c>
      <c r="FC418" s="29">
        <f t="shared" si="1226"/>
        <v>6437.5</v>
      </c>
      <c r="FN418" s="31">
        <v>127.5</v>
      </c>
      <c r="FO418" s="36">
        <f t="shared" si="1247"/>
        <v>7650</v>
      </c>
      <c r="FT418" s="31">
        <v>114.5</v>
      </c>
      <c r="FU418" s="36">
        <f t="shared" si="1248"/>
        <v>22785.5</v>
      </c>
      <c r="FZ418" s="31">
        <v>96.88</v>
      </c>
      <c r="GA418" s="36">
        <f t="shared" si="1249"/>
        <v>6006.5599999999995</v>
      </c>
      <c r="GF418" s="31">
        <v>69.25</v>
      </c>
      <c r="GG418" s="36">
        <f t="shared" si="1250"/>
        <v>2908.5</v>
      </c>
      <c r="GL418" s="31">
        <v>89.5</v>
      </c>
      <c r="GM418" s="36">
        <f t="shared" si="1251"/>
        <v>2953.5</v>
      </c>
      <c r="GR418" s="31">
        <v>120</v>
      </c>
      <c r="GS418" s="36">
        <f t="shared" si="1252"/>
        <v>7920</v>
      </c>
      <c r="HD418" s="31">
        <v>38</v>
      </c>
      <c r="HE418" s="36">
        <f t="shared" si="1253"/>
        <v>1824</v>
      </c>
      <c r="HP418" s="31">
        <v>112</v>
      </c>
      <c r="HQ418" s="30">
        <f t="shared" si="1254"/>
        <v>9408</v>
      </c>
      <c r="HV418" s="31">
        <v>40</v>
      </c>
      <c r="HW418" s="36">
        <f t="shared" si="1255"/>
        <v>1200</v>
      </c>
      <c r="IB418" s="31">
        <v>217</v>
      </c>
      <c r="IC418" s="36">
        <f t="shared" si="1256"/>
        <v>4991</v>
      </c>
      <c r="IH418" s="31">
        <v>118</v>
      </c>
      <c r="II418" s="30">
        <f t="shared" si="1257"/>
        <v>4248</v>
      </c>
      <c r="IN418" s="31">
        <v>106</v>
      </c>
      <c r="IO418" s="36">
        <f t="shared" si="1258"/>
        <v>3816</v>
      </c>
      <c r="IT418" s="31">
        <v>100</v>
      </c>
      <c r="IU418" s="36">
        <f t="shared" si="1259"/>
        <v>1800</v>
      </c>
      <c r="IZ418" s="31">
        <v>45</v>
      </c>
      <c r="JA418" s="36">
        <f t="shared" si="1260"/>
        <v>1035</v>
      </c>
      <c r="JC418" s="69"/>
      <c r="JD418" s="20"/>
      <c r="JE418" s="20"/>
      <c r="JF418" s="20"/>
      <c r="JI418" s="69"/>
      <c r="JJ418" s="20"/>
      <c r="JK418" s="20"/>
      <c r="JL418" s="20">
        <v>123</v>
      </c>
      <c r="JM418" s="23">
        <f t="shared" si="1261"/>
        <v>7958.1</v>
      </c>
      <c r="JO418" s="69"/>
      <c r="JP418" s="20"/>
      <c r="JQ418" s="20"/>
      <c r="JR418" s="20">
        <v>124</v>
      </c>
      <c r="JS418" s="23">
        <f t="shared" si="1262"/>
        <v>3918.4</v>
      </c>
      <c r="JU418" s="69"/>
      <c r="JV418" s="20"/>
      <c r="JW418" s="20"/>
      <c r="JX418" s="20"/>
      <c r="KA418" s="69"/>
      <c r="KB418" s="20"/>
      <c r="KC418" s="20"/>
      <c r="KD418" s="20"/>
      <c r="KG418" s="69"/>
      <c r="KH418" s="20"/>
      <c r="KI418" s="20"/>
      <c r="KJ418" s="20">
        <v>41</v>
      </c>
      <c r="KK418" s="23">
        <f t="shared" si="1263"/>
        <v>1230</v>
      </c>
      <c r="KM418" s="69"/>
      <c r="KN418" s="20"/>
      <c r="KO418" s="20"/>
      <c r="KP418" s="20">
        <v>97</v>
      </c>
      <c r="KQ418" s="23">
        <f t="shared" si="1264"/>
        <v>1775.1000000000001</v>
      </c>
      <c r="KS418" s="69"/>
      <c r="KT418" s="20"/>
      <c r="KU418" s="20"/>
      <c r="KV418" s="20">
        <v>133</v>
      </c>
      <c r="KW418" s="23">
        <f t="shared" si="1265"/>
        <v>11438</v>
      </c>
      <c r="KY418" s="69"/>
      <c r="KZ418" s="20"/>
      <c r="LA418" s="20"/>
      <c r="LB418" s="20">
        <v>98</v>
      </c>
      <c r="LC418" s="23">
        <f t="shared" si="1266"/>
        <v>2312.8000000000002</v>
      </c>
      <c r="LE418" s="69"/>
      <c r="LF418" s="20"/>
      <c r="LG418" s="20"/>
      <c r="LH418" s="20">
        <v>88</v>
      </c>
      <c r="LI418" s="23">
        <f t="shared" si="1267"/>
        <v>13816</v>
      </c>
      <c r="LK418" s="27"/>
      <c r="LL418" s="27"/>
      <c r="LM418" s="27"/>
      <c r="LN418" s="27">
        <v>250</v>
      </c>
      <c r="LO418" s="30">
        <f t="shared" si="1268"/>
        <v>12425</v>
      </c>
      <c r="LW418" s="32"/>
      <c r="LX418" s="32"/>
      <c r="LY418" s="32"/>
      <c r="LZ418" s="32">
        <v>150</v>
      </c>
      <c r="MA418" s="36">
        <f t="shared" si="1269"/>
        <v>6600</v>
      </c>
      <c r="MC418" s="32"/>
      <c r="MD418" s="32"/>
      <c r="ME418" s="32"/>
      <c r="MF418" s="32"/>
      <c r="MI418" s="32"/>
      <c r="MJ418" s="32"/>
      <c r="MK418" s="32"/>
      <c r="ML418" s="32"/>
      <c r="MO418" s="32"/>
      <c r="MP418" s="32"/>
      <c r="MQ418" s="32"/>
      <c r="MR418" s="32"/>
      <c r="MU418" s="32"/>
      <c r="MV418" s="32"/>
      <c r="MW418" s="32"/>
      <c r="MX418" s="32"/>
      <c r="NA418" s="32"/>
      <c r="NB418" s="32"/>
      <c r="NC418" s="32"/>
      <c r="ND418" s="32">
        <v>114.5</v>
      </c>
      <c r="NE418" s="36">
        <f t="shared" si="1270"/>
        <v>1717.5</v>
      </c>
      <c r="NG418" s="32"/>
      <c r="NH418" s="32"/>
      <c r="NI418" s="32"/>
      <c r="NJ418" s="32">
        <v>103</v>
      </c>
      <c r="NK418" s="36">
        <f t="shared" si="1271"/>
        <v>3646.2</v>
      </c>
      <c r="NM418" s="32"/>
      <c r="NN418" s="32"/>
      <c r="NO418" s="32"/>
      <c r="NP418" s="32">
        <v>99</v>
      </c>
      <c r="NQ418" s="36">
        <f t="shared" si="1272"/>
        <v>1574.1000000000001</v>
      </c>
      <c r="NS418" s="32"/>
      <c r="NT418" s="32"/>
      <c r="NU418" s="32"/>
      <c r="NV418" s="32"/>
      <c r="NY418" s="32"/>
      <c r="NZ418" s="32"/>
      <c r="OA418" s="32"/>
      <c r="OB418" s="32">
        <v>42</v>
      </c>
      <c r="OC418" s="36">
        <f t="shared" si="1273"/>
        <v>924</v>
      </c>
      <c r="OE418" s="32"/>
      <c r="OF418" s="32"/>
      <c r="OG418" s="32"/>
      <c r="OH418" s="32"/>
      <c r="OK418" s="32"/>
      <c r="OL418" s="32"/>
      <c r="OM418" s="32"/>
      <c r="ON418" s="32"/>
      <c r="OQ418" s="32"/>
      <c r="OR418" s="32"/>
      <c r="OS418" s="32"/>
      <c r="OT418" s="32">
        <v>106</v>
      </c>
      <c r="OU418" s="36">
        <f t="shared" si="1274"/>
        <v>1876.1999999999998</v>
      </c>
      <c r="OW418" s="32"/>
      <c r="OX418" s="32"/>
      <c r="OY418" s="32"/>
      <c r="OZ418" s="32">
        <v>140.25</v>
      </c>
      <c r="PA418" s="36">
        <f t="shared" si="1275"/>
        <v>2384.25</v>
      </c>
      <c r="PC418" s="32"/>
      <c r="PD418" s="32"/>
      <c r="PE418" s="32"/>
      <c r="PF418" s="32"/>
      <c r="PI418" s="32"/>
      <c r="PJ418" s="32"/>
      <c r="PK418" s="32"/>
      <c r="PL418" s="32"/>
      <c r="PO418" s="32"/>
      <c r="PP418" s="32"/>
      <c r="PQ418" s="32"/>
      <c r="PR418" s="32"/>
      <c r="PU418" s="32"/>
      <c r="PV418" s="32"/>
      <c r="PW418" s="32"/>
      <c r="PX418" s="31">
        <v>115</v>
      </c>
      <c r="PY418" s="36">
        <f t="shared" si="1276"/>
        <v>690</v>
      </c>
      <c r="QM418" s="5"/>
      <c r="QO418" s="5"/>
      <c r="RN418" s="31">
        <v>95</v>
      </c>
      <c r="RO418" s="36">
        <f t="shared" si="1277"/>
        <v>1083</v>
      </c>
      <c r="RZ418" s="31">
        <v>130</v>
      </c>
      <c r="SA418" s="36">
        <f t="shared" si="1278"/>
        <v>1560</v>
      </c>
    </row>
    <row r="419" spans="1:515" x14ac:dyDescent="0.55000000000000004">
      <c r="B419" s="80">
        <v>186508</v>
      </c>
      <c r="C419" s="77"/>
      <c r="D419" s="78"/>
      <c r="E419" s="78">
        <f t="shared" si="1113"/>
        <v>327370.53500000003</v>
      </c>
      <c r="F419" s="78">
        <f t="shared" si="1279"/>
        <v>68.899444983140242</v>
      </c>
      <c r="G419" s="78">
        <f t="shared" si="1227"/>
        <v>98.84376056763287</v>
      </c>
      <c r="H419" s="78"/>
      <c r="I419" s="78"/>
      <c r="J419" s="88"/>
      <c r="N419" s="31">
        <v>117</v>
      </c>
      <c r="O419" s="62">
        <f t="shared" si="1228"/>
        <v>15385.5</v>
      </c>
      <c r="T419" s="31">
        <v>23.625</v>
      </c>
      <c r="U419" s="36">
        <f t="shared" si="1229"/>
        <v>4725</v>
      </c>
      <c r="Z419" s="31">
        <v>141</v>
      </c>
      <c r="AA419" s="37">
        <f t="shared" si="1225"/>
        <v>12337.5</v>
      </c>
      <c r="AF419" s="31">
        <v>145.5</v>
      </c>
      <c r="AG419" s="36">
        <f t="shared" si="1230"/>
        <v>9894</v>
      </c>
      <c r="AL419" s="31">
        <v>105.5</v>
      </c>
      <c r="AM419" s="30">
        <f t="shared" si="1231"/>
        <v>19517.5</v>
      </c>
      <c r="AR419" s="31">
        <v>48</v>
      </c>
      <c r="AS419" s="38">
        <f t="shared" si="1232"/>
        <v>1512</v>
      </c>
      <c r="AX419" s="31">
        <v>120</v>
      </c>
      <c r="AY419" s="36">
        <f t="shared" si="1233"/>
        <v>7800</v>
      </c>
      <c r="BD419" s="31">
        <v>113.5</v>
      </c>
      <c r="BE419" s="36">
        <f t="shared" si="1234"/>
        <v>4710.25</v>
      </c>
      <c r="BJ419" s="31">
        <v>82</v>
      </c>
      <c r="BK419" s="36">
        <f t="shared" si="1235"/>
        <v>2517.4</v>
      </c>
      <c r="BP419" s="31">
        <v>96</v>
      </c>
      <c r="BQ419" s="30">
        <f t="shared" si="1236"/>
        <v>3024</v>
      </c>
      <c r="BV419" s="31">
        <v>108.5</v>
      </c>
      <c r="BW419" s="30">
        <f t="shared" si="1237"/>
        <v>6510</v>
      </c>
      <c r="CB419" s="31">
        <v>124.5</v>
      </c>
      <c r="CC419" s="30">
        <f t="shared" si="1238"/>
        <v>21414</v>
      </c>
      <c r="CH419" s="3">
        <v>35.5</v>
      </c>
      <c r="CI419" s="36">
        <f t="shared" si="1239"/>
        <v>816.5</v>
      </c>
      <c r="CT419" s="3">
        <v>28</v>
      </c>
      <c r="CU419" s="36">
        <f t="shared" si="1240"/>
        <v>3360</v>
      </c>
      <c r="CZ419" s="31">
        <v>92.5</v>
      </c>
      <c r="DA419" s="62">
        <f t="shared" si="1241"/>
        <v>22570</v>
      </c>
      <c r="DF419" s="31">
        <v>110</v>
      </c>
      <c r="DG419" s="30">
        <f t="shared" si="1242"/>
        <v>6820</v>
      </c>
      <c r="DR419" s="31">
        <v>107.5</v>
      </c>
      <c r="DS419" s="30">
        <f t="shared" si="1243"/>
        <v>6772.5</v>
      </c>
      <c r="DX419" s="31">
        <v>65</v>
      </c>
      <c r="DY419" s="30">
        <f t="shared" si="1244"/>
        <v>4875</v>
      </c>
      <c r="ED419" s="31">
        <v>101</v>
      </c>
      <c r="EE419" s="30">
        <f t="shared" si="1245"/>
        <v>4747</v>
      </c>
      <c r="EV419" s="31">
        <v>124.25</v>
      </c>
      <c r="EW419" s="30">
        <f t="shared" si="1246"/>
        <v>5591.25</v>
      </c>
      <c r="FB419" s="31">
        <v>126.5</v>
      </c>
      <c r="FC419" s="29">
        <f t="shared" si="1226"/>
        <v>6514.75</v>
      </c>
      <c r="FN419" s="31">
        <v>125</v>
      </c>
      <c r="FO419" s="36">
        <f t="shared" si="1247"/>
        <v>7500</v>
      </c>
      <c r="FT419" s="31">
        <v>115.5</v>
      </c>
      <c r="FU419" s="36">
        <f t="shared" si="1248"/>
        <v>22984.5</v>
      </c>
      <c r="FZ419" s="31">
        <v>97.5</v>
      </c>
      <c r="GA419" s="36">
        <f t="shared" si="1249"/>
        <v>6045</v>
      </c>
      <c r="GF419" s="31">
        <v>72</v>
      </c>
      <c r="GG419" s="36">
        <f t="shared" si="1250"/>
        <v>3024</v>
      </c>
      <c r="GL419" s="31">
        <v>89.5</v>
      </c>
      <c r="GM419" s="36">
        <f t="shared" si="1251"/>
        <v>2953.5</v>
      </c>
      <c r="GR419" s="31">
        <v>128</v>
      </c>
      <c r="GS419" s="36">
        <f t="shared" si="1252"/>
        <v>8448</v>
      </c>
      <c r="HD419" s="31">
        <v>49</v>
      </c>
      <c r="HE419" s="36">
        <f t="shared" si="1253"/>
        <v>2352</v>
      </c>
      <c r="HP419" s="31">
        <v>113</v>
      </c>
      <c r="HQ419" s="30">
        <f t="shared" si="1254"/>
        <v>9492</v>
      </c>
      <c r="HV419" s="31">
        <v>40</v>
      </c>
      <c r="HW419" s="36">
        <f t="shared" si="1255"/>
        <v>1200</v>
      </c>
      <c r="IB419" s="31">
        <v>217</v>
      </c>
      <c r="IC419" s="36">
        <f t="shared" si="1256"/>
        <v>4991</v>
      </c>
      <c r="IH419" s="31">
        <v>118</v>
      </c>
      <c r="II419" s="30">
        <f t="shared" si="1257"/>
        <v>4248</v>
      </c>
      <c r="IN419" s="31">
        <v>105.25</v>
      </c>
      <c r="IO419" s="36">
        <f t="shared" si="1258"/>
        <v>3789</v>
      </c>
      <c r="IT419" s="31">
        <v>95.25</v>
      </c>
      <c r="IU419" s="36">
        <f t="shared" si="1259"/>
        <v>1714.5</v>
      </c>
      <c r="IZ419" s="31">
        <v>42.5</v>
      </c>
      <c r="JA419" s="36">
        <f t="shared" si="1260"/>
        <v>977.5</v>
      </c>
      <c r="JC419" s="69"/>
      <c r="JD419" s="20"/>
      <c r="JE419" s="20"/>
      <c r="JF419" s="20"/>
      <c r="JI419" s="69"/>
      <c r="JJ419" s="20"/>
      <c r="JK419" s="20"/>
      <c r="JL419" s="20">
        <v>127.5</v>
      </c>
      <c r="JM419" s="23">
        <f t="shared" si="1261"/>
        <v>8249.25</v>
      </c>
      <c r="JO419" s="69"/>
      <c r="JP419" s="20"/>
      <c r="JQ419" s="20"/>
      <c r="JR419" s="20">
        <v>125</v>
      </c>
      <c r="JS419" s="23">
        <f t="shared" si="1262"/>
        <v>3950</v>
      </c>
      <c r="JU419" s="69"/>
      <c r="JV419" s="20"/>
      <c r="JW419" s="20"/>
      <c r="JX419" s="20"/>
      <c r="KA419" s="69"/>
      <c r="KB419" s="20"/>
      <c r="KC419" s="20"/>
      <c r="KD419" s="20"/>
      <c r="KG419" s="69"/>
      <c r="KH419" s="20"/>
      <c r="KI419" s="20"/>
      <c r="KJ419" s="20">
        <v>41</v>
      </c>
      <c r="KK419" s="23">
        <f t="shared" si="1263"/>
        <v>1230</v>
      </c>
      <c r="KM419" s="69"/>
      <c r="KN419" s="20"/>
      <c r="KO419" s="20"/>
      <c r="KP419" s="20">
        <v>97.25</v>
      </c>
      <c r="KQ419" s="23">
        <f t="shared" si="1264"/>
        <v>1779.6750000000002</v>
      </c>
      <c r="KS419" s="69"/>
      <c r="KT419" s="20"/>
      <c r="KU419" s="20"/>
      <c r="KV419" s="20">
        <v>131</v>
      </c>
      <c r="KW419" s="23">
        <f t="shared" si="1265"/>
        <v>11266</v>
      </c>
      <c r="KY419" s="69"/>
      <c r="KZ419" s="20"/>
      <c r="LA419" s="20"/>
      <c r="LB419" s="20">
        <v>93</v>
      </c>
      <c r="LC419" s="23">
        <f t="shared" si="1266"/>
        <v>2194.8000000000002</v>
      </c>
      <c r="LE419" s="69"/>
      <c r="LF419" s="20"/>
      <c r="LG419" s="20"/>
      <c r="LH419" s="20">
        <v>86.63</v>
      </c>
      <c r="LI419" s="23">
        <f t="shared" si="1267"/>
        <v>13600.91</v>
      </c>
      <c r="LK419" s="27"/>
      <c r="LL419" s="27"/>
      <c r="LM419" s="27"/>
      <c r="LN419" s="27">
        <v>252</v>
      </c>
      <c r="LO419" s="30">
        <f t="shared" si="1268"/>
        <v>12524.400000000001</v>
      </c>
      <c r="LW419" s="32"/>
      <c r="LX419" s="32"/>
      <c r="LY419" s="32"/>
      <c r="LZ419" s="32">
        <v>135</v>
      </c>
      <c r="MA419" s="36">
        <f t="shared" si="1269"/>
        <v>5940</v>
      </c>
      <c r="MC419" s="32"/>
      <c r="MD419" s="32"/>
      <c r="ME419" s="32"/>
      <c r="MF419" s="32"/>
      <c r="MI419" s="32"/>
      <c r="MJ419" s="32"/>
      <c r="MK419" s="32"/>
      <c r="ML419" s="32"/>
      <c r="MO419" s="32"/>
      <c r="MP419" s="32"/>
      <c r="MQ419" s="32"/>
      <c r="MR419" s="32"/>
      <c r="MU419" s="32"/>
      <c r="MV419" s="32"/>
      <c r="MW419" s="32"/>
      <c r="MX419" s="32"/>
      <c r="NA419" s="32"/>
      <c r="NB419" s="32"/>
      <c r="NC419" s="32"/>
      <c r="ND419" s="32">
        <v>126</v>
      </c>
      <c r="NE419" s="36">
        <f t="shared" si="1270"/>
        <v>1890</v>
      </c>
      <c r="NG419" s="32"/>
      <c r="NH419" s="32"/>
      <c r="NI419" s="32"/>
      <c r="NJ419" s="32">
        <v>103.5</v>
      </c>
      <c r="NK419" s="36">
        <f t="shared" si="1271"/>
        <v>3663.8999999999996</v>
      </c>
      <c r="NM419" s="32"/>
      <c r="NN419" s="32"/>
      <c r="NO419" s="32"/>
      <c r="NP419" s="32">
        <v>100</v>
      </c>
      <c r="NQ419" s="36">
        <f t="shared" si="1272"/>
        <v>1590</v>
      </c>
      <c r="NS419" s="32"/>
      <c r="NT419" s="32"/>
      <c r="NU419" s="32"/>
      <c r="NV419" s="32"/>
      <c r="NY419" s="32"/>
      <c r="NZ419" s="32"/>
      <c r="OA419" s="32"/>
      <c r="OB419" s="32">
        <v>43.5</v>
      </c>
      <c r="OC419" s="36">
        <f t="shared" si="1273"/>
        <v>957</v>
      </c>
      <c r="OE419" s="32"/>
      <c r="OF419" s="32"/>
      <c r="OG419" s="32"/>
      <c r="OH419" s="32"/>
      <c r="OK419" s="32"/>
      <c r="OL419" s="32"/>
      <c r="OM419" s="32"/>
      <c r="ON419" s="32"/>
      <c r="OQ419" s="32"/>
      <c r="OR419" s="32"/>
      <c r="OS419" s="32"/>
      <c r="OT419" s="32">
        <v>106</v>
      </c>
      <c r="OU419" s="36">
        <f t="shared" si="1274"/>
        <v>1876.1999999999998</v>
      </c>
      <c r="OW419" s="32"/>
      <c r="OX419" s="32"/>
      <c r="OY419" s="32"/>
      <c r="OZ419" s="32">
        <v>140.25</v>
      </c>
      <c r="PA419" s="36">
        <f t="shared" si="1275"/>
        <v>2384.25</v>
      </c>
      <c r="PO419" s="32"/>
      <c r="PP419" s="32"/>
      <c r="PQ419" s="32"/>
      <c r="PR419" s="32"/>
      <c r="PU419" s="32"/>
      <c r="PV419" s="32"/>
      <c r="PW419" s="32"/>
      <c r="PX419" s="31">
        <v>115</v>
      </c>
      <c r="PY419" s="36">
        <f t="shared" si="1276"/>
        <v>690</v>
      </c>
      <c r="QM419" s="5"/>
      <c r="QO419" s="5"/>
      <c r="RN419" s="31">
        <v>95</v>
      </c>
      <c r="RO419" s="36">
        <f t="shared" si="1277"/>
        <v>1083</v>
      </c>
      <c r="RZ419" s="31">
        <v>114</v>
      </c>
      <c r="SA419" s="36">
        <f t="shared" si="1278"/>
        <v>1368</v>
      </c>
    </row>
    <row r="420" spans="1:515" x14ac:dyDescent="0.55000000000000004">
      <c r="B420" s="80">
        <v>186509</v>
      </c>
      <c r="C420" s="77"/>
      <c r="D420" s="78"/>
      <c r="E420" s="78">
        <f t="shared" si="1113"/>
        <v>338642.89499999996</v>
      </c>
      <c r="F420" s="78">
        <f t="shared" si="1279"/>
        <v>71.271861754399595</v>
      </c>
      <c r="G420" s="78">
        <f t="shared" si="1227"/>
        <v>102.2472509057971</v>
      </c>
      <c r="H420" s="78"/>
      <c r="I420" s="78"/>
      <c r="J420" s="88"/>
      <c r="N420" s="31">
        <v>117.5</v>
      </c>
      <c r="O420" s="62">
        <f t="shared" si="1228"/>
        <v>15451.25</v>
      </c>
      <c r="T420" s="31">
        <v>28</v>
      </c>
      <c r="U420" s="36">
        <f t="shared" si="1229"/>
        <v>5600</v>
      </c>
      <c r="Z420" s="31">
        <v>145.5</v>
      </c>
      <c r="AA420" s="37">
        <f t="shared" si="1225"/>
        <v>12731.25</v>
      </c>
      <c r="AF420" s="31">
        <v>148.25</v>
      </c>
      <c r="AG420" s="36">
        <f t="shared" si="1230"/>
        <v>10081</v>
      </c>
      <c r="AL420" s="31">
        <v>113.88</v>
      </c>
      <c r="AM420" s="30">
        <f t="shared" si="1231"/>
        <v>21067.8</v>
      </c>
      <c r="AR420" s="31">
        <v>67</v>
      </c>
      <c r="AS420" s="38">
        <f t="shared" si="1232"/>
        <v>2110.5</v>
      </c>
      <c r="AX420" s="31">
        <v>122</v>
      </c>
      <c r="AY420" s="36">
        <f t="shared" si="1233"/>
        <v>7930</v>
      </c>
      <c r="BD420" s="31">
        <v>114</v>
      </c>
      <c r="BE420" s="36">
        <f t="shared" si="1234"/>
        <v>4731</v>
      </c>
      <c r="BJ420" s="31">
        <v>87</v>
      </c>
      <c r="BK420" s="36">
        <f t="shared" si="1235"/>
        <v>2670.9</v>
      </c>
      <c r="BP420" s="31">
        <v>90</v>
      </c>
      <c r="BQ420" s="30">
        <f t="shared" si="1236"/>
        <v>2835</v>
      </c>
      <c r="BV420" s="31">
        <v>112.5</v>
      </c>
      <c r="BW420" s="30">
        <f t="shared" si="1237"/>
        <v>6750</v>
      </c>
      <c r="CB420" s="31">
        <v>128</v>
      </c>
      <c r="CC420" s="30">
        <f t="shared" si="1238"/>
        <v>22016</v>
      </c>
      <c r="CH420" s="3">
        <v>35</v>
      </c>
      <c r="CI420" s="36">
        <f t="shared" si="1239"/>
        <v>805</v>
      </c>
      <c r="CT420" s="3">
        <v>28</v>
      </c>
      <c r="CU420" s="36">
        <f t="shared" si="1240"/>
        <v>3360</v>
      </c>
      <c r="CZ420" s="31">
        <v>95.5</v>
      </c>
      <c r="DA420" s="62">
        <f t="shared" si="1241"/>
        <v>23302</v>
      </c>
      <c r="DF420" s="31">
        <v>110.38</v>
      </c>
      <c r="DG420" s="30">
        <f t="shared" si="1242"/>
        <v>6843.5599999999995</v>
      </c>
      <c r="DR420" s="31">
        <v>115</v>
      </c>
      <c r="DS420" s="30">
        <f t="shared" si="1243"/>
        <v>7245</v>
      </c>
      <c r="DX420" s="31">
        <v>69.5</v>
      </c>
      <c r="DY420" s="30">
        <f t="shared" si="1244"/>
        <v>5212.5</v>
      </c>
      <c r="ED420" s="31">
        <v>108.875</v>
      </c>
      <c r="EE420" s="30">
        <f t="shared" si="1245"/>
        <v>5117.125</v>
      </c>
      <c r="EV420" s="31">
        <v>128</v>
      </c>
      <c r="EW420" s="30">
        <f t="shared" si="1246"/>
        <v>5760</v>
      </c>
      <c r="FB420" s="31">
        <v>130</v>
      </c>
      <c r="FC420" s="29">
        <f t="shared" si="1226"/>
        <v>6695</v>
      </c>
      <c r="FN420" s="31">
        <v>128</v>
      </c>
      <c r="FO420" s="36">
        <f t="shared" si="1247"/>
        <v>7680</v>
      </c>
      <c r="FT420" s="31">
        <v>121</v>
      </c>
      <c r="FU420" s="36">
        <f t="shared" si="1248"/>
        <v>24079</v>
      </c>
      <c r="FZ420" s="31">
        <v>99.25</v>
      </c>
      <c r="GA420" s="36">
        <f t="shared" si="1249"/>
        <v>6153.5</v>
      </c>
      <c r="GF420" s="31">
        <v>73.13</v>
      </c>
      <c r="GG420" s="36">
        <f t="shared" si="1250"/>
        <v>3071.46</v>
      </c>
      <c r="GL420" s="31">
        <v>91</v>
      </c>
      <c r="GM420" s="36">
        <f t="shared" si="1251"/>
        <v>3003</v>
      </c>
      <c r="GR420" s="31">
        <v>128</v>
      </c>
      <c r="GS420" s="36">
        <f t="shared" si="1252"/>
        <v>8448</v>
      </c>
      <c r="HD420" s="31">
        <v>57</v>
      </c>
      <c r="HE420" s="36">
        <f t="shared" si="1253"/>
        <v>2736</v>
      </c>
      <c r="HP420" s="31">
        <v>123</v>
      </c>
      <c r="HQ420" s="30">
        <f t="shared" si="1254"/>
        <v>10332</v>
      </c>
      <c r="HV420" s="31">
        <v>40</v>
      </c>
      <c r="HW420" s="36">
        <f t="shared" si="1255"/>
        <v>1200</v>
      </c>
      <c r="IB420" s="31">
        <v>217</v>
      </c>
      <c r="IC420" s="36">
        <f t="shared" si="1256"/>
        <v>4991</v>
      </c>
      <c r="IH420" s="31">
        <v>114.5</v>
      </c>
      <c r="II420" s="30">
        <f t="shared" si="1257"/>
        <v>4122</v>
      </c>
      <c r="IN420" s="31">
        <v>109</v>
      </c>
      <c r="IO420" s="36">
        <f t="shared" si="1258"/>
        <v>3924</v>
      </c>
      <c r="IT420" s="31">
        <v>101</v>
      </c>
      <c r="IU420" s="36">
        <f t="shared" si="1259"/>
        <v>1818</v>
      </c>
      <c r="IZ420" s="31">
        <v>40</v>
      </c>
      <c r="JA420" s="36">
        <f t="shared" si="1260"/>
        <v>920</v>
      </c>
      <c r="JC420" s="69"/>
      <c r="JD420" s="20"/>
      <c r="JE420" s="20"/>
      <c r="JF420" s="20"/>
      <c r="JI420" s="69"/>
      <c r="JJ420" s="20"/>
      <c r="JK420" s="20"/>
      <c r="JL420" s="20">
        <v>127.5</v>
      </c>
      <c r="JM420" s="23">
        <f t="shared" si="1261"/>
        <v>8249.25</v>
      </c>
      <c r="JO420" s="69"/>
      <c r="JP420" s="20"/>
      <c r="JQ420" s="20"/>
      <c r="JR420" s="20">
        <v>125.25</v>
      </c>
      <c r="JS420" s="23">
        <f t="shared" si="1262"/>
        <v>3957.9</v>
      </c>
      <c r="JU420" s="69"/>
      <c r="JV420" s="20"/>
      <c r="JW420" s="20"/>
      <c r="JX420" s="20"/>
      <c r="KA420" s="69"/>
      <c r="KB420" s="20"/>
      <c r="KC420" s="20"/>
      <c r="KD420" s="20"/>
      <c r="KG420" s="69"/>
      <c r="KH420" s="20"/>
      <c r="KI420" s="20"/>
      <c r="KJ420" s="20">
        <v>44</v>
      </c>
      <c r="KK420" s="23">
        <f t="shared" si="1263"/>
        <v>1320</v>
      </c>
      <c r="KM420" s="69"/>
      <c r="KN420" s="20"/>
      <c r="KO420" s="20"/>
      <c r="KP420" s="20">
        <v>98</v>
      </c>
      <c r="KQ420" s="23">
        <f t="shared" si="1264"/>
        <v>1793.4</v>
      </c>
      <c r="KS420" s="69"/>
      <c r="KT420" s="20"/>
      <c r="KU420" s="20"/>
      <c r="KV420" s="20">
        <v>133</v>
      </c>
      <c r="KW420" s="23">
        <f t="shared" si="1265"/>
        <v>11438</v>
      </c>
      <c r="KY420" s="69"/>
      <c r="KZ420" s="20"/>
      <c r="LA420" s="20"/>
      <c r="LB420" s="20">
        <v>98</v>
      </c>
      <c r="LC420" s="23">
        <f t="shared" si="1266"/>
        <v>2312.8000000000002</v>
      </c>
      <c r="LE420" s="69"/>
      <c r="LF420" s="20"/>
      <c r="LG420" s="20"/>
      <c r="LH420" s="20">
        <v>88.25</v>
      </c>
      <c r="LI420" s="23">
        <f t="shared" si="1267"/>
        <v>13855.25</v>
      </c>
      <c r="LK420" s="27"/>
      <c r="LL420" s="27"/>
      <c r="LM420" s="27"/>
      <c r="LN420" s="27">
        <v>270</v>
      </c>
      <c r="LO420" s="30">
        <f t="shared" si="1268"/>
        <v>13419</v>
      </c>
      <c r="LW420" s="32"/>
      <c r="LX420" s="32"/>
      <c r="LY420" s="32"/>
      <c r="LZ420" s="32">
        <v>140</v>
      </c>
      <c r="MA420" s="36">
        <f t="shared" si="1269"/>
        <v>6160</v>
      </c>
      <c r="MC420" s="32"/>
      <c r="MD420" s="32"/>
      <c r="ME420" s="32"/>
      <c r="MF420" s="32"/>
      <c r="MI420" s="32"/>
      <c r="MJ420" s="32"/>
      <c r="MK420" s="32"/>
      <c r="ML420" s="32"/>
      <c r="MO420" s="32"/>
      <c r="MP420" s="32"/>
      <c r="MQ420" s="32"/>
      <c r="MR420" s="32"/>
      <c r="MU420" s="32"/>
      <c r="MV420" s="32"/>
      <c r="MW420" s="32"/>
      <c r="MX420" s="32"/>
      <c r="NA420" s="32"/>
      <c r="NB420" s="32"/>
      <c r="NC420" s="32"/>
      <c r="ND420" s="32">
        <v>116</v>
      </c>
      <c r="NE420" s="36">
        <f t="shared" si="1270"/>
        <v>1740</v>
      </c>
      <c r="NG420" s="32"/>
      <c r="NH420" s="32"/>
      <c r="NI420" s="32"/>
      <c r="NJ420" s="32">
        <v>107</v>
      </c>
      <c r="NK420" s="36">
        <f t="shared" si="1271"/>
        <v>3787.7999999999997</v>
      </c>
      <c r="NM420" s="32"/>
      <c r="NN420" s="32"/>
      <c r="NO420" s="32"/>
      <c r="NP420" s="32">
        <v>102</v>
      </c>
      <c r="NQ420" s="36">
        <f t="shared" si="1272"/>
        <v>1621.8</v>
      </c>
      <c r="NS420" s="32"/>
      <c r="NT420" s="32"/>
      <c r="NU420" s="32"/>
      <c r="NV420" s="32"/>
      <c r="NY420" s="32"/>
      <c r="NZ420" s="32"/>
      <c r="OA420" s="32"/>
      <c r="OB420" s="32">
        <v>41.75</v>
      </c>
      <c r="OC420" s="36">
        <f t="shared" si="1273"/>
        <v>918.5</v>
      </c>
      <c r="OE420" s="32"/>
      <c r="OF420" s="32"/>
      <c r="OG420" s="32"/>
      <c r="OH420" s="32"/>
      <c r="OK420" s="32"/>
      <c r="OL420" s="32"/>
      <c r="OM420" s="32"/>
      <c r="ON420" s="32"/>
      <c r="OQ420" s="32"/>
      <c r="OR420" s="32"/>
      <c r="OS420" s="32"/>
      <c r="OT420" s="32">
        <v>100</v>
      </c>
      <c r="OU420" s="36">
        <f t="shared" si="1274"/>
        <v>1770</v>
      </c>
      <c r="OW420" s="32"/>
      <c r="OX420" s="32"/>
      <c r="OY420" s="32"/>
      <c r="OZ420" s="32">
        <v>140.25</v>
      </c>
      <c r="PA420" s="36">
        <f t="shared" si="1275"/>
        <v>2384.25</v>
      </c>
      <c r="PO420" s="32"/>
      <c r="PP420" s="32"/>
      <c r="PQ420" s="32"/>
      <c r="PR420" s="32"/>
      <c r="PU420" s="32"/>
      <c r="PV420" s="32"/>
      <c r="PW420" s="32"/>
      <c r="PX420" s="31">
        <v>115</v>
      </c>
      <c r="PY420" s="36">
        <f t="shared" si="1276"/>
        <v>690</v>
      </c>
      <c r="QM420" s="5"/>
      <c r="QO420" s="5"/>
      <c r="RN420" s="31">
        <v>96.5</v>
      </c>
      <c r="RO420" s="36">
        <f t="shared" si="1277"/>
        <v>1100.1000000000001</v>
      </c>
      <c r="RZ420" s="31">
        <v>111</v>
      </c>
      <c r="SA420" s="36">
        <f t="shared" si="1278"/>
        <v>1332</v>
      </c>
    </row>
    <row r="421" spans="1:515" x14ac:dyDescent="0.55000000000000004">
      <c r="B421" s="80">
        <v>186510</v>
      </c>
      <c r="C421" s="77"/>
      <c r="D421" s="78"/>
      <c r="E421" s="78">
        <f t="shared" si="1113"/>
        <v>345749.94416666665</v>
      </c>
      <c r="F421" s="78">
        <f t="shared" si="1279"/>
        <v>72.767633947371152</v>
      </c>
      <c r="G421" s="78">
        <f t="shared" si="1227"/>
        <v>104.3930990841385</v>
      </c>
      <c r="H421" s="78"/>
      <c r="I421" s="78"/>
      <c r="J421" s="88"/>
      <c r="N421" s="31">
        <v>113</v>
      </c>
      <c r="O421" s="62">
        <f t="shared" si="1228"/>
        <v>14859.5</v>
      </c>
      <c r="T421" s="31">
        <v>28.6875</v>
      </c>
      <c r="U421" s="36">
        <f t="shared" si="1229"/>
        <v>5737.5</v>
      </c>
      <c r="Z421" s="31">
        <v>145.33333333333334</v>
      </c>
      <c r="AA421" s="37">
        <f t="shared" si="1225"/>
        <v>12716.666666666668</v>
      </c>
      <c r="AF421" s="31">
        <v>148.5</v>
      </c>
      <c r="AG421" s="36">
        <f t="shared" si="1230"/>
        <v>10098</v>
      </c>
      <c r="AL421" s="31">
        <v>114.5</v>
      </c>
      <c r="AM421" s="30">
        <f t="shared" si="1231"/>
        <v>21182.5</v>
      </c>
      <c r="AR421" s="31">
        <v>63</v>
      </c>
      <c r="AS421" s="38">
        <f t="shared" si="1232"/>
        <v>1984.5</v>
      </c>
      <c r="AX421" s="31">
        <v>122.5</v>
      </c>
      <c r="AY421" s="36">
        <f t="shared" si="1233"/>
        <v>7962.5</v>
      </c>
      <c r="BD421" s="31">
        <v>116.25</v>
      </c>
      <c r="BE421" s="36">
        <f t="shared" si="1234"/>
        <v>4824.375</v>
      </c>
      <c r="BJ421" s="31">
        <v>93</v>
      </c>
      <c r="BK421" s="36">
        <f t="shared" si="1235"/>
        <v>2855.1</v>
      </c>
      <c r="BP421" s="31">
        <v>97</v>
      </c>
      <c r="BQ421" s="30">
        <f t="shared" si="1236"/>
        <v>3055.5</v>
      </c>
      <c r="BV421" s="31">
        <v>108.5</v>
      </c>
      <c r="BW421" s="30">
        <f t="shared" si="1237"/>
        <v>6510</v>
      </c>
      <c r="CB421" s="31">
        <v>158</v>
      </c>
      <c r="CC421" s="30">
        <f t="shared" si="1238"/>
        <v>27176</v>
      </c>
      <c r="CH421" s="3">
        <v>38</v>
      </c>
      <c r="CI421" s="36">
        <f t="shared" si="1239"/>
        <v>874</v>
      </c>
      <c r="CT421" s="3">
        <v>33.25</v>
      </c>
      <c r="CU421" s="36">
        <f t="shared" si="1240"/>
        <v>3990</v>
      </c>
      <c r="CZ421" s="31">
        <v>100.75</v>
      </c>
      <c r="DA421" s="62">
        <f t="shared" si="1241"/>
        <v>24583</v>
      </c>
      <c r="DF421" s="31">
        <v>108.25</v>
      </c>
      <c r="DG421" s="30">
        <f t="shared" si="1242"/>
        <v>6711.5</v>
      </c>
      <c r="DR421" s="31">
        <v>115.75</v>
      </c>
      <c r="DS421" s="30">
        <f t="shared" si="1243"/>
        <v>7292.25</v>
      </c>
      <c r="DX421" s="31">
        <v>74.63</v>
      </c>
      <c r="DY421" s="30">
        <f t="shared" si="1244"/>
        <v>5597.25</v>
      </c>
      <c r="ED421" s="31">
        <v>103.5</v>
      </c>
      <c r="EE421" s="30">
        <f t="shared" si="1245"/>
        <v>4864.5</v>
      </c>
      <c r="EV421" s="31">
        <v>128</v>
      </c>
      <c r="EW421" s="30">
        <f t="shared" si="1246"/>
        <v>5760</v>
      </c>
      <c r="FB421" s="31">
        <v>135.625</v>
      </c>
      <c r="FC421" s="29">
        <f t="shared" si="1226"/>
        <v>6984.6875</v>
      </c>
      <c r="FN421" s="31">
        <v>127</v>
      </c>
      <c r="FO421" s="36">
        <f t="shared" si="1247"/>
        <v>7620</v>
      </c>
      <c r="FT421" s="31">
        <v>120</v>
      </c>
      <c r="FU421" s="36">
        <f t="shared" si="1248"/>
        <v>23880</v>
      </c>
      <c r="FZ421" s="31">
        <v>106.25</v>
      </c>
      <c r="GA421" s="36">
        <f t="shared" si="1249"/>
        <v>6587.5</v>
      </c>
      <c r="GF421" s="31">
        <v>81.75</v>
      </c>
      <c r="GG421" s="36">
        <f t="shared" si="1250"/>
        <v>3433.5</v>
      </c>
      <c r="GL421" s="31">
        <v>92</v>
      </c>
      <c r="GM421" s="36">
        <f t="shared" si="1251"/>
        <v>3036</v>
      </c>
      <c r="GR421" s="31">
        <v>128</v>
      </c>
      <c r="GS421" s="36">
        <f t="shared" si="1252"/>
        <v>8448</v>
      </c>
      <c r="HD421" s="31">
        <v>70.13</v>
      </c>
      <c r="HE421" s="36">
        <f t="shared" si="1253"/>
        <v>3366.24</v>
      </c>
      <c r="HP421" s="31">
        <v>138</v>
      </c>
      <c r="HQ421" s="30">
        <f t="shared" si="1254"/>
        <v>11592</v>
      </c>
      <c r="HV421" s="31">
        <v>30.5</v>
      </c>
      <c r="HW421" s="36">
        <f t="shared" si="1255"/>
        <v>915</v>
      </c>
      <c r="IB421" s="31">
        <v>217</v>
      </c>
      <c r="IC421" s="36">
        <f t="shared" si="1256"/>
        <v>4991</v>
      </c>
      <c r="IH421" s="31">
        <v>114.5</v>
      </c>
      <c r="II421" s="30">
        <f t="shared" si="1257"/>
        <v>4122</v>
      </c>
      <c r="IN421" s="31">
        <v>104</v>
      </c>
      <c r="IO421" s="36">
        <f t="shared" si="1258"/>
        <v>3744</v>
      </c>
      <c r="IT421" s="31">
        <v>105.5</v>
      </c>
      <c r="IU421" s="36">
        <f t="shared" si="1259"/>
        <v>1899</v>
      </c>
      <c r="IZ421" s="31">
        <v>45.5</v>
      </c>
      <c r="JA421" s="36">
        <f t="shared" si="1260"/>
        <v>1046.5</v>
      </c>
      <c r="JC421" s="69"/>
      <c r="JD421" s="20"/>
      <c r="JE421" s="20"/>
      <c r="JF421" s="20"/>
      <c r="JI421" s="69"/>
      <c r="JJ421" s="20"/>
      <c r="JK421" s="20"/>
      <c r="JL421" s="20">
        <v>125</v>
      </c>
      <c r="JM421" s="23">
        <f t="shared" si="1261"/>
        <v>8087.5</v>
      </c>
      <c r="JO421" s="69"/>
      <c r="JP421" s="20"/>
      <c r="JQ421" s="20"/>
      <c r="JR421" s="20">
        <v>125</v>
      </c>
      <c r="JS421" s="23">
        <f t="shared" si="1262"/>
        <v>3950</v>
      </c>
      <c r="JU421" s="69"/>
      <c r="JV421" s="20"/>
      <c r="JW421" s="20"/>
      <c r="JX421" s="20"/>
      <c r="KA421" s="69"/>
      <c r="KB421" s="20"/>
      <c r="KC421" s="20"/>
      <c r="KD421" s="20"/>
      <c r="KG421" s="69"/>
      <c r="KH421" s="20"/>
      <c r="KI421" s="20"/>
      <c r="KJ421" s="20">
        <v>40</v>
      </c>
      <c r="KK421" s="23">
        <f t="shared" si="1263"/>
        <v>1200</v>
      </c>
      <c r="KM421" s="69"/>
      <c r="KN421" s="20"/>
      <c r="KO421" s="20"/>
      <c r="KP421" s="20">
        <v>94.75</v>
      </c>
      <c r="KQ421" s="23">
        <f t="shared" si="1264"/>
        <v>1733.925</v>
      </c>
      <c r="KS421" s="69"/>
      <c r="KT421" s="20"/>
      <c r="KU421" s="20"/>
      <c r="KV421" s="20">
        <v>121.75</v>
      </c>
      <c r="KW421" s="23">
        <f t="shared" si="1265"/>
        <v>10470.5</v>
      </c>
      <c r="KY421" s="69"/>
      <c r="KZ421" s="20"/>
      <c r="LA421" s="20"/>
      <c r="LB421" s="20">
        <v>100</v>
      </c>
      <c r="LC421" s="23">
        <f t="shared" si="1266"/>
        <v>2360</v>
      </c>
      <c r="LE421" s="69"/>
      <c r="LF421" s="20"/>
      <c r="LG421" s="20"/>
      <c r="LH421" s="20">
        <v>90.25</v>
      </c>
      <c r="LI421" s="23">
        <f t="shared" si="1267"/>
        <v>14169.25</v>
      </c>
      <c r="LK421" s="27"/>
      <c r="LL421" s="27"/>
      <c r="LM421" s="27"/>
      <c r="LN421" s="27">
        <v>240</v>
      </c>
      <c r="LO421" s="30">
        <f t="shared" si="1268"/>
        <v>11928</v>
      </c>
      <c r="LW421" s="32"/>
      <c r="LX421" s="32"/>
      <c r="LY421" s="32"/>
      <c r="LZ421" s="32">
        <v>140</v>
      </c>
      <c r="MA421" s="36">
        <f t="shared" si="1269"/>
        <v>6160</v>
      </c>
      <c r="MC421" s="32"/>
      <c r="MD421" s="32"/>
      <c r="ME421" s="32"/>
      <c r="MF421" s="32"/>
      <c r="MI421" s="32"/>
      <c r="MJ421" s="32"/>
      <c r="MK421" s="32"/>
      <c r="ML421" s="32"/>
      <c r="MO421" s="32"/>
      <c r="MP421" s="32"/>
      <c r="MQ421" s="32"/>
      <c r="MR421" s="32"/>
      <c r="MU421" s="32"/>
      <c r="MV421" s="32"/>
      <c r="MW421" s="32"/>
      <c r="MX421" s="32"/>
      <c r="NA421" s="32"/>
      <c r="NB421" s="32"/>
      <c r="NC421" s="32"/>
      <c r="ND421" s="32">
        <v>118</v>
      </c>
      <c r="NE421" s="36">
        <f t="shared" si="1270"/>
        <v>1770</v>
      </c>
      <c r="NG421" s="32"/>
      <c r="NH421" s="32"/>
      <c r="NI421" s="32"/>
      <c r="NJ421" s="32">
        <v>103.5</v>
      </c>
      <c r="NK421" s="36">
        <f t="shared" si="1271"/>
        <v>3663.8999999999996</v>
      </c>
      <c r="NM421" s="32"/>
      <c r="NN421" s="32"/>
      <c r="NO421" s="32"/>
      <c r="NP421" s="32">
        <v>106.5</v>
      </c>
      <c r="NQ421" s="36">
        <f t="shared" si="1272"/>
        <v>1693.3500000000001</v>
      </c>
      <c r="NS421" s="32"/>
      <c r="NT421" s="32"/>
      <c r="NU421" s="32"/>
      <c r="NV421" s="32"/>
      <c r="NY421" s="32"/>
      <c r="NZ421" s="32"/>
      <c r="OA421" s="32"/>
      <c r="OB421" s="32">
        <v>43</v>
      </c>
      <c r="OC421" s="36">
        <f t="shared" si="1273"/>
        <v>946</v>
      </c>
      <c r="OE421" s="32"/>
      <c r="OF421" s="32"/>
      <c r="OG421" s="32"/>
      <c r="OH421" s="32"/>
      <c r="OK421" s="32"/>
      <c r="OL421" s="32"/>
      <c r="OM421" s="32"/>
      <c r="ON421" s="32"/>
      <c r="OQ421" s="32"/>
      <c r="OR421" s="32"/>
      <c r="OS421" s="32"/>
      <c r="OT421" s="32">
        <v>106</v>
      </c>
      <c r="OU421" s="36">
        <f t="shared" si="1274"/>
        <v>1876.1999999999998</v>
      </c>
      <c r="OW421" s="32"/>
      <c r="OX421" s="32"/>
      <c r="OY421" s="32"/>
      <c r="OZ421" s="32">
        <v>140.25</v>
      </c>
      <c r="PA421" s="36">
        <f t="shared" si="1275"/>
        <v>2384.25</v>
      </c>
      <c r="PC421" s="32"/>
      <c r="PD421" s="32"/>
      <c r="PE421" s="32"/>
      <c r="PF421" s="32"/>
      <c r="PI421" s="32"/>
      <c r="PJ421" s="32"/>
      <c r="PK421" s="32"/>
      <c r="PL421" s="32"/>
      <c r="PO421" s="32"/>
      <c r="PP421" s="32"/>
      <c r="PQ421" s="32"/>
      <c r="PR421" s="32"/>
      <c r="PU421" s="32"/>
      <c r="PV421" s="32"/>
      <c r="PW421" s="32"/>
      <c r="PX421" s="31">
        <v>119</v>
      </c>
      <c r="PY421" s="36">
        <f t="shared" si="1276"/>
        <v>714</v>
      </c>
      <c r="QM421" s="5"/>
      <c r="QO421" s="5"/>
      <c r="RN421" s="31">
        <v>95</v>
      </c>
      <c r="RO421" s="36">
        <f t="shared" si="1277"/>
        <v>1083</v>
      </c>
      <c r="RZ421" s="31">
        <v>105</v>
      </c>
      <c r="SA421" s="36">
        <f t="shared" si="1278"/>
        <v>1260</v>
      </c>
    </row>
    <row r="422" spans="1:515" x14ac:dyDescent="0.55000000000000004">
      <c r="B422" s="80">
        <v>186511</v>
      </c>
      <c r="C422" s="79">
        <f>COUNT(N422:SS422)/2</f>
        <v>53</v>
      </c>
      <c r="D422" s="78"/>
      <c r="E422" s="78">
        <f t="shared" si="1113"/>
        <v>343595.90833333338</v>
      </c>
      <c r="F422" s="78">
        <f t="shared" si="1279"/>
        <v>72.314288708495397</v>
      </c>
      <c r="G422" s="78">
        <f t="shared" si="1227"/>
        <v>103.74272594605478</v>
      </c>
      <c r="H422" s="78"/>
      <c r="I422" s="78"/>
      <c r="J422" s="88"/>
      <c r="N422" s="31">
        <v>112</v>
      </c>
      <c r="O422" s="62">
        <f t="shared" si="1228"/>
        <v>14728</v>
      </c>
      <c r="T422" s="31">
        <v>29.75</v>
      </c>
      <c r="U422" s="36">
        <f t="shared" si="1229"/>
        <v>5950</v>
      </c>
      <c r="Z422" s="31">
        <v>145.16666666666669</v>
      </c>
      <c r="AA422" s="37">
        <f t="shared" si="1225"/>
        <v>12702.083333333336</v>
      </c>
      <c r="AF422" s="31">
        <v>185</v>
      </c>
      <c r="AG422" s="36">
        <f t="shared" si="1230"/>
        <v>12580</v>
      </c>
      <c r="AL422" s="31">
        <v>116.25</v>
      </c>
      <c r="AM422" s="30">
        <f t="shared" si="1231"/>
        <v>21506.25</v>
      </c>
      <c r="AR422" s="31">
        <v>62</v>
      </c>
      <c r="AS422" s="38">
        <f t="shared" si="1232"/>
        <v>1953</v>
      </c>
      <c r="AX422" s="31">
        <v>123.5</v>
      </c>
      <c r="AY422" s="36">
        <f t="shared" si="1233"/>
        <v>8027.5</v>
      </c>
      <c r="BD422" s="31">
        <v>118.25</v>
      </c>
      <c r="BE422" s="36">
        <f t="shared" si="1234"/>
        <v>4907.375</v>
      </c>
      <c r="BJ422" s="31">
        <v>93</v>
      </c>
      <c r="BK422" s="36">
        <f t="shared" si="1235"/>
        <v>2855.1</v>
      </c>
      <c r="BP422" s="31">
        <v>99.25</v>
      </c>
      <c r="BQ422" s="30">
        <f t="shared" si="1236"/>
        <v>3126.375</v>
      </c>
      <c r="BV422" s="31">
        <v>107.5</v>
      </c>
      <c r="BW422" s="30">
        <f t="shared" si="1237"/>
        <v>6450</v>
      </c>
      <c r="CB422" s="31">
        <v>131.75</v>
      </c>
      <c r="CC422" s="30">
        <f t="shared" si="1238"/>
        <v>22661</v>
      </c>
      <c r="CH422" s="56">
        <v>44</v>
      </c>
      <c r="CI422" s="36">
        <f t="shared" si="1239"/>
        <v>1012</v>
      </c>
      <c r="CT422" s="3">
        <v>36</v>
      </c>
      <c r="CU422" s="36">
        <f t="shared" si="1240"/>
        <v>4320</v>
      </c>
      <c r="CZ422" s="31">
        <v>96.875</v>
      </c>
      <c r="DA422" s="62">
        <f t="shared" si="1241"/>
        <v>23637.5</v>
      </c>
      <c r="DF422" s="31">
        <v>109.25</v>
      </c>
      <c r="DG422" s="30">
        <f t="shared" si="1242"/>
        <v>6773.5</v>
      </c>
      <c r="DR422" s="31">
        <v>116.25</v>
      </c>
      <c r="DS422" s="30">
        <f t="shared" si="1243"/>
        <v>7323.75</v>
      </c>
      <c r="DX422" s="31">
        <v>76</v>
      </c>
      <c r="DY422" s="30">
        <f t="shared" si="1244"/>
        <v>5700</v>
      </c>
      <c r="ED422" s="31">
        <v>103</v>
      </c>
      <c r="EE422" s="30">
        <f t="shared" si="1245"/>
        <v>4841</v>
      </c>
      <c r="EV422" s="31">
        <v>130</v>
      </c>
      <c r="EW422" s="30">
        <f t="shared" si="1246"/>
        <v>5850</v>
      </c>
      <c r="FB422" s="31">
        <v>135.5</v>
      </c>
      <c r="FC422" s="29">
        <f t="shared" si="1226"/>
        <v>6978.25</v>
      </c>
      <c r="FN422" s="31">
        <v>129.75</v>
      </c>
      <c r="FO422" s="36">
        <f t="shared" si="1247"/>
        <v>7785</v>
      </c>
      <c r="FT422" s="31">
        <v>121.5</v>
      </c>
      <c r="FU422" s="36">
        <f t="shared" si="1248"/>
        <v>24178.5</v>
      </c>
      <c r="FZ422" s="31">
        <v>103.375</v>
      </c>
      <c r="GA422" s="36">
        <f t="shared" si="1249"/>
        <v>6409.25</v>
      </c>
      <c r="GF422" s="31">
        <v>92.5</v>
      </c>
      <c r="GG422" s="36">
        <f t="shared" si="1250"/>
        <v>3885</v>
      </c>
      <c r="GL422" s="31">
        <v>89.5</v>
      </c>
      <c r="GM422" s="36">
        <f t="shared" si="1251"/>
        <v>2953.5</v>
      </c>
      <c r="GR422" s="31">
        <v>132</v>
      </c>
      <c r="GS422" s="36">
        <f t="shared" si="1252"/>
        <v>8712</v>
      </c>
      <c r="HD422" s="31">
        <v>90</v>
      </c>
      <c r="HE422" s="36">
        <f t="shared" si="1253"/>
        <v>4320</v>
      </c>
      <c r="HP422" s="31">
        <v>114</v>
      </c>
      <c r="HQ422" s="30">
        <f t="shared" si="1254"/>
        <v>9576</v>
      </c>
      <c r="HV422" s="31">
        <v>37</v>
      </c>
      <c r="HW422" s="36">
        <f t="shared" si="1255"/>
        <v>1110</v>
      </c>
      <c r="IB422" s="31">
        <v>217</v>
      </c>
      <c r="IC422" s="36">
        <f t="shared" si="1256"/>
        <v>4991</v>
      </c>
      <c r="IH422" s="31">
        <v>114.5</v>
      </c>
      <c r="II422" s="30">
        <f t="shared" si="1257"/>
        <v>4122</v>
      </c>
      <c r="IN422" s="31">
        <v>102.625</v>
      </c>
      <c r="IO422" s="36">
        <f t="shared" si="1258"/>
        <v>3694.5</v>
      </c>
      <c r="IT422" s="31">
        <v>103.25</v>
      </c>
      <c r="IU422" s="36">
        <f t="shared" si="1259"/>
        <v>1858.5</v>
      </c>
      <c r="IZ422" s="31">
        <v>45</v>
      </c>
      <c r="JA422" s="36">
        <f t="shared" si="1260"/>
        <v>1035</v>
      </c>
      <c r="JC422" s="69"/>
      <c r="JD422" s="20"/>
      <c r="JE422" s="20"/>
      <c r="JF422" s="20"/>
      <c r="JI422" s="69"/>
      <c r="JJ422" s="20"/>
      <c r="JK422" s="20"/>
      <c r="JL422" s="20">
        <v>125</v>
      </c>
      <c r="JM422" s="23">
        <f t="shared" si="1261"/>
        <v>8087.5</v>
      </c>
      <c r="JO422" s="69"/>
      <c r="JP422" s="20"/>
      <c r="JQ422" s="20"/>
      <c r="JR422" s="20">
        <v>127</v>
      </c>
      <c r="JS422" s="23">
        <f t="shared" si="1262"/>
        <v>4013.2000000000003</v>
      </c>
      <c r="JU422" s="69"/>
      <c r="JV422" s="20"/>
      <c r="JW422" s="20"/>
      <c r="JX422" s="20"/>
      <c r="KA422" s="69"/>
      <c r="KB422" s="20"/>
      <c r="KC422" s="20"/>
      <c r="KD422" s="20"/>
      <c r="KG422" s="69"/>
      <c r="KH422" s="20"/>
      <c r="KI422" s="20"/>
      <c r="KJ422" s="20">
        <v>38</v>
      </c>
      <c r="KK422" s="23">
        <f t="shared" si="1263"/>
        <v>1140</v>
      </c>
      <c r="KM422" s="69"/>
      <c r="KN422" s="20"/>
      <c r="KO422" s="20"/>
      <c r="KP422" s="20">
        <v>90</v>
      </c>
      <c r="KQ422" s="23">
        <f t="shared" si="1264"/>
        <v>1647</v>
      </c>
      <c r="KS422" s="69"/>
      <c r="KT422" s="20"/>
      <c r="KU422" s="20"/>
      <c r="KV422" s="20">
        <v>120</v>
      </c>
      <c r="KW422" s="23">
        <f t="shared" si="1265"/>
        <v>10320</v>
      </c>
      <c r="KY422" s="69"/>
      <c r="KZ422" s="20"/>
      <c r="LA422" s="20"/>
      <c r="LB422" s="20">
        <v>98</v>
      </c>
      <c r="LC422" s="23">
        <f t="shared" si="1266"/>
        <v>2312.8000000000002</v>
      </c>
      <c r="LE422" s="69"/>
      <c r="LF422" s="20"/>
      <c r="LG422" s="20"/>
      <c r="LH422" s="20">
        <v>92</v>
      </c>
      <c r="LI422" s="23">
        <f t="shared" si="1267"/>
        <v>14444</v>
      </c>
      <c r="LK422" s="27"/>
      <c r="LL422" s="27"/>
      <c r="LM422" s="27"/>
      <c r="LN422" s="27">
        <v>235</v>
      </c>
      <c r="LO422" s="30">
        <f t="shared" si="1268"/>
        <v>11679.5</v>
      </c>
      <c r="LW422" s="32"/>
      <c r="LX422" s="32"/>
      <c r="LY422" s="32"/>
      <c r="LZ422" s="32">
        <v>140</v>
      </c>
      <c r="MA422" s="36">
        <f t="shared" si="1269"/>
        <v>6160</v>
      </c>
      <c r="MC422" s="32"/>
      <c r="MD422" s="32"/>
      <c r="ME422" s="32"/>
      <c r="MF422" s="32"/>
      <c r="MI422" s="32"/>
      <c r="MJ422" s="32"/>
      <c r="MK422" s="32"/>
      <c r="ML422" s="32"/>
      <c r="MO422" s="32"/>
      <c r="MP422" s="32"/>
      <c r="MQ422" s="32"/>
      <c r="MR422" s="32"/>
      <c r="MU422" s="32"/>
      <c r="MV422" s="32"/>
      <c r="MW422" s="32"/>
      <c r="MX422" s="32"/>
      <c r="NA422" s="32"/>
      <c r="NB422" s="32"/>
      <c r="NC422" s="32"/>
      <c r="ND422" s="32">
        <v>115</v>
      </c>
      <c r="NE422" s="36">
        <f t="shared" si="1270"/>
        <v>1725</v>
      </c>
      <c r="NG422" s="32"/>
      <c r="NH422" s="32"/>
      <c r="NI422" s="32"/>
      <c r="NJ422" s="32">
        <v>103</v>
      </c>
      <c r="NK422" s="36">
        <f t="shared" si="1271"/>
        <v>3646.2</v>
      </c>
      <c r="NM422" s="32"/>
      <c r="NN422" s="32"/>
      <c r="NO422" s="32"/>
      <c r="NP422" s="32">
        <v>104.25</v>
      </c>
      <c r="NQ422" s="36">
        <f t="shared" si="1272"/>
        <v>1657.575</v>
      </c>
      <c r="NS422" s="32"/>
      <c r="NT422" s="32"/>
      <c r="NU422" s="32"/>
      <c r="NV422" s="32"/>
      <c r="NY422" s="32"/>
      <c r="NZ422" s="32"/>
      <c r="OA422" s="32"/>
      <c r="OB422" s="32">
        <v>42.75</v>
      </c>
      <c r="OC422" s="36">
        <f t="shared" si="1273"/>
        <v>940.5</v>
      </c>
      <c r="OE422" s="32"/>
      <c r="OF422" s="32"/>
      <c r="OG422" s="32"/>
      <c r="OH422" s="32"/>
      <c r="OK422" s="32"/>
      <c r="OL422" s="32"/>
      <c r="OM422" s="32"/>
      <c r="ON422" s="32"/>
      <c r="OQ422" s="32"/>
      <c r="OR422" s="32"/>
      <c r="OS422" s="32"/>
      <c r="OT422" s="32">
        <v>106</v>
      </c>
      <c r="OU422" s="36">
        <f t="shared" si="1274"/>
        <v>1876.1999999999998</v>
      </c>
      <c r="OW422" s="32"/>
      <c r="OX422" s="32"/>
      <c r="OY422" s="32"/>
      <c r="OZ422" s="32">
        <v>140.5</v>
      </c>
      <c r="PA422" s="36">
        <f t="shared" si="1275"/>
        <v>2388.5</v>
      </c>
      <c r="PC422" s="32"/>
      <c r="PD422" s="32"/>
      <c r="PE422" s="32"/>
      <c r="PF422" s="32"/>
      <c r="PI422" s="32"/>
      <c r="PJ422" s="32"/>
      <c r="PK422" s="32"/>
      <c r="PL422" s="32"/>
      <c r="PO422" s="32"/>
      <c r="PP422" s="32"/>
      <c r="PQ422" s="32"/>
      <c r="PR422" s="32"/>
      <c r="PU422" s="32"/>
      <c r="PV422" s="32"/>
      <c r="PW422" s="32"/>
      <c r="PX422" s="31">
        <v>119</v>
      </c>
      <c r="PY422" s="36">
        <f t="shared" si="1276"/>
        <v>714</v>
      </c>
      <c r="QM422" s="5"/>
      <c r="QO422" s="5"/>
      <c r="RN422" s="31">
        <v>95</v>
      </c>
      <c r="RO422" s="36">
        <f t="shared" si="1277"/>
        <v>1083</v>
      </c>
      <c r="RZ422" s="31">
        <v>104</v>
      </c>
      <c r="SA422" s="36">
        <f t="shared" si="1278"/>
        <v>1248</v>
      </c>
    </row>
    <row r="423" spans="1:515" x14ac:dyDescent="0.55000000000000004">
      <c r="B423" s="80">
        <v>186512</v>
      </c>
      <c r="C423" s="77"/>
      <c r="D423" s="78">
        <f>SUM(M423,S423,Y423,AE423,AK423,AQ423,AW423,BC423,BI423,BO423,BU423,CA423,CG423,CM423,CS423,CY423,DE423,DK423,DQ423,DW423,EC423,EI423,EO423,EU423,FA423,FG423,FM423,FS423,FY423,GE423,GK423,GQ423,GW423,HC423,HI423,HO423,HU423,IA423,IG423,IM423,IS423,IY423,JE423,JK423,JQ423,JW423,KC423,KI423,KO423,KU423,LA423,LG423,LM423,LS423,LY423,ME423,MK423,MQ423,MW423,NC423,NI423,NO423,NU423,OA423,OG423,OM423,OS423,OY423,PE423,PK423,PQ423,PW423,QC423,QI423,QO423,QU423,RA423,RG423,RM423,RS423,RY423,SE423,SK423,SQ423)</f>
        <v>3679.8999999999996</v>
      </c>
      <c r="E423" s="78">
        <f t="shared" si="1113"/>
        <v>340700.02499999991</v>
      </c>
      <c r="F423" s="78">
        <f t="shared" si="1279"/>
        <v>71.704811883091423</v>
      </c>
      <c r="G423" s="78">
        <f t="shared" si="1227"/>
        <v>102.86836503623186</v>
      </c>
      <c r="H423" s="78"/>
      <c r="I423" s="78"/>
      <c r="J423" s="88">
        <f>SUM(P423,V423,AB423,AH423,AN423,AT423,AZ423,BF423,BL423,BR423,BX423,CD423,CJ423,CP423,CV423,DB423,DH423,DN423,DT423,DZ423,EF423,EL423,ER423,EX423,FD423,FJ423,FP423,FV423,GB423,GH423,GN423,GT423,GZ423,HF423,HL423,HR423,HX423,ID423,IJ423,IP423,IV423,JB423,JH423,JN423,JT423,JZ423,KF423,KL423,KR423,KX423,LD423,LJ423,LP423,LV423,MB423,MH423,MN423,MT423,MZ423,NF423,NL423,NR423,NX423,OD423,OJ423,OP423,OV423,PB423,PH423,PN423,PT423,PZ423,QF423,QL423,QR423,QX423,RD423,RJ423,RP423,RV423,SB423,SH423,SN423,ST423)</f>
        <v>3203.9999999999995</v>
      </c>
      <c r="K423" s="31">
        <v>8</v>
      </c>
      <c r="L423" s="31">
        <v>1.7826314280547499</v>
      </c>
      <c r="M423" s="31">
        <v>131.5</v>
      </c>
      <c r="N423" s="31">
        <v>111.5</v>
      </c>
      <c r="O423" s="62">
        <f t="shared" si="1228"/>
        <v>14662.25</v>
      </c>
      <c r="P423" s="31">
        <f>M411</f>
        <v>131.5</v>
      </c>
      <c r="Q423" s="31">
        <v>0</v>
      </c>
      <c r="R423" s="31">
        <v>1</v>
      </c>
      <c r="S423" s="31">
        <v>200</v>
      </c>
      <c r="T423" s="31">
        <v>28.75</v>
      </c>
      <c r="U423" s="36">
        <f t="shared" si="1229"/>
        <v>5750</v>
      </c>
      <c r="V423" s="64">
        <f>S411</f>
        <v>200</v>
      </c>
      <c r="W423" s="31">
        <v>20</v>
      </c>
      <c r="X423" s="31">
        <v>1</v>
      </c>
      <c r="Y423" s="31">
        <v>100</v>
      </c>
      <c r="Z423" s="31">
        <v>145</v>
      </c>
      <c r="AA423" s="37">
        <f t="shared" si="1225"/>
        <v>12687.5</v>
      </c>
      <c r="AB423" s="64">
        <f>Y411</f>
        <v>87.5</v>
      </c>
      <c r="AC423" s="31">
        <v>5</v>
      </c>
      <c r="AD423" s="31">
        <v>2.4552</v>
      </c>
      <c r="AE423" s="31">
        <v>102</v>
      </c>
      <c r="AF423" s="31">
        <v>176</v>
      </c>
      <c r="AG423" s="36">
        <f t="shared" si="1230"/>
        <v>11968</v>
      </c>
      <c r="AH423" s="64">
        <f>AE411</f>
        <v>68</v>
      </c>
      <c r="AI423" s="31">
        <v>0</v>
      </c>
      <c r="AJ423" s="31">
        <v>2.0341919238600967</v>
      </c>
      <c r="AK423" s="31">
        <v>187</v>
      </c>
      <c r="AL423" s="31">
        <v>106.63</v>
      </c>
      <c r="AM423" s="30">
        <f t="shared" si="1231"/>
        <v>19726.55</v>
      </c>
      <c r="AN423" s="64">
        <f>AK411</f>
        <v>185</v>
      </c>
      <c r="AO423" s="31">
        <v>0</v>
      </c>
      <c r="AP423" s="31">
        <v>1</v>
      </c>
      <c r="AQ423" s="31">
        <v>31.5</v>
      </c>
      <c r="AR423" s="31">
        <v>61</v>
      </c>
      <c r="AS423" s="38">
        <f t="shared" si="1232"/>
        <v>1921.5</v>
      </c>
      <c r="AT423" s="64">
        <f>AQ411</f>
        <v>31.5</v>
      </c>
      <c r="AU423" s="31">
        <v>10</v>
      </c>
      <c r="AV423" s="31">
        <v>1</v>
      </c>
      <c r="AW423" s="31">
        <v>106</v>
      </c>
      <c r="AX423" s="31">
        <v>119.125</v>
      </c>
      <c r="AY423" s="36">
        <f t="shared" si="1233"/>
        <v>7743.125</v>
      </c>
      <c r="AZ423" s="64">
        <f>AW411</f>
        <v>65</v>
      </c>
      <c r="BA423" s="31">
        <v>8</v>
      </c>
      <c r="BB423" s="31">
        <v>1</v>
      </c>
      <c r="BC423" s="31">
        <v>41.5</v>
      </c>
      <c r="BD423" s="31">
        <v>116</v>
      </c>
      <c r="BE423" s="36">
        <f t="shared" si="1234"/>
        <v>4814</v>
      </c>
      <c r="BF423" s="64">
        <f>BC411</f>
        <v>41.5</v>
      </c>
      <c r="BG423" s="31">
        <v>6</v>
      </c>
      <c r="BH423" s="31">
        <v>1</v>
      </c>
      <c r="BI423" s="31">
        <v>30.7</v>
      </c>
      <c r="BJ423" s="31">
        <v>91</v>
      </c>
      <c r="BK423" s="36">
        <f t="shared" si="1235"/>
        <v>2793.7</v>
      </c>
      <c r="BL423" s="64">
        <f>BI411</f>
        <v>30.7</v>
      </c>
      <c r="BM423" s="31">
        <v>6</v>
      </c>
      <c r="BN423" s="31">
        <v>1</v>
      </c>
      <c r="BO423" s="31">
        <v>31.5</v>
      </c>
      <c r="BP423" s="31">
        <v>99.25</v>
      </c>
      <c r="BQ423" s="30">
        <f t="shared" si="1236"/>
        <v>3126.375</v>
      </c>
      <c r="BR423" s="64">
        <f>BO411</f>
        <v>31.5</v>
      </c>
      <c r="BS423" s="31">
        <v>10</v>
      </c>
      <c r="BT423" s="31">
        <v>1.125</v>
      </c>
      <c r="BU423" s="31">
        <v>65</v>
      </c>
      <c r="BV423" s="31">
        <v>108.25</v>
      </c>
      <c r="BW423" s="30">
        <f t="shared" si="1237"/>
        <v>6495</v>
      </c>
      <c r="BX423" s="64">
        <f>BU411</f>
        <v>60</v>
      </c>
      <c r="BY423" s="31">
        <v>10</v>
      </c>
      <c r="BZ423" s="31">
        <v>1.16699</v>
      </c>
      <c r="CA423" s="31">
        <v>208</v>
      </c>
      <c r="CB423" s="31">
        <v>132.5</v>
      </c>
      <c r="CC423" s="30">
        <f t="shared" si="1238"/>
        <v>22790</v>
      </c>
      <c r="CD423" s="64">
        <f>CA411</f>
        <v>172</v>
      </c>
      <c r="CE423" s="31">
        <v>0</v>
      </c>
      <c r="CF423" s="31">
        <v>1</v>
      </c>
      <c r="CG423" s="31">
        <v>23</v>
      </c>
      <c r="CH423" s="56">
        <v>42.5</v>
      </c>
      <c r="CI423" s="36">
        <f t="shared" si="1239"/>
        <v>977.5</v>
      </c>
      <c r="CJ423" s="64">
        <f>CG411</f>
        <v>23</v>
      </c>
      <c r="CQ423" s="31">
        <v>0</v>
      </c>
      <c r="CR423" s="31">
        <v>1</v>
      </c>
      <c r="CS423" s="31">
        <v>132</v>
      </c>
      <c r="CT423" s="3">
        <v>35.880000000000003</v>
      </c>
      <c r="CU423" s="36">
        <f t="shared" si="1240"/>
        <v>4305.6000000000004</v>
      </c>
      <c r="CV423" s="64">
        <f>CS411</f>
        <v>120</v>
      </c>
      <c r="CW423" s="31">
        <v>6</v>
      </c>
      <c r="CX423" s="31">
        <v>1</v>
      </c>
      <c r="CY423" s="31">
        <v>246</v>
      </c>
      <c r="CZ423" s="31">
        <v>99.78125</v>
      </c>
      <c r="DA423" s="62">
        <f t="shared" si="1241"/>
        <v>24346.625</v>
      </c>
      <c r="DB423" s="31">
        <f>CY411</f>
        <v>244</v>
      </c>
      <c r="DC423" s="31">
        <v>8</v>
      </c>
      <c r="DD423" s="31">
        <v>1.06</v>
      </c>
      <c r="DE423" s="31">
        <v>66</v>
      </c>
      <c r="DF423" s="31">
        <v>108.5</v>
      </c>
      <c r="DG423" s="30">
        <f t="shared" si="1242"/>
        <v>6727</v>
      </c>
      <c r="DH423" s="64">
        <f>DE411</f>
        <v>62</v>
      </c>
      <c r="DI423" s="31">
        <v>0</v>
      </c>
      <c r="DJ423" s="31">
        <v>1</v>
      </c>
      <c r="DO423" s="31">
        <v>10</v>
      </c>
      <c r="DP423" s="31">
        <v>1.3833763200000002</v>
      </c>
      <c r="DQ423" s="31">
        <v>65</v>
      </c>
      <c r="DR423" s="31">
        <v>107.25</v>
      </c>
      <c r="DS423" s="30">
        <f t="shared" si="1243"/>
        <v>6756.75</v>
      </c>
      <c r="DT423" s="64">
        <f>DQ411</f>
        <v>63</v>
      </c>
      <c r="DU423" s="31">
        <v>7</v>
      </c>
      <c r="DV423" s="31">
        <v>1.05</v>
      </c>
      <c r="DW423" s="31">
        <v>75</v>
      </c>
      <c r="DX423" s="31">
        <v>74.63</v>
      </c>
      <c r="DY423" s="30">
        <f t="shared" si="1244"/>
        <v>5597.25</v>
      </c>
      <c r="DZ423" s="64">
        <f>DW411</f>
        <v>75</v>
      </c>
      <c r="EA423" s="31">
        <v>13</v>
      </c>
      <c r="EB423" s="31">
        <v>1</v>
      </c>
      <c r="EC423" s="31">
        <v>48</v>
      </c>
      <c r="ED423" s="31">
        <v>112.5</v>
      </c>
      <c r="EE423" s="30">
        <f t="shared" si="1245"/>
        <v>5287.5</v>
      </c>
      <c r="EF423" s="64">
        <f>EC411</f>
        <v>47</v>
      </c>
      <c r="ES423" s="31">
        <v>9.5</v>
      </c>
      <c r="ET423" s="31">
        <v>1</v>
      </c>
      <c r="EU423" s="31">
        <v>45</v>
      </c>
      <c r="EV423" s="31">
        <v>128.5</v>
      </c>
      <c r="EW423" s="30">
        <f t="shared" si="1246"/>
        <v>5782.5</v>
      </c>
      <c r="EX423" s="64">
        <f>EU411</f>
        <v>45</v>
      </c>
      <c r="EY423" s="31">
        <v>9</v>
      </c>
      <c r="EZ423" s="31">
        <v>1</v>
      </c>
      <c r="FA423" s="31">
        <v>56</v>
      </c>
      <c r="FB423" s="31">
        <v>139.5</v>
      </c>
      <c r="FC423" s="29">
        <f t="shared" si="1226"/>
        <v>7184.25</v>
      </c>
      <c r="FD423" s="64">
        <f>FA411</f>
        <v>51.5</v>
      </c>
      <c r="FK423" s="31">
        <v>10</v>
      </c>
      <c r="FL423" s="31">
        <v>1.26</v>
      </c>
      <c r="FM423" s="31">
        <v>60</v>
      </c>
      <c r="FN423" s="31">
        <v>125</v>
      </c>
      <c r="FO423" s="36">
        <f t="shared" si="1247"/>
        <v>7500</v>
      </c>
      <c r="FP423" s="64">
        <f>FM411</f>
        <v>60</v>
      </c>
      <c r="FQ423" s="31">
        <v>10</v>
      </c>
      <c r="FR423" s="31">
        <v>1.3</v>
      </c>
      <c r="FS423" s="31">
        <v>200</v>
      </c>
      <c r="FT423" s="31">
        <v>114</v>
      </c>
      <c r="FU423" s="36">
        <f t="shared" si="1248"/>
        <v>22686</v>
      </c>
      <c r="FV423" s="64">
        <f>FS411</f>
        <v>199</v>
      </c>
      <c r="FW423" s="31">
        <v>10</v>
      </c>
      <c r="FX423" s="31">
        <v>1</v>
      </c>
      <c r="FY423" s="31">
        <v>81</v>
      </c>
      <c r="FZ423" s="31">
        <v>108</v>
      </c>
      <c r="GA423" s="36">
        <f t="shared" si="1249"/>
        <v>6696</v>
      </c>
      <c r="GB423" s="64">
        <f>FY411</f>
        <v>62</v>
      </c>
      <c r="GC423" s="31">
        <v>5</v>
      </c>
      <c r="GD423" s="31">
        <v>1</v>
      </c>
      <c r="GE423" s="31">
        <v>54</v>
      </c>
      <c r="GF423" s="31">
        <v>84.25</v>
      </c>
      <c r="GG423" s="36">
        <f t="shared" si="1250"/>
        <v>3538.5</v>
      </c>
      <c r="GH423" s="64">
        <f>GE411</f>
        <v>42</v>
      </c>
      <c r="GI423" s="31">
        <v>6</v>
      </c>
      <c r="GJ423" s="31">
        <v>1</v>
      </c>
      <c r="GK423" s="31">
        <v>45</v>
      </c>
      <c r="GL423" s="31">
        <v>91</v>
      </c>
      <c r="GM423" s="36">
        <f t="shared" si="1251"/>
        <v>3003</v>
      </c>
      <c r="GN423" s="64">
        <f>GK411</f>
        <v>33</v>
      </c>
      <c r="GO423" s="31">
        <v>10</v>
      </c>
      <c r="GP423" s="31">
        <v>1.1770000000000003</v>
      </c>
      <c r="GQ423" s="31">
        <v>66</v>
      </c>
      <c r="GR423" s="31">
        <v>137.25</v>
      </c>
      <c r="GS423" s="36">
        <f t="shared" si="1252"/>
        <v>9058.5</v>
      </c>
      <c r="GT423" s="64">
        <f>GQ411</f>
        <v>66</v>
      </c>
      <c r="HA423" s="31">
        <v>5</v>
      </c>
      <c r="HB423" s="31">
        <v>1</v>
      </c>
      <c r="HC423" s="31">
        <v>48</v>
      </c>
      <c r="HD423" s="31">
        <v>96</v>
      </c>
      <c r="HE423" s="36">
        <f t="shared" si="1253"/>
        <v>4608</v>
      </c>
      <c r="HG423" s="31">
        <v>0</v>
      </c>
      <c r="HH423" s="31">
        <v>1</v>
      </c>
      <c r="HI423" s="31">
        <v>36</v>
      </c>
      <c r="HM423" s="31">
        <v>10</v>
      </c>
      <c r="HN423" s="31">
        <v>1.6128</v>
      </c>
      <c r="HO423" s="31">
        <v>102</v>
      </c>
      <c r="HP423" s="31">
        <v>113</v>
      </c>
      <c r="HQ423" s="30">
        <f t="shared" si="1254"/>
        <v>9492</v>
      </c>
      <c r="HR423" s="64">
        <f>HO411</f>
        <v>84</v>
      </c>
      <c r="HS423" s="31">
        <v>0</v>
      </c>
      <c r="HT423" s="31">
        <v>1</v>
      </c>
      <c r="HU423" s="31">
        <v>30</v>
      </c>
      <c r="HV423" s="31">
        <v>37</v>
      </c>
      <c r="HW423" s="36">
        <f t="shared" si="1255"/>
        <v>1110</v>
      </c>
      <c r="HX423" s="64">
        <f>HU411</f>
        <v>30</v>
      </c>
      <c r="HY423" s="31">
        <v>12</v>
      </c>
      <c r="HZ423" s="31">
        <v>1.2</v>
      </c>
      <c r="IA423" s="31">
        <v>30</v>
      </c>
      <c r="IB423" s="31">
        <v>217</v>
      </c>
      <c r="IC423" s="36">
        <f t="shared" si="1256"/>
        <v>4991</v>
      </c>
      <c r="ID423" s="64">
        <f>IA411</f>
        <v>23</v>
      </c>
      <c r="IE423" s="31">
        <v>7</v>
      </c>
      <c r="IF423" s="31">
        <v>1</v>
      </c>
      <c r="IG423" s="31">
        <v>36</v>
      </c>
      <c r="IH423" s="31">
        <v>114.5</v>
      </c>
      <c r="II423" s="30">
        <f t="shared" si="1257"/>
        <v>4122</v>
      </c>
      <c r="IJ423" s="64">
        <f>IG411</f>
        <v>36</v>
      </c>
      <c r="IK423" s="31">
        <v>8</v>
      </c>
      <c r="IL423" s="31">
        <v>1.720866</v>
      </c>
      <c r="IM423" s="31">
        <v>36</v>
      </c>
      <c r="IN423" s="31">
        <v>100</v>
      </c>
      <c r="IO423" s="36">
        <f t="shared" si="1258"/>
        <v>3600</v>
      </c>
      <c r="IP423" s="64">
        <f>IM411</f>
        <v>36</v>
      </c>
      <c r="IQ423" s="31">
        <v>8.5</v>
      </c>
      <c r="IR423" s="31">
        <v>1</v>
      </c>
      <c r="IS423" s="31">
        <v>18</v>
      </c>
      <c r="IT423" s="31">
        <v>105</v>
      </c>
      <c r="IU423" s="36">
        <f t="shared" si="1259"/>
        <v>1890</v>
      </c>
      <c r="IV423" s="64">
        <f>IS411</f>
        <v>18</v>
      </c>
      <c r="IW423" s="31">
        <v>0</v>
      </c>
      <c r="IX423" s="31">
        <v>1</v>
      </c>
      <c r="IY423" s="31">
        <v>57</v>
      </c>
      <c r="IZ423" s="31">
        <v>42</v>
      </c>
      <c r="JA423" s="36">
        <f t="shared" si="1260"/>
        <v>966</v>
      </c>
      <c r="JB423" s="64">
        <f>IY411</f>
        <v>23</v>
      </c>
      <c r="JI423" s="70">
        <v>5</v>
      </c>
      <c r="JJ423" s="22">
        <f>JJ411</f>
        <v>2.0748000000000002</v>
      </c>
      <c r="JK423" s="22">
        <v>64.7</v>
      </c>
      <c r="JL423" s="22">
        <v>125.25</v>
      </c>
      <c r="JM423" s="23">
        <f t="shared" si="1261"/>
        <v>8103.6750000000002</v>
      </c>
      <c r="JN423" s="72">
        <f>JK411</f>
        <v>64.7</v>
      </c>
      <c r="JO423" s="70">
        <v>10</v>
      </c>
      <c r="JP423" s="22">
        <v>1</v>
      </c>
      <c r="JQ423" s="22">
        <v>33.6</v>
      </c>
      <c r="JR423" s="22">
        <v>128.25</v>
      </c>
      <c r="JS423" s="23">
        <f t="shared" si="1262"/>
        <v>4052.7000000000003</v>
      </c>
      <c r="JT423" s="72">
        <f>JQ411</f>
        <v>31.6</v>
      </c>
      <c r="KG423" s="70">
        <v>15</v>
      </c>
      <c r="KH423" s="22">
        <v>1</v>
      </c>
      <c r="KI423" s="22">
        <v>30</v>
      </c>
      <c r="KJ423" s="22">
        <v>38</v>
      </c>
      <c r="KK423" s="23">
        <f t="shared" si="1263"/>
        <v>1140</v>
      </c>
      <c r="KL423" s="72">
        <f>KI411</f>
        <v>30</v>
      </c>
      <c r="KM423" s="70">
        <v>5.5</v>
      </c>
      <c r="KN423" s="22">
        <v>1</v>
      </c>
      <c r="KO423" s="22">
        <v>18.3</v>
      </c>
      <c r="KP423" s="22">
        <v>94.5</v>
      </c>
      <c r="KQ423" s="23">
        <f t="shared" si="1264"/>
        <v>1729.3500000000001</v>
      </c>
      <c r="KR423" s="72">
        <f>KO411</f>
        <v>18.3</v>
      </c>
      <c r="KS423" s="70">
        <v>10</v>
      </c>
      <c r="KT423" s="22">
        <v>1.2208000000000001</v>
      </c>
      <c r="KU423" s="22">
        <v>90</v>
      </c>
      <c r="KV423" s="22">
        <v>119</v>
      </c>
      <c r="KW423" s="23">
        <f t="shared" si="1265"/>
        <v>10234</v>
      </c>
      <c r="KX423" s="72">
        <f>KU411</f>
        <v>86</v>
      </c>
      <c r="KY423" s="70">
        <v>9</v>
      </c>
      <c r="KZ423" s="22">
        <v>1</v>
      </c>
      <c r="LA423" s="22">
        <v>23.6</v>
      </c>
      <c r="LB423" s="22">
        <v>98</v>
      </c>
      <c r="LC423" s="23">
        <f t="shared" si="1266"/>
        <v>2312.8000000000002</v>
      </c>
      <c r="LD423" s="72">
        <f>LA411</f>
        <v>23.6</v>
      </c>
      <c r="LE423" s="70">
        <v>8</v>
      </c>
      <c r="LF423" s="22">
        <v>1.1000000000000001</v>
      </c>
      <c r="LG423" s="22">
        <v>164</v>
      </c>
      <c r="LH423" s="22">
        <v>95</v>
      </c>
      <c r="LI423" s="23">
        <f t="shared" si="1267"/>
        <v>14915</v>
      </c>
      <c r="LJ423" s="72">
        <f>LG411</f>
        <v>157</v>
      </c>
      <c r="LK423" s="29">
        <v>20</v>
      </c>
      <c r="LL423" s="29">
        <v>1.54</v>
      </c>
      <c r="LM423" s="29">
        <v>70</v>
      </c>
      <c r="LN423" s="29">
        <v>240</v>
      </c>
      <c r="LO423" s="30">
        <f t="shared" si="1268"/>
        <v>11928</v>
      </c>
      <c r="LP423" s="73">
        <f>LM411</f>
        <v>49.7</v>
      </c>
      <c r="LW423" s="31">
        <v>10</v>
      </c>
      <c r="LX423" s="31">
        <v>1</v>
      </c>
      <c r="LY423" s="31">
        <v>50</v>
      </c>
      <c r="LZ423" s="31">
        <v>140</v>
      </c>
      <c r="MA423" s="36">
        <f t="shared" si="1269"/>
        <v>6160</v>
      </c>
      <c r="MB423" s="64">
        <f>LY411</f>
        <v>44</v>
      </c>
      <c r="NA423" s="31">
        <v>8</v>
      </c>
      <c r="NB423" s="31">
        <v>1</v>
      </c>
      <c r="NC423" s="31">
        <v>15</v>
      </c>
      <c r="ND423" s="31">
        <v>122</v>
      </c>
      <c r="NE423" s="36">
        <f t="shared" si="1270"/>
        <v>1830</v>
      </c>
      <c r="NF423" s="64">
        <f>NC411</f>
        <v>15</v>
      </c>
      <c r="NG423" s="31">
        <v>7</v>
      </c>
      <c r="NH423" s="31">
        <v>1</v>
      </c>
      <c r="NI423" s="31">
        <v>35.4</v>
      </c>
      <c r="NJ423" s="31">
        <v>104.5</v>
      </c>
      <c r="NK423" s="36">
        <f t="shared" si="1271"/>
        <v>3699.2999999999997</v>
      </c>
      <c r="NL423" s="64">
        <f>NI411</f>
        <v>35.4</v>
      </c>
      <c r="NM423" s="31">
        <v>8</v>
      </c>
      <c r="NN423" s="31">
        <v>1</v>
      </c>
      <c r="NO423" s="31">
        <v>15.9</v>
      </c>
      <c r="NP423" s="31">
        <v>103.75</v>
      </c>
      <c r="NQ423" s="36">
        <f t="shared" si="1272"/>
        <v>1649.625</v>
      </c>
      <c r="NR423" s="64">
        <f>NO411</f>
        <v>15.9</v>
      </c>
      <c r="NY423" s="31">
        <v>0</v>
      </c>
      <c r="NZ423" s="31">
        <v>1</v>
      </c>
      <c r="OA423" s="31">
        <v>26.6</v>
      </c>
      <c r="OB423" s="31">
        <v>40</v>
      </c>
      <c r="OC423" s="36">
        <f t="shared" si="1273"/>
        <v>880</v>
      </c>
      <c r="OD423" s="64">
        <f>OA411</f>
        <v>22</v>
      </c>
      <c r="OQ423" s="31">
        <v>10</v>
      </c>
      <c r="OR423" s="31">
        <v>1</v>
      </c>
      <c r="OS423" s="31">
        <v>20</v>
      </c>
      <c r="OT423" s="31">
        <v>103</v>
      </c>
      <c r="OU423" s="36">
        <f t="shared" si="1274"/>
        <v>1823.1</v>
      </c>
      <c r="OV423" s="64">
        <f>OS411</f>
        <v>17.7</v>
      </c>
      <c r="OW423" s="31">
        <v>8</v>
      </c>
      <c r="OX423" s="31">
        <v>1</v>
      </c>
      <c r="OY423" s="31">
        <v>17</v>
      </c>
      <c r="OZ423" s="31">
        <v>145</v>
      </c>
      <c r="PA423" s="36">
        <f t="shared" si="1275"/>
        <v>2465</v>
      </c>
      <c r="PB423" s="64">
        <f>OY411</f>
        <v>17</v>
      </c>
      <c r="PP423" s="31">
        <v>1</v>
      </c>
      <c r="PQ423" s="31">
        <v>85</v>
      </c>
      <c r="PU423" s="31">
        <v>8</v>
      </c>
      <c r="PV423" s="31">
        <v>1</v>
      </c>
      <c r="PW423" s="31">
        <v>6</v>
      </c>
      <c r="PX423" s="31">
        <v>111.75</v>
      </c>
      <c r="PY423" s="36">
        <f t="shared" si="1276"/>
        <v>670.5</v>
      </c>
      <c r="PZ423" s="64">
        <f>PW411</f>
        <v>6</v>
      </c>
      <c r="QM423" s="5"/>
      <c r="QO423" s="5"/>
      <c r="RK423" s="31">
        <v>9.5</v>
      </c>
      <c r="RL423" s="31">
        <v>1</v>
      </c>
      <c r="RM423" s="31">
        <v>11.4</v>
      </c>
      <c r="RN423" s="31">
        <v>95</v>
      </c>
      <c r="RO423" s="36">
        <f t="shared" si="1277"/>
        <v>1083</v>
      </c>
      <c r="RP423" s="64">
        <f>RM411</f>
        <v>11.4</v>
      </c>
      <c r="RR423" s="31">
        <v>1</v>
      </c>
      <c r="RW423" s="31">
        <v>8</v>
      </c>
      <c r="RX423" s="31">
        <v>1</v>
      </c>
      <c r="RY423" s="31">
        <v>13.7</v>
      </c>
      <c r="RZ423" s="31">
        <v>110</v>
      </c>
      <c r="SA423" s="36">
        <f t="shared" si="1278"/>
        <v>1320</v>
      </c>
      <c r="SB423" s="64">
        <f>RY411</f>
        <v>12</v>
      </c>
    </row>
    <row r="424" spans="1:515" x14ac:dyDescent="0.55000000000000004">
      <c r="B424" s="80">
        <v>186601</v>
      </c>
      <c r="C424" s="77"/>
      <c r="D424" s="78"/>
      <c r="E424" s="78">
        <f t="shared" si="1113"/>
        <v>356195.1304965727</v>
      </c>
      <c r="F424" s="78">
        <f>I424</f>
        <v>68.066725361487826</v>
      </c>
      <c r="G424" s="78">
        <f>E424/D$423</f>
        <v>96.794785319321917</v>
      </c>
      <c r="H424" s="78"/>
      <c r="I424" s="78">
        <f>F423*J424</f>
        <v>68.066725361487826</v>
      </c>
      <c r="J424" s="88">
        <f>SUM(P424,V424,AB424,AH424,AN424,AT424,AZ424,BF424,BL424,BR424,BX424,CD424,CJ424,CP424,CV424,DB424,DH424,DN424,DT424,DZ424,EF424,EL424,ER424,EX424,FD424,FJ424,FP424,FV424,GB424,GH424,GN424,GT424,GZ424,HF424,HL424,HR424,HX424,ID424,IJ424,IP424,IV424,JB424,JH424,JN424,JT424,JZ424,KF424,KL424,KR424,KX424,LD424,LJ424,LP424,LV424,MB424,MH424,MN424,MT424,MZ424,NF424,NL424,NR424,NX424,OD424,OJ424,OP424,OV424,PB424,PH424,PN424,PT424,PZ424,QF424,QL424,QR424,QX424,RD424,RJ424,RP424,RV424,SB424,SH424,SN424,ST424)/J423</f>
        <v>0.94926300723673629</v>
      </c>
      <c r="N424" s="31">
        <v>113</v>
      </c>
      <c r="O424" s="62">
        <f>M$423*N424</f>
        <v>14859.5</v>
      </c>
      <c r="P424" s="31">
        <f>N424/N423*P423</f>
        <v>133.26905829596413</v>
      </c>
      <c r="T424" s="31">
        <v>26.943312966734556</v>
      </c>
      <c r="U424" s="36">
        <f>S$423*T424</f>
        <v>5388.6625933469113</v>
      </c>
      <c r="V424" s="64">
        <f>T424/T423*V423</f>
        <v>187.43174237728385</v>
      </c>
      <c r="Z424" s="31">
        <v>141</v>
      </c>
      <c r="AA424" s="37">
        <f t="shared" ref="AA424:AA435" si="1280">Y$423*Z424</f>
        <v>14100</v>
      </c>
      <c r="AB424" s="64">
        <f>Z424/Z423*AB423</f>
        <v>85.086206896551715</v>
      </c>
      <c r="AF424" s="31">
        <v>145</v>
      </c>
      <c r="AG424" s="36">
        <f>AE$423*AF424</f>
        <v>14790</v>
      </c>
      <c r="AH424" s="64">
        <f>AF424/AF423*AH423</f>
        <v>56.022727272727273</v>
      </c>
      <c r="AL424" s="31">
        <v>100</v>
      </c>
      <c r="AM424" s="30">
        <f>AK$423*AL424</f>
        <v>18700</v>
      </c>
      <c r="AN424" s="64">
        <f>AL424/AL423*AN423</f>
        <v>173.49713964175186</v>
      </c>
      <c r="AR424" s="31">
        <v>75</v>
      </c>
      <c r="AS424" s="38">
        <f>AQ$423*AR424</f>
        <v>2362.5</v>
      </c>
      <c r="AT424" s="64">
        <f>AR424/AR423*AT423</f>
        <v>38.729508196721312</v>
      </c>
      <c r="AX424" s="31">
        <v>114.75</v>
      </c>
      <c r="AY424" s="36">
        <f>AW$423*AX424</f>
        <v>12163.5</v>
      </c>
      <c r="AZ424" s="64">
        <f>AX424/AX423*AZ423</f>
        <v>62.61280167890871</v>
      </c>
      <c r="BD424" s="31">
        <v>117.25</v>
      </c>
      <c r="BE424" s="36">
        <f>BC$423*BD424</f>
        <v>4865.875</v>
      </c>
      <c r="BF424" s="64">
        <f>BD424/BD423*BF423</f>
        <v>41.947198275862071</v>
      </c>
      <c r="BJ424" s="31">
        <v>90.25</v>
      </c>
      <c r="BK424" s="36">
        <f>BI$423*BJ424</f>
        <v>2770.6749999999997</v>
      </c>
      <c r="BL424" s="64">
        <f>BJ424/BJ423*BL423</f>
        <v>30.446978021978023</v>
      </c>
      <c r="BP424" s="31">
        <v>99</v>
      </c>
      <c r="BQ424" s="30">
        <f>BO$423*BP424</f>
        <v>3118.5</v>
      </c>
      <c r="BR424" s="64">
        <f>BP424/BP423*BR423</f>
        <v>31.420654911838792</v>
      </c>
      <c r="BV424" s="31">
        <v>100.5</v>
      </c>
      <c r="BW424" s="30">
        <f>BU$423*BV424</f>
        <v>6532.5</v>
      </c>
      <c r="BX424" s="64">
        <f>BV424/BV423*BX423</f>
        <v>55.704387990762129</v>
      </c>
      <c r="CB424" s="31">
        <v>116.5</v>
      </c>
      <c r="CC424" s="30">
        <f>CA$423*CB424</f>
        <v>24232</v>
      </c>
      <c r="CD424" s="64">
        <f>CB424/CB423*CD423</f>
        <v>151.23018867924529</v>
      </c>
      <c r="CH424" s="56">
        <v>30</v>
      </c>
      <c r="CI424" s="36">
        <f>CG$423*CH424</f>
        <v>690</v>
      </c>
      <c r="CJ424" s="64">
        <f>CH424/CH423*CJ423</f>
        <v>16.235294117647062</v>
      </c>
      <c r="CT424" s="56">
        <v>28.875</v>
      </c>
      <c r="CU424" s="36">
        <f>CS$423*CT424</f>
        <v>3811.5</v>
      </c>
      <c r="CV424" s="64">
        <f>CT424/CT423*CV423</f>
        <v>96.571906354515036</v>
      </c>
      <c r="CZ424" s="31">
        <v>102.6875</v>
      </c>
      <c r="DA424" s="62">
        <f>CY$423*CZ424</f>
        <v>25261.125</v>
      </c>
      <c r="DB424" s="31">
        <f>CZ424/CZ423*DB423</f>
        <v>251.10679611650485</v>
      </c>
      <c r="DF424" s="31">
        <v>109</v>
      </c>
      <c r="DG424" s="30">
        <f>DE$423*DF424</f>
        <v>7194</v>
      </c>
      <c r="DH424" s="64">
        <f>DF424/DF423*DH423</f>
        <v>62.285714285714292</v>
      </c>
      <c r="DR424" s="31">
        <v>101.75</v>
      </c>
      <c r="DS424" s="30">
        <f>DQ$423*DR424</f>
        <v>6613.75</v>
      </c>
      <c r="DT424" s="64">
        <f>DR424/DR423*DT423</f>
        <v>59.769230769230766</v>
      </c>
      <c r="DX424" s="31">
        <v>69.5</v>
      </c>
      <c r="DY424" s="30">
        <f>DW$423*DX424</f>
        <v>5212.5</v>
      </c>
      <c r="DZ424" s="64">
        <f>DX424/DX423*DZ423</f>
        <v>69.844566528205817</v>
      </c>
      <c r="ED424" s="31">
        <v>107</v>
      </c>
      <c r="EE424" s="30">
        <f>EC$423*ED424</f>
        <v>5136</v>
      </c>
      <c r="EF424" s="64">
        <f>ED424/ED423*EF423</f>
        <v>44.702222222222225</v>
      </c>
      <c r="EV424" s="31">
        <v>130</v>
      </c>
      <c r="EW424" s="30">
        <f>EU$423*EV424</f>
        <v>5850</v>
      </c>
      <c r="EX424" s="64">
        <f>EV424/EV423*EX423</f>
        <v>45.525291828793769</v>
      </c>
      <c r="FB424" s="31">
        <v>137.5</v>
      </c>
      <c r="FC424" s="29">
        <f t="shared" ref="FC424:FC435" si="1281">FA$423*FB424</f>
        <v>7700</v>
      </c>
      <c r="FD424" s="64">
        <f>FB424/FB423*FD423</f>
        <v>50.761648745519715</v>
      </c>
      <c r="FN424" s="31">
        <v>115</v>
      </c>
      <c r="FO424" s="36">
        <f>FM$423*FN424</f>
        <v>6900</v>
      </c>
      <c r="FP424" s="64">
        <f>FN424/FN423*FP423</f>
        <v>55.2</v>
      </c>
      <c r="FT424" s="31">
        <v>109</v>
      </c>
      <c r="FU424" s="36">
        <f>FS$423*FT424</f>
        <v>21800</v>
      </c>
      <c r="FV424" s="64">
        <f>FT424/FT423*FV423</f>
        <v>190.2719298245614</v>
      </c>
      <c r="FZ424" s="31">
        <v>92.5</v>
      </c>
      <c r="GA424" s="36">
        <f>FY$423*FZ424</f>
        <v>7492.5</v>
      </c>
      <c r="GB424" s="64">
        <f>FZ424/FZ423*GB423</f>
        <v>53.101851851851855</v>
      </c>
      <c r="GF424" s="31">
        <v>81.5</v>
      </c>
      <c r="GG424" s="36">
        <f>GE$423*GF424</f>
        <v>4401</v>
      </c>
      <c r="GH424" s="64">
        <f>GF424/GF423*GH423</f>
        <v>40.629080118694361</v>
      </c>
      <c r="GL424" s="31">
        <v>82</v>
      </c>
      <c r="GM424" s="36">
        <f>GK$423*GL424</f>
        <v>3690</v>
      </c>
      <c r="GN424" s="64">
        <f>GL424/GL423*GN423</f>
        <v>29.736263736263737</v>
      </c>
      <c r="GR424" s="31">
        <v>123</v>
      </c>
      <c r="GS424" s="36">
        <f>GQ$423*GR424</f>
        <v>8118</v>
      </c>
      <c r="GT424" s="64">
        <f>GR424/GR423*GT423</f>
        <v>59.147540983606554</v>
      </c>
      <c r="HJ424" s="31">
        <v>41.322580645161295</v>
      </c>
      <c r="HK424" s="36">
        <f>HI$423*HJ424</f>
        <v>1487.6129032258066</v>
      </c>
      <c r="HP424" s="31">
        <v>109.24</v>
      </c>
      <c r="HQ424" s="30">
        <f>HO$423*HP424</f>
        <v>11142.48</v>
      </c>
      <c r="HR424" s="64">
        <f>HP424/HP423*HR423</f>
        <v>81.204955752212385</v>
      </c>
      <c r="HV424" s="31">
        <v>37</v>
      </c>
      <c r="HW424" s="36">
        <f>HU$423*HV424</f>
        <v>1110</v>
      </c>
      <c r="HX424" s="64">
        <f>HV424/HV423*HX423</f>
        <v>30</v>
      </c>
      <c r="IB424" s="31">
        <v>170</v>
      </c>
      <c r="IC424" s="36">
        <f>IA$423*IB424</f>
        <v>5100</v>
      </c>
      <c r="ID424" s="64">
        <f>IB424/IB423*ID423</f>
        <v>18.018433179723502</v>
      </c>
      <c r="IH424" s="31">
        <v>114.5</v>
      </c>
      <c r="II424" s="30">
        <f>IG$423*IH424</f>
        <v>4122</v>
      </c>
      <c r="IJ424" s="64">
        <f>IH424/IH423*IJ423</f>
        <v>36</v>
      </c>
      <c r="IN424" s="31">
        <v>100.5</v>
      </c>
      <c r="IO424" s="36">
        <f>IM$423*IN424</f>
        <v>3618</v>
      </c>
      <c r="IP424" s="64">
        <f>IN424/IN423*IP423</f>
        <v>36.179999999999993</v>
      </c>
      <c r="IT424" s="31">
        <v>107</v>
      </c>
      <c r="IU424" s="36">
        <f>IS$423*IT424</f>
        <v>1926</v>
      </c>
      <c r="IV424" s="64">
        <f>IT424/IT423*IV423</f>
        <v>18.342857142857142</v>
      </c>
      <c r="IZ424" s="31">
        <v>42</v>
      </c>
      <c r="JA424" s="36">
        <f>IY$423*IZ424</f>
        <v>2394</v>
      </c>
      <c r="JB424" s="64">
        <f>IZ424/IZ423*JB423</f>
        <v>23</v>
      </c>
      <c r="JC424" s="69"/>
      <c r="JD424" s="20"/>
      <c r="JE424" s="20"/>
      <c r="JF424" s="20"/>
      <c r="JI424" s="69"/>
      <c r="JJ424" s="20"/>
      <c r="JK424" s="20"/>
      <c r="JL424" s="20">
        <v>117</v>
      </c>
      <c r="JM424" s="23">
        <f>JK$423*JL424</f>
        <v>7569.9000000000005</v>
      </c>
      <c r="JN424" s="72">
        <f>JL424/JL423*JN423</f>
        <v>60.43832335329342</v>
      </c>
      <c r="JO424" s="69"/>
      <c r="JP424" s="20"/>
      <c r="JQ424" s="20"/>
      <c r="JR424" s="20">
        <v>128</v>
      </c>
      <c r="JS424" s="23">
        <f>JQ$423*JR424</f>
        <v>4300.8</v>
      </c>
      <c r="JT424" s="72">
        <f>JR424/JR423*JT423</f>
        <v>31.53840155945419</v>
      </c>
      <c r="JU424" s="69"/>
      <c r="JV424" s="20"/>
      <c r="JW424" s="20"/>
      <c r="JX424" s="20"/>
      <c r="KA424" s="69"/>
      <c r="KB424" s="20"/>
      <c r="KC424" s="20"/>
      <c r="KD424" s="20"/>
      <c r="KG424" s="69"/>
      <c r="KH424" s="20"/>
      <c r="KI424" s="20"/>
      <c r="KJ424" s="20">
        <v>37.125</v>
      </c>
      <c r="KK424" s="23">
        <f>KI$423*KJ424</f>
        <v>1113.75</v>
      </c>
      <c r="KL424" s="72">
        <f>KJ424/KJ423*KL423</f>
        <v>29.309210526315791</v>
      </c>
      <c r="KM424" s="69"/>
      <c r="KN424" s="20"/>
      <c r="KO424" s="20"/>
      <c r="KP424" s="20">
        <v>91</v>
      </c>
      <c r="KQ424" s="23">
        <f>KO$423*KP424</f>
        <v>1665.3</v>
      </c>
      <c r="KR424" s="72">
        <f>KP424/KP423*KR423</f>
        <v>17.622222222222224</v>
      </c>
      <c r="KS424" s="69"/>
      <c r="KT424" s="20"/>
      <c r="KU424" s="20"/>
      <c r="KV424" s="20">
        <v>113</v>
      </c>
      <c r="KW424" s="23">
        <f>KU$423*KV424</f>
        <v>10170</v>
      </c>
      <c r="KX424" s="72">
        <f>KV424/KV423*KX423</f>
        <v>81.663865546218489</v>
      </c>
      <c r="KY424" s="69"/>
      <c r="KZ424" s="20"/>
      <c r="LA424" s="20"/>
      <c r="LB424" s="20">
        <v>95.5</v>
      </c>
      <c r="LC424" s="23">
        <f>LA$423*LB424</f>
        <v>2253.8000000000002</v>
      </c>
      <c r="LD424" s="72">
        <f>LB424/LB423*LD423</f>
        <v>22.997959183673473</v>
      </c>
      <c r="LE424" s="69"/>
      <c r="LF424" s="20"/>
      <c r="LG424" s="20"/>
      <c r="LH424" s="20">
        <v>81.5</v>
      </c>
      <c r="LI424" s="23">
        <f>LG$423*LH424</f>
        <v>13366</v>
      </c>
      <c r="LJ424" s="72">
        <f>LH424/LH423*LJ423</f>
        <v>134.68947368421053</v>
      </c>
      <c r="LK424" s="27"/>
      <c r="LL424" s="27"/>
      <c r="LM424" s="27"/>
      <c r="LN424" s="27">
        <v>240</v>
      </c>
      <c r="LO424" s="30">
        <f>LM$423*LN424</f>
        <v>16800</v>
      </c>
      <c r="LP424" s="73">
        <f>LN424/LN423*LP423</f>
        <v>49.7</v>
      </c>
      <c r="LW424" s="32"/>
      <c r="LX424" s="32"/>
      <c r="LY424" s="32"/>
      <c r="LZ424" s="32">
        <v>145</v>
      </c>
      <c r="MA424" s="36">
        <f>LY$423*LZ424</f>
        <v>7250</v>
      </c>
      <c r="MB424" s="64">
        <f>LZ424/LZ423*MB423</f>
        <v>45.571428571428577</v>
      </c>
      <c r="MC424" s="32"/>
      <c r="MD424" s="32"/>
      <c r="ME424" s="32"/>
      <c r="MF424" s="32"/>
      <c r="MI424" s="32"/>
      <c r="MJ424" s="32"/>
      <c r="MK424" s="32"/>
      <c r="ML424" s="32"/>
      <c r="MO424" s="32"/>
      <c r="MP424" s="32"/>
      <c r="MQ424" s="32"/>
      <c r="MR424" s="32"/>
      <c r="MU424" s="32"/>
      <c r="MV424" s="32"/>
      <c r="MW424" s="32"/>
      <c r="MX424" s="32"/>
      <c r="NA424" s="32"/>
      <c r="NB424" s="32"/>
      <c r="NC424" s="32"/>
      <c r="ND424" s="32">
        <v>118.5</v>
      </c>
      <c r="NE424" s="36">
        <f>NC$423*ND424</f>
        <v>1777.5</v>
      </c>
      <c r="NF424" s="64">
        <f>ND424/ND423*NF423</f>
        <v>14.569672131147541</v>
      </c>
      <c r="NG424" s="32"/>
      <c r="NH424" s="32"/>
      <c r="NI424" s="32"/>
      <c r="NJ424" s="32">
        <v>106.5</v>
      </c>
      <c r="NK424" s="36">
        <f>NI$423*NJ424</f>
        <v>3770.1</v>
      </c>
      <c r="NL424" s="64">
        <f>NJ424/NJ423*NL423</f>
        <v>36.077511961722493</v>
      </c>
      <c r="NM424" s="32"/>
      <c r="NN424" s="32"/>
      <c r="NO424" s="32"/>
      <c r="NP424" s="32">
        <v>103</v>
      </c>
      <c r="NQ424" s="36">
        <f>NO$423*NP424</f>
        <v>1637.7</v>
      </c>
      <c r="NR424" s="64">
        <f>NP424/NP423*NR423</f>
        <v>15.785060240963857</v>
      </c>
      <c r="NS424" s="32"/>
      <c r="NT424" s="32"/>
      <c r="NU424" s="32"/>
      <c r="NV424" s="32"/>
      <c r="NY424" s="32"/>
      <c r="NZ424" s="32"/>
      <c r="OA424" s="32"/>
      <c r="OB424" s="32">
        <v>39.25</v>
      </c>
      <c r="OC424" s="36">
        <f>OA$423*OB424</f>
        <v>1044.05</v>
      </c>
      <c r="OD424" s="64">
        <f>OB424/OB423*OD423</f>
        <v>21.587499999999999</v>
      </c>
      <c r="OE424" s="32"/>
      <c r="OF424" s="32"/>
      <c r="OG424" s="32"/>
      <c r="OH424" s="32"/>
      <c r="OK424" s="32"/>
      <c r="OL424" s="32"/>
      <c r="OM424" s="32"/>
      <c r="ON424" s="32"/>
      <c r="OQ424" s="32"/>
      <c r="OR424" s="32"/>
      <c r="OS424" s="32"/>
      <c r="OT424" s="32">
        <v>100</v>
      </c>
      <c r="OU424" s="36">
        <f>OS$423*OT424</f>
        <v>2000</v>
      </c>
      <c r="OV424" s="64">
        <f>OT424/OT423*OV423</f>
        <v>17.184466019417474</v>
      </c>
      <c r="OW424" s="32"/>
      <c r="OX424" s="32"/>
      <c r="OY424" s="32"/>
      <c r="OZ424" s="32">
        <v>149.5</v>
      </c>
      <c r="PA424" s="36">
        <f>OY$423*OZ424</f>
        <v>2541.5</v>
      </c>
      <c r="PB424" s="64">
        <f>OZ424/OZ423*PB423</f>
        <v>17.527586206896551</v>
      </c>
      <c r="PO424" s="32"/>
      <c r="PP424" s="32"/>
      <c r="PQ424" s="32"/>
      <c r="PR424" s="32">
        <v>11.25</v>
      </c>
      <c r="PS424" s="36">
        <f>PQ$423*PR424</f>
        <v>956.25</v>
      </c>
      <c r="PU424" s="32"/>
      <c r="PV424" s="32"/>
      <c r="PW424" s="32"/>
      <c r="PX424" s="31">
        <v>111.75</v>
      </c>
      <c r="PY424" s="36">
        <f>PW$423*PX424</f>
        <v>670.5</v>
      </c>
      <c r="PZ424" s="64">
        <f>PX424/PX423*PZ423</f>
        <v>6</v>
      </c>
      <c r="QM424" s="5"/>
      <c r="QO424" s="5"/>
      <c r="RN424" s="31">
        <v>103</v>
      </c>
      <c r="RO424" s="36">
        <f>RM$423*RN424</f>
        <v>1174.2</v>
      </c>
      <c r="RP424" s="64">
        <f>RN424/RN423*RP423</f>
        <v>12.360000000000001</v>
      </c>
      <c r="RZ424" s="31">
        <v>108</v>
      </c>
      <c r="SA424" s="36">
        <f>RY$423*RZ424</f>
        <v>1479.6</v>
      </c>
      <c r="SB424" s="64">
        <f>RZ424/RZ423*SB423</f>
        <v>11.781818181818181</v>
      </c>
    </row>
    <row r="425" spans="1:515" x14ac:dyDescent="0.55000000000000004">
      <c r="B425" s="80">
        <v>186602</v>
      </c>
      <c r="C425" s="77"/>
      <c r="D425" s="78"/>
      <c r="E425" s="78">
        <f t="shared" si="1113"/>
        <v>356974.49253852497</v>
      </c>
      <c r="F425" s="78">
        <f>F424*G425/G424</f>
        <v>68.215656712662621</v>
      </c>
      <c r="G425" s="78">
        <f t="shared" ref="G425:G435" si="1282">E425/D$423</f>
        <v>97.006574238029572</v>
      </c>
      <c r="H425" s="78" t="s">
        <v>99</v>
      </c>
      <c r="I425" s="78"/>
      <c r="J425" s="88">
        <f>(E425-IU425)/(D$423-IS$423)</f>
        <v>96.92795885702094</v>
      </c>
      <c r="N425" s="31">
        <v>112.5</v>
      </c>
      <c r="O425" s="62">
        <f t="shared" ref="O425:O435" si="1283">M$423*N425</f>
        <v>14793.75</v>
      </c>
      <c r="T425" s="31">
        <v>26.682411886173345</v>
      </c>
      <c r="U425" s="36">
        <f t="shared" ref="U425:U435" si="1284">S$423*T425</f>
        <v>5336.482377234669</v>
      </c>
      <c r="Z425" s="31">
        <v>137</v>
      </c>
      <c r="AA425" s="37">
        <f t="shared" si="1280"/>
        <v>13700</v>
      </c>
      <c r="AF425" s="31">
        <v>141</v>
      </c>
      <c r="AG425" s="36">
        <f t="shared" ref="AG425:AG435" si="1285">AE$423*AF425</f>
        <v>14382</v>
      </c>
      <c r="AL425" s="31">
        <v>100</v>
      </c>
      <c r="AM425" s="30">
        <f t="shared" ref="AM425:AM435" si="1286">AK$423*AL425</f>
        <v>18700</v>
      </c>
      <c r="AR425" s="31">
        <v>73</v>
      </c>
      <c r="AS425" s="38">
        <f t="shared" ref="AS425:AS435" si="1287">AQ$423*AR425</f>
        <v>2299.5</v>
      </c>
      <c r="AX425" s="31">
        <v>113</v>
      </c>
      <c r="AY425" s="36">
        <f t="shared" ref="AY425:AY435" si="1288">AW$423*AX425</f>
        <v>11978</v>
      </c>
      <c r="BD425" s="31">
        <v>111</v>
      </c>
      <c r="BE425" s="36">
        <f t="shared" ref="BE425:BE435" si="1289">BC$423*BD425</f>
        <v>4606.5</v>
      </c>
      <c r="BJ425" s="31">
        <v>90.833333333333329</v>
      </c>
      <c r="BK425" s="36">
        <f t="shared" ref="BK425:BK435" si="1290">BI$423*BJ425</f>
        <v>2788.583333333333</v>
      </c>
      <c r="BP425" s="31">
        <v>101.5</v>
      </c>
      <c r="BQ425" s="30">
        <f t="shared" ref="BQ425:BQ435" si="1291">BO$423*BP425</f>
        <v>3197.25</v>
      </c>
      <c r="BV425" s="31">
        <v>105.5</v>
      </c>
      <c r="BW425" s="30">
        <f t="shared" ref="BW425:BW435" si="1292">BU$423*BV425</f>
        <v>6857.5</v>
      </c>
      <c r="CB425" s="31">
        <v>115.25</v>
      </c>
      <c r="CC425" s="30">
        <f t="shared" ref="CC425:CC435" si="1293">CA$423*CB425</f>
        <v>23972</v>
      </c>
      <c r="CH425" s="56">
        <v>36</v>
      </c>
      <c r="CI425" s="36">
        <f t="shared" ref="CI425:CI435" si="1294">CG$423*CH425</f>
        <v>828</v>
      </c>
      <c r="CT425" s="56">
        <v>27.75</v>
      </c>
      <c r="CU425" s="36">
        <f t="shared" ref="CU425:CU435" si="1295">CS$423*CT425</f>
        <v>3663</v>
      </c>
      <c r="CZ425" s="31">
        <v>105.59375</v>
      </c>
      <c r="DA425" s="62">
        <f t="shared" ref="DA425:DA435" si="1296">CY$423*CZ425</f>
        <v>25976.0625</v>
      </c>
      <c r="DF425" s="31">
        <v>108.25</v>
      </c>
      <c r="DG425" s="30">
        <f t="shared" ref="DG425:DG435" si="1297">DE$423*DF425</f>
        <v>7144.5</v>
      </c>
      <c r="DR425" s="31">
        <v>102</v>
      </c>
      <c r="DS425" s="30">
        <f t="shared" ref="DS425:DS435" si="1298">DQ$423*DR425</f>
        <v>6630</v>
      </c>
      <c r="DX425" s="31">
        <v>70.5</v>
      </c>
      <c r="DY425" s="30">
        <f t="shared" ref="DY425:DY435" si="1299">DW$423*DX425</f>
        <v>5287.5</v>
      </c>
      <c r="ED425" s="31">
        <v>109.25</v>
      </c>
      <c r="EE425" s="30">
        <f t="shared" ref="EE425:EE435" si="1300">EC$423*ED425</f>
        <v>5244</v>
      </c>
      <c r="EV425" s="31">
        <v>132</v>
      </c>
      <c r="EW425" s="30">
        <f t="shared" ref="EW425:EW435" si="1301">EU$423*EV425</f>
        <v>5940</v>
      </c>
      <c r="FB425" s="31">
        <v>135.33333333333334</v>
      </c>
      <c r="FC425" s="29">
        <f t="shared" si="1281"/>
        <v>7578.666666666667</v>
      </c>
      <c r="FN425" s="31">
        <v>114</v>
      </c>
      <c r="FO425" s="36">
        <f t="shared" ref="FO425:FO435" si="1302">FM$423*FN425</f>
        <v>6840</v>
      </c>
      <c r="FT425" s="31">
        <v>111.5</v>
      </c>
      <c r="FU425" s="36">
        <f t="shared" ref="FU425:FU435" si="1303">FS$423*FT425</f>
        <v>22300</v>
      </c>
      <c r="FZ425" s="31">
        <v>93</v>
      </c>
      <c r="GA425" s="36">
        <f t="shared" ref="GA425:GA435" si="1304">FY$423*FZ425</f>
        <v>7533</v>
      </c>
      <c r="GF425" s="31">
        <v>87.5</v>
      </c>
      <c r="GG425" s="36">
        <f t="shared" ref="GG425:GG435" si="1305">GE$423*GF425</f>
        <v>4725</v>
      </c>
      <c r="GL425" s="31">
        <v>87</v>
      </c>
      <c r="GM425" s="36">
        <f t="shared" ref="GM425:GM435" si="1306">GK$423*GL425</f>
        <v>3915</v>
      </c>
      <c r="GR425" s="31">
        <v>126</v>
      </c>
      <c r="GS425" s="36">
        <f t="shared" ref="GS425:GS435" si="1307">GQ$423*GR425</f>
        <v>8316</v>
      </c>
      <c r="HJ425" s="31">
        <v>41.729032258064521</v>
      </c>
      <c r="HK425" s="36">
        <f t="shared" ref="HK425:HK435" si="1308">HI$423*HJ425</f>
        <v>1502.2451612903228</v>
      </c>
      <c r="HP425" s="31">
        <v>112.12</v>
      </c>
      <c r="HQ425" s="30">
        <f t="shared" ref="HQ425:HQ435" si="1309">HO$423*HP425</f>
        <v>11436.24</v>
      </c>
      <c r="HV425" s="31">
        <v>37</v>
      </c>
      <c r="HW425" s="36">
        <f t="shared" ref="HW425:HW435" si="1310">HU$423*HV425</f>
        <v>1110</v>
      </c>
      <c r="IB425" s="31">
        <v>170</v>
      </c>
      <c r="IC425" s="36">
        <f t="shared" ref="IC425:IC435" si="1311">IA$423*IB425</f>
        <v>5100</v>
      </c>
      <c r="IH425" s="31">
        <v>114.5</v>
      </c>
      <c r="II425" s="30">
        <f t="shared" ref="II425:II435" si="1312">IG$423*IH425</f>
        <v>4122</v>
      </c>
      <c r="IN425" s="31">
        <v>100</v>
      </c>
      <c r="IO425" s="36">
        <f t="shared" ref="IO425:IO435" si="1313">IM$423*IN425</f>
        <v>3600</v>
      </c>
      <c r="IT425" s="31">
        <v>113</v>
      </c>
      <c r="IU425" s="36">
        <f>IS$423*IT425</f>
        <v>2034</v>
      </c>
      <c r="IZ425" s="31">
        <v>37</v>
      </c>
      <c r="JA425" s="36">
        <f t="shared" ref="JA425:JA435" si="1314">IY$423*IZ425</f>
        <v>2109</v>
      </c>
      <c r="JC425" s="69"/>
      <c r="JD425" s="20"/>
      <c r="JE425" s="20"/>
      <c r="JF425" s="20"/>
      <c r="JI425" s="69"/>
      <c r="JJ425" s="20"/>
      <c r="JK425" s="20"/>
      <c r="JL425" s="20">
        <v>117.25</v>
      </c>
      <c r="JM425" s="23">
        <f t="shared" ref="JM425:JM435" si="1315">JK$423*JL425</f>
        <v>7586.0750000000007</v>
      </c>
      <c r="JO425" s="69"/>
      <c r="JP425" s="20"/>
      <c r="JQ425" s="20"/>
      <c r="JR425" s="20">
        <v>129</v>
      </c>
      <c r="JS425" s="23">
        <f t="shared" ref="JS425:JS435" si="1316">JQ$423*JR425</f>
        <v>4334.4000000000005</v>
      </c>
      <c r="JU425" s="69"/>
      <c r="JV425" s="20"/>
      <c r="JW425" s="20"/>
      <c r="JX425" s="20"/>
      <c r="KA425" s="69"/>
      <c r="KB425" s="20"/>
      <c r="KC425" s="20"/>
      <c r="KD425" s="20"/>
      <c r="KG425" s="69"/>
      <c r="KH425" s="20"/>
      <c r="KI425" s="20"/>
      <c r="KJ425" s="20">
        <v>37.25</v>
      </c>
      <c r="KK425" s="23">
        <f t="shared" ref="KK425:KK435" si="1317">KI$423*KJ425</f>
        <v>1117.5</v>
      </c>
      <c r="KM425" s="69"/>
      <c r="KN425" s="20"/>
      <c r="KO425" s="20"/>
      <c r="KP425" s="20">
        <v>93.25</v>
      </c>
      <c r="KQ425" s="23">
        <f t="shared" ref="KQ425:KQ435" si="1318">KO$423*KP425</f>
        <v>1706.4750000000001</v>
      </c>
      <c r="KS425" s="69"/>
      <c r="KT425" s="20"/>
      <c r="KU425" s="20"/>
      <c r="KV425" s="20">
        <v>122.75</v>
      </c>
      <c r="KW425" s="23">
        <f t="shared" ref="KW425:KW435" si="1319">KU$423*KV425</f>
        <v>11047.5</v>
      </c>
      <c r="KY425" s="69"/>
      <c r="KZ425" s="20"/>
      <c r="LA425" s="20"/>
      <c r="LB425" s="20">
        <v>102</v>
      </c>
      <c r="LC425" s="23">
        <f t="shared" ref="LC425:LC435" si="1320">LA$423*LB425</f>
        <v>2407.2000000000003</v>
      </c>
      <c r="LE425" s="69"/>
      <c r="LF425" s="20"/>
      <c r="LG425" s="20"/>
      <c r="LH425" s="20">
        <v>79.5</v>
      </c>
      <c r="LI425" s="23">
        <f t="shared" ref="LI425:LI435" si="1321">LG$423*LH425</f>
        <v>13038</v>
      </c>
      <c r="LK425" s="27"/>
      <c r="LL425" s="27"/>
      <c r="LM425" s="27"/>
      <c r="LN425" s="27">
        <v>241.5</v>
      </c>
      <c r="LO425" s="30">
        <f t="shared" ref="LO425:LO435" si="1322">LM$423*LN425</f>
        <v>16905</v>
      </c>
      <c r="LW425" s="32"/>
      <c r="LX425" s="32"/>
      <c r="LY425" s="32"/>
      <c r="LZ425" s="32">
        <v>126.25</v>
      </c>
      <c r="MA425" s="36">
        <f t="shared" ref="MA425:MA435" si="1323">LY$423*LZ425</f>
        <v>6312.5</v>
      </c>
      <c r="MC425" s="32"/>
      <c r="MD425" s="32"/>
      <c r="ME425" s="32"/>
      <c r="MF425" s="32"/>
      <c r="MI425" s="32"/>
      <c r="MJ425" s="32"/>
      <c r="MK425" s="32"/>
      <c r="ML425" s="32"/>
      <c r="MO425" s="32"/>
      <c r="MP425" s="32"/>
      <c r="MQ425" s="32"/>
      <c r="MR425" s="32"/>
      <c r="MU425" s="32"/>
      <c r="MV425" s="32"/>
      <c r="MW425" s="32"/>
      <c r="MX425" s="32"/>
      <c r="NA425" s="32"/>
      <c r="NB425" s="32"/>
      <c r="NC425" s="32"/>
      <c r="ND425" s="32">
        <v>124.25</v>
      </c>
      <c r="NE425" s="36">
        <f t="shared" ref="NE425:NE435" si="1324">NC$423*ND425</f>
        <v>1863.75</v>
      </c>
      <c r="NG425" s="32"/>
      <c r="NH425" s="32"/>
      <c r="NI425" s="32"/>
      <c r="NJ425" s="32">
        <v>106.5</v>
      </c>
      <c r="NK425" s="36">
        <f t="shared" ref="NK425:NK435" si="1325">NI$423*NJ425</f>
        <v>3770.1</v>
      </c>
      <c r="NM425" s="32"/>
      <c r="NN425" s="32"/>
      <c r="NO425" s="32"/>
      <c r="NP425" s="32">
        <v>102.625</v>
      </c>
      <c r="NQ425" s="36">
        <f t="shared" ref="NQ425:NQ435" si="1326">NO$423*NP425</f>
        <v>1631.7375</v>
      </c>
      <c r="NS425" s="32"/>
      <c r="NT425" s="32"/>
      <c r="NU425" s="32"/>
      <c r="NV425" s="32"/>
      <c r="NY425" s="32"/>
      <c r="NZ425" s="32"/>
      <c r="OA425" s="32"/>
      <c r="OB425" s="32">
        <v>43.375</v>
      </c>
      <c r="OC425" s="36">
        <f t="shared" ref="OC425:OC435" si="1327">OA$423*OB425</f>
        <v>1153.7750000000001</v>
      </c>
      <c r="OE425" s="32"/>
      <c r="OF425" s="32"/>
      <c r="OG425" s="32"/>
      <c r="OH425" s="32"/>
      <c r="OK425" s="32"/>
      <c r="OL425" s="32"/>
      <c r="OM425" s="32"/>
      <c r="ON425" s="32"/>
      <c r="OQ425" s="32"/>
      <c r="OR425" s="32"/>
      <c r="OS425" s="32"/>
      <c r="OT425" s="32">
        <v>94</v>
      </c>
      <c r="OU425" s="36">
        <f t="shared" ref="OU425:OU435" si="1328">OS$423*OT425</f>
        <v>1880</v>
      </c>
      <c r="OW425" s="32"/>
      <c r="OX425" s="32"/>
      <c r="OY425" s="32"/>
      <c r="OZ425" s="32">
        <v>136.5</v>
      </c>
      <c r="PA425" s="36">
        <f t="shared" ref="PA425:PA435" si="1329">OY$423*OZ425</f>
        <v>2320.5</v>
      </c>
      <c r="PC425" s="32"/>
      <c r="PD425" s="32"/>
      <c r="PE425" s="32"/>
      <c r="PF425" s="32"/>
      <c r="PI425" s="32"/>
      <c r="PJ425" s="32"/>
      <c r="PK425" s="32"/>
      <c r="PL425" s="32"/>
      <c r="PO425" s="32"/>
      <c r="PP425" s="32"/>
      <c r="PQ425" s="32"/>
      <c r="PR425" s="32">
        <v>11.25</v>
      </c>
      <c r="PS425" s="36">
        <f t="shared" ref="PS425:PS435" si="1330">PQ$423*PR425</f>
        <v>956.25</v>
      </c>
      <c r="PU425" s="32"/>
      <c r="PV425" s="32"/>
      <c r="PW425" s="32"/>
      <c r="PX425" s="31">
        <v>114.125</v>
      </c>
      <c r="PY425" s="36">
        <f t="shared" ref="PY425:PY435" si="1331">PW$423*PX425</f>
        <v>684.75</v>
      </c>
      <c r="QM425" s="5"/>
      <c r="QO425" s="5"/>
      <c r="RN425" s="31">
        <v>101</v>
      </c>
      <c r="RO425" s="36">
        <f t="shared" ref="RO425:RO435" si="1332">RM$423*RN425</f>
        <v>1151.4000000000001</v>
      </c>
      <c r="RZ425" s="31">
        <v>114</v>
      </c>
      <c r="SA425" s="36">
        <f t="shared" ref="SA425:SA435" si="1333">RY$423*RZ425</f>
        <v>1561.8</v>
      </c>
    </row>
    <row r="426" spans="1:515" s="46" customFormat="1" x14ac:dyDescent="0.55000000000000004">
      <c r="A426" s="45" t="s">
        <v>20</v>
      </c>
      <c r="B426" s="80">
        <v>186603</v>
      </c>
      <c r="C426" s="77"/>
      <c r="D426" s="78"/>
      <c r="E426" s="78">
        <f t="shared" si="1113"/>
        <v>359408.60216112243</v>
      </c>
      <c r="F426" s="78">
        <f>F425*J426/J425</f>
        <v>68.429776321873277</v>
      </c>
      <c r="G426" s="78">
        <f t="shared" si="1282"/>
        <v>97.668035044735575</v>
      </c>
      <c r="H426" s="78"/>
      <c r="I426" s="78"/>
      <c r="J426" s="88">
        <f>(E426-IU426)/(D$423-IS$423)</f>
        <v>97.232202452585398</v>
      </c>
      <c r="N426" s="46">
        <v>112.5</v>
      </c>
      <c r="O426" s="62">
        <f t="shared" si="1283"/>
        <v>14793.75</v>
      </c>
      <c r="T426" s="46">
        <v>26.421510805612133</v>
      </c>
      <c r="U426" s="47">
        <f t="shared" si="1284"/>
        <v>5284.3021611224267</v>
      </c>
      <c r="V426" s="66"/>
      <c r="Z426" s="46">
        <v>133</v>
      </c>
      <c r="AA426" s="37">
        <f t="shared" si="1280"/>
        <v>13300</v>
      </c>
      <c r="AB426" s="66"/>
      <c r="AF426" s="46">
        <v>125.5</v>
      </c>
      <c r="AG426" s="47">
        <f t="shared" si="1285"/>
        <v>12801</v>
      </c>
      <c r="AH426" s="66"/>
      <c r="AL426" s="46">
        <v>101.25</v>
      </c>
      <c r="AM426" s="30">
        <f t="shared" si="1286"/>
        <v>18933.75</v>
      </c>
      <c r="AN426" s="66"/>
      <c r="AR426" s="46">
        <v>73</v>
      </c>
      <c r="AS426" s="48">
        <f t="shared" si="1287"/>
        <v>2299.5</v>
      </c>
      <c r="AT426" s="66"/>
      <c r="AX426" s="46">
        <v>107.5</v>
      </c>
      <c r="AY426" s="47">
        <f t="shared" si="1288"/>
        <v>11395</v>
      </c>
      <c r="AZ426" s="66"/>
      <c r="BD426" s="46">
        <v>119</v>
      </c>
      <c r="BE426" s="47">
        <f t="shared" si="1289"/>
        <v>4938.5</v>
      </c>
      <c r="BF426" s="66"/>
      <c r="BJ426" s="46">
        <v>91.416666666666657</v>
      </c>
      <c r="BK426" s="47">
        <f t="shared" si="1290"/>
        <v>2806.4916666666663</v>
      </c>
      <c r="BL426" s="66"/>
      <c r="BP426" s="46">
        <v>101</v>
      </c>
      <c r="BQ426" s="30">
        <f t="shared" si="1291"/>
        <v>3181.5</v>
      </c>
      <c r="BR426" s="66"/>
      <c r="BV426" s="46">
        <v>114.5</v>
      </c>
      <c r="BW426" s="30">
        <f t="shared" si="1292"/>
        <v>7442.5</v>
      </c>
      <c r="BX426" s="66"/>
      <c r="CB426" s="46">
        <v>117</v>
      </c>
      <c r="CC426" s="30">
        <f t="shared" si="1293"/>
        <v>24336</v>
      </c>
      <c r="CD426" s="66"/>
      <c r="CH426" s="7">
        <v>31.75</v>
      </c>
      <c r="CI426" s="47">
        <f t="shared" si="1294"/>
        <v>730.25</v>
      </c>
      <c r="CJ426" s="66"/>
      <c r="CO426" s="47"/>
      <c r="CP426" s="66"/>
      <c r="CT426" s="7">
        <v>26.75</v>
      </c>
      <c r="CU426" s="47">
        <f t="shared" si="1295"/>
        <v>3531</v>
      </c>
      <c r="CV426" s="66"/>
      <c r="CZ426" s="46">
        <v>108.5</v>
      </c>
      <c r="DA426" s="62">
        <f t="shared" si="1296"/>
        <v>26691</v>
      </c>
      <c r="DF426" s="46">
        <v>107.5</v>
      </c>
      <c r="DG426" s="30">
        <f t="shared" si="1297"/>
        <v>7095</v>
      </c>
      <c r="DH426" s="66"/>
      <c r="DM426" s="30"/>
      <c r="DN426" s="66"/>
      <c r="DR426" s="46">
        <v>102</v>
      </c>
      <c r="DS426" s="30">
        <f t="shared" si="1298"/>
        <v>6630</v>
      </c>
      <c r="DT426" s="66"/>
      <c r="DX426" s="46">
        <v>84</v>
      </c>
      <c r="DY426" s="30">
        <f t="shared" si="1299"/>
        <v>6300</v>
      </c>
      <c r="DZ426" s="66"/>
      <c r="ED426" s="46">
        <v>111.5</v>
      </c>
      <c r="EE426" s="30">
        <f t="shared" si="1300"/>
        <v>5352</v>
      </c>
      <c r="EF426" s="66"/>
      <c r="EK426" s="47"/>
      <c r="EL426" s="66"/>
      <c r="EQ426" s="47"/>
      <c r="ER426" s="66"/>
      <c r="EV426" s="46">
        <v>134</v>
      </c>
      <c r="EW426" s="30">
        <f t="shared" si="1301"/>
        <v>6030</v>
      </c>
      <c r="EX426" s="66"/>
      <c r="FB426" s="46">
        <v>133.16666666666669</v>
      </c>
      <c r="FC426" s="29">
        <f t="shared" si="1281"/>
        <v>7457.3333333333339</v>
      </c>
      <c r="FD426" s="66"/>
      <c r="FI426" s="47"/>
      <c r="FJ426" s="66"/>
      <c r="FN426" s="46">
        <v>115</v>
      </c>
      <c r="FO426" s="47">
        <f t="shared" si="1302"/>
        <v>6900</v>
      </c>
      <c r="FP426" s="66"/>
      <c r="FT426" s="46">
        <v>111</v>
      </c>
      <c r="FU426" s="47">
        <f t="shared" si="1303"/>
        <v>22200</v>
      </c>
      <c r="FV426" s="66"/>
      <c r="FZ426" s="46">
        <v>92.25</v>
      </c>
      <c r="GA426" s="47">
        <f t="shared" si="1304"/>
        <v>7472.25</v>
      </c>
      <c r="GB426" s="66"/>
      <c r="GF426" s="46">
        <v>77.5</v>
      </c>
      <c r="GG426" s="47">
        <f t="shared" si="1305"/>
        <v>4185</v>
      </c>
      <c r="GH426" s="66"/>
      <c r="GL426" s="46">
        <v>90</v>
      </c>
      <c r="GM426" s="47">
        <f t="shared" si="1306"/>
        <v>4050</v>
      </c>
      <c r="GN426" s="66"/>
      <c r="GR426" s="46">
        <v>124.5</v>
      </c>
      <c r="GS426" s="47">
        <f t="shared" si="1307"/>
        <v>8217</v>
      </c>
      <c r="GT426" s="66"/>
      <c r="GY426" s="47"/>
      <c r="GZ426" s="66"/>
      <c r="HE426" s="47"/>
      <c r="HF426" s="66"/>
      <c r="HJ426" s="46">
        <v>42</v>
      </c>
      <c r="HK426" s="47">
        <f t="shared" si="1308"/>
        <v>1512</v>
      </c>
      <c r="HL426" s="66"/>
      <c r="HP426" s="46">
        <v>115</v>
      </c>
      <c r="HQ426" s="30">
        <f t="shared" si="1309"/>
        <v>11730</v>
      </c>
      <c r="HR426" s="66"/>
      <c r="HV426" s="46">
        <v>37</v>
      </c>
      <c r="HW426" s="47">
        <f t="shared" si="1310"/>
        <v>1110</v>
      </c>
      <c r="HX426" s="66"/>
      <c r="IB426" s="46">
        <v>170</v>
      </c>
      <c r="IC426" s="47">
        <f t="shared" si="1311"/>
        <v>5100</v>
      </c>
      <c r="ID426" s="66"/>
      <c r="IH426" s="46">
        <v>114.5</v>
      </c>
      <c r="II426" s="30">
        <f t="shared" si="1312"/>
        <v>4122</v>
      </c>
      <c r="IJ426" s="66"/>
      <c r="IN426" s="46">
        <v>105</v>
      </c>
      <c r="IO426" s="47">
        <f t="shared" si="1313"/>
        <v>3780</v>
      </c>
      <c r="IP426" s="66"/>
      <c r="IS426" s="46">
        <v>39</v>
      </c>
      <c r="IT426" s="46">
        <v>86</v>
      </c>
      <c r="IU426" s="47">
        <f>IS$426*IT426</f>
        <v>3354</v>
      </c>
      <c r="IV426" s="66"/>
      <c r="IZ426" s="46">
        <v>32</v>
      </c>
      <c r="JA426" s="47">
        <f t="shared" si="1314"/>
        <v>1824</v>
      </c>
      <c r="JB426" s="66"/>
      <c r="JC426" s="69"/>
      <c r="JD426" s="20"/>
      <c r="JE426" s="20"/>
      <c r="JF426" s="20"/>
      <c r="JG426" s="23"/>
      <c r="JH426" s="72"/>
      <c r="JI426" s="69"/>
      <c r="JJ426" s="20"/>
      <c r="JK426" s="20"/>
      <c r="JL426" s="20">
        <v>120</v>
      </c>
      <c r="JM426" s="23">
        <f t="shared" si="1315"/>
        <v>7764</v>
      </c>
      <c r="JN426" s="72"/>
      <c r="JO426" s="69"/>
      <c r="JP426" s="20"/>
      <c r="JQ426" s="20"/>
      <c r="JR426" s="20">
        <v>130</v>
      </c>
      <c r="JS426" s="23">
        <f t="shared" si="1316"/>
        <v>4368</v>
      </c>
      <c r="JT426" s="72"/>
      <c r="JU426" s="69"/>
      <c r="JV426" s="20"/>
      <c r="JW426" s="20"/>
      <c r="JX426" s="20"/>
      <c r="JY426" s="23"/>
      <c r="JZ426" s="72"/>
      <c r="KA426" s="69"/>
      <c r="KB426" s="20"/>
      <c r="KC426" s="20"/>
      <c r="KD426" s="20"/>
      <c r="KE426" s="23"/>
      <c r="KF426" s="72"/>
      <c r="KG426" s="69"/>
      <c r="KH426" s="20"/>
      <c r="KI426" s="20"/>
      <c r="KJ426" s="20">
        <v>37.375</v>
      </c>
      <c r="KK426" s="23">
        <f t="shared" si="1317"/>
        <v>1121.25</v>
      </c>
      <c r="KL426" s="72"/>
      <c r="KM426" s="69"/>
      <c r="KN426" s="20"/>
      <c r="KO426" s="20"/>
      <c r="KP426" s="20">
        <v>95.5</v>
      </c>
      <c r="KQ426" s="23">
        <f t="shared" si="1318"/>
        <v>1747.65</v>
      </c>
      <c r="KR426" s="72"/>
      <c r="KS426" s="69"/>
      <c r="KT426" s="20"/>
      <c r="KU426" s="20"/>
      <c r="KV426" s="20">
        <v>132.5</v>
      </c>
      <c r="KW426" s="23">
        <f t="shared" si="1319"/>
        <v>11925</v>
      </c>
      <c r="KX426" s="72"/>
      <c r="KY426" s="69"/>
      <c r="KZ426" s="20"/>
      <c r="LA426" s="20"/>
      <c r="LB426" s="20">
        <v>103</v>
      </c>
      <c r="LC426" s="23">
        <f t="shared" si="1320"/>
        <v>2430.8000000000002</v>
      </c>
      <c r="LD426" s="72"/>
      <c r="LE426" s="69"/>
      <c r="LF426" s="20"/>
      <c r="LG426" s="20"/>
      <c r="LH426" s="20">
        <v>77.5</v>
      </c>
      <c r="LI426" s="23">
        <f t="shared" si="1321"/>
        <v>12710</v>
      </c>
      <c r="LJ426" s="72"/>
      <c r="LK426" s="27"/>
      <c r="LL426" s="27"/>
      <c r="LM426" s="27"/>
      <c r="LN426" s="27">
        <v>248.25</v>
      </c>
      <c r="LO426" s="30">
        <f t="shared" si="1322"/>
        <v>17377.5</v>
      </c>
      <c r="LP426" s="73"/>
      <c r="LQ426" s="29"/>
      <c r="LR426" s="29"/>
      <c r="LS426" s="29"/>
      <c r="LT426" s="29"/>
      <c r="LU426" s="30"/>
      <c r="LV426" s="73"/>
      <c r="LW426" s="49"/>
      <c r="LX426" s="49"/>
      <c r="LY426" s="49"/>
      <c r="LZ426" s="49">
        <v>107.5</v>
      </c>
      <c r="MA426" s="47">
        <f t="shared" si="1323"/>
        <v>5375</v>
      </c>
      <c r="MB426" s="66"/>
      <c r="MC426" s="49"/>
      <c r="MD426" s="49"/>
      <c r="ME426" s="49"/>
      <c r="MF426" s="49"/>
      <c r="MG426" s="47"/>
      <c r="MH426" s="66"/>
      <c r="MI426" s="49"/>
      <c r="MJ426" s="49"/>
      <c r="MK426" s="49"/>
      <c r="ML426" s="49"/>
      <c r="MM426" s="47"/>
      <c r="MN426" s="66"/>
      <c r="MO426" s="49"/>
      <c r="MP426" s="49"/>
      <c r="MQ426" s="49"/>
      <c r="MR426" s="49"/>
      <c r="MS426" s="47"/>
      <c r="MT426" s="66"/>
      <c r="MU426" s="49"/>
      <c r="MV426" s="49"/>
      <c r="MW426" s="49"/>
      <c r="MX426" s="49"/>
      <c r="MY426" s="47"/>
      <c r="MZ426" s="66"/>
      <c r="NA426" s="49"/>
      <c r="NB426" s="49"/>
      <c r="NC426" s="49"/>
      <c r="ND426" s="49">
        <v>130</v>
      </c>
      <c r="NE426" s="47">
        <f t="shared" si="1324"/>
        <v>1950</v>
      </c>
      <c r="NF426" s="66"/>
      <c r="NG426" s="49"/>
      <c r="NH426" s="49"/>
      <c r="NI426" s="49"/>
      <c r="NJ426" s="49">
        <v>107.5</v>
      </c>
      <c r="NK426" s="47">
        <f t="shared" si="1325"/>
        <v>3805.5</v>
      </c>
      <c r="NL426" s="66"/>
      <c r="NM426" s="49"/>
      <c r="NN426" s="49"/>
      <c r="NO426" s="49"/>
      <c r="NP426" s="49">
        <v>102.25</v>
      </c>
      <c r="NQ426" s="47">
        <f t="shared" si="1326"/>
        <v>1625.7750000000001</v>
      </c>
      <c r="NR426" s="66"/>
      <c r="NS426" s="49"/>
      <c r="NT426" s="49"/>
      <c r="NU426" s="49"/>
      <c r="NV426" s="49"/>
      <c r="NW426" s="47"/>
      <c r="NX426" s="66"/>
      <c r="NY426" s="49"/>
      <c r="NZ426" s="49"/>
      <c r="OA426" s="49"/>
      <c r="OB426" s="49">
        <v>47.5</v>
      </c>
      <c r="OC426" s="47">
        <f t="shared" si="1327"/>
        <v>1263.5</v>
      </c>
      <c r="OD426" s="66"/>
      <c r="OE426" s="49"/>
      <c r="OF426" s="49"/>
      <c r="OG426" s="49"/>
      <c r="OH426" s="49"/>
      <c r="OI426" s="47"/>
      <c r="OJ426" s="66"/>
      <c r="OK426" s="49"/>
      <c r="OL426" s="49"/>
      <c r="OM426" s="49"/>
      <c r="ON426" s="49"/>
      <c r="OO426" s="47"/>
      <c r="OP426" s="66"/>
      <c r="OQ426" s="49"/>
      <c r="OR426" s="49"/>
      <c r="OS426" s="49"/>
      <c r="OT426" s="49">
        <v>88</v>
      </c>
      <c r="OU426" s="47">
        <f t="shared" si="1328"/>
        <v>1760</v>
      </c>
      <c r="OV426" s="66"/>
      <c r="OW426" s="49"/>
      <c r="OX426" s="49"/>
      <c r="OY426" s="49"/>
      <c r="OZ426" s="49">
        <v>123.5</v>
      </c>
      <c r="PA426" s="47">
        <f t="shared" si="1329"/>
        <v>2099.5</v>
      </c>
      <c r="PB426" s="66"/>
      <c r="PC426" s="49"/>
      <c r="PD426" s="49"/>
      <c r="PE426" s="49"/>
      <c r="PF426" s="49"/>
      <c r="PG426" s="47"/>
      <c r="PH426" s="66"/>
      <c r="PI426" s="49"/>
      <c r="PJ426" s="49"/>
      <c r="PK426" s="49"/>
      <c r="PL426" s="49"/>
      <c r="PM426" s="47"/>
      <c r="PN426" s="66"/>
      <c r="PO426" s="49"/>
      <c r="PP426" s="49"/>
      <c r="PQ426" s="49"/>
      <c r="PR426" s="49">
        <v>20</v>
      </c>
      <c r="PS426" s="47">
        <f t="shared" si="1330"/>
        <v>1700</v>
      </c>
      <c r="PT426" s="66"/>
      <c r="PU426" s="49"/>
      <c r="PV426" s="49"/>
      <c r="PW426" s="49"/>
      <c r="PX426" s="46">
        <v>116.5</v>
      </c>
      <c r="PY426" s="47">
        <f t="shared" si="1331"/>
        <v>699</v>
      </c>
      <c r="PZ426" s="66"/>
      <c r="QE426" s="47"/>
      <c r="QF426" s="66"/>
      <c r="QK426" s="47"/>
      <c r="QL426" s="66"/>
      <c r="QM426" s="8"/>
      <c r="QN426" s="31"/>
      <c r="QO426" s="8"/>
      <c r="QP426" s="31"/>
      <c r="QQ426" s="47"/>
      <c r="QR426" s="66"/>
      <c r="QS426" s="31"/>
      <c r="QT426" s="31"/>
      <c r="QU426" s="31"/>
      <c r="QV426" s="31"/>
      <c r="QW426" s="47"/>
      <c r="QX426" s="66"/>
      <c r="QY426" s="31"/>
      <c r="QZ426" s="31"/>
      <c r="RA426" s="31"/>
      <c r="RB426" s="31"/>
      <c r="RC426" s="47"/>
      <c r="RD426" s="66"/>
      <c r="RE426" s="31"/>
      <c r="RF426" s="31"/>
      <c r="RG426" s="31"/>
      <c r="RH426" s="31"/>
      <c r="RI426" s="47"/>
      <c r="RJ426" s="66"/>
      <c r="RK426" s="31"/>
      <c r="RL426" s="31"/>
      <c r="RM426" s="31"/>
      <c r="RN426" s="31">
        <v>107.5</v>
      </c>
      <c r="RO426" s="47">
        <f t="shared" si="1332"/>
        <v>1225.5</v>
      </c>
      <c r="RP426" s="66"/>
      <c r="RQ426" s="31"/>
      <c r="RR426" s="31"/>
      <c r="RS426" s="31"/>
      <c r="RT426" s="31"/>
      <c r="RU426" s="36"/>
      <c r="RV426" s="64"/>
      <c r="RW426" s="31"/>
      <c r="RX426" s="31"/>
      <c r="RY426" s="31"/>
      <c r="RZ426" s="31">
        <v>115</v>
      </c>
      <c r="SA426" s="47">
        <f t="shared" si="1333"/>
        <v>1575.5</v>
      </c>
      <c r="SB426" s="66"/>
      <c r="SC426" s="31"/>
      <c r="SD426" s="31"/>
      <c r="SE426" s="31"/>
      <c r="SF426" s="31"/>
      <c r="SG426" s="36"/>
      <c r="SH426" s="64"/>
      <c r="SI426" s="31"/>
      <c r="SJ426" s="31"/>
      <c r="SK426" s="31"/>
      <c r="SL426" s="31"/>
      <c r="SM426" s="36"/>
      <c r="SN426" s="64"/>
      <c r="ST426" s="66"/>
      <c r="SU426" s="66"/>
    </row>
    <row r="427" spans="1:515" x14ac:dyDescent="0.55000000000000004">
      <c r="B427" s="80">
        <v>186604</v>
      </c>
      <c r="C427" s="77"/>
      <c r="D427" s="78"/>
      <c r="E427" s="78">
        <f t="shared" si="1113"/>
        <v>362412.82194501022</v>
      </c>
      <c r="F427" s="78">
        <f t="shared" ref="F427:F435" si="1334">F426*G427/G426</f>
        <v>69.001766214705697</v>
      </c>
      <c r="G427" s="78">
        <f t="shared" si="1282"/>
        <v>98.484421300853356</v>
      </c>
      <c r="H427" s="78"/>
      <c r="I427" s="78"/>
      <c r="J427" s="88"/>
      <c r="N427" s="31">
        <v>110.25</v>
      </c>
      <c r="O427" s="62">
        <f t="shared" si="1283"/>
        <v>14497.875</v>
      </c>
      <c r="T427" s="31">
        <v>26.160609725050922</v>
      </c>
      <c r="U427" s="36">
        <f t="shared" si="1284"/>
        <v>5232.1219450101844</v>
      </c>
      <c r="Z427" s="31">
        <v>136</v>
      </c>
      <c r="AA427" s="37">
        <f t="shared" si="1280"/>
        <v>13600</v>
      </c>
      <c r="AF427" s="31">
        <v>135</v>
      </c>
      <c r="AG427" s="36">
        <f t="shared" si="1285"/>
        <v>13770</v>
      </c>
      <c r="AL427" s="31">
        <v>105.75</v>
      </c>
      <c r="AM427" s="30">
        <f t="shared" si="1286"/>
        <v>19775.25</v>
      </c>
      <c r="AR427" s="31">
        <v>80</v>
      </c>
      <c r="AS427" s="38">
        <f t="shared" si="1287"/>
        <v>2520</v>
      </c>
      <c r="AX427" s="31">
        <v>111.75</v>
      </c>
      <c r="AY427" s="36">
        <f t="shared" si="1288"/>
        <v>11845.5</v>
      </c>
      <c r="BD427" s="31">
        <v>120.5</v>
      </c>
      <c r="BE427" s="36">
        <f t="shared" si="1289"/>
        <v>5000.75</v>
      </c>
      <c r="BJ427" s="31">
        <v>92</v>
      </c>
      <c r="BK427" s="36">
        <f t="shared" si="1290"/>
        <v>2824.4</v>
      </c>
      <c r="BP427" s="31">
        <v>102.25</v>
      </c>
      <c r="BQ427" s="30">
        <f t="shared" si="1291"/>
        <v>3220.875</v>
      </c>
      <c r="BV427" s="31">
        <v>124</v>
      </c>
      <c r="BW427" s="30">
        <f t="shared" si="1292"/>
        <v>8060</v>
      </c>
      <c r="CB427" s="31">
        <v>118</v>
      </c>
      <c r="CC427" s="30">
        <f t="shared" si="1293"/>
        <v>24544</v>
      </c>
      <c r="CH427" s="3">
        <v>36</v>
      </c>
      <c r="CI427" s="36">
        <f t="shared" si="1294"/>
        <v>828</v>
      </c>
      <c r="CT427" s="56">
        <v>28.25</v>
      </c>
      <c r="CU427" s="36">
        <f t="shared" si="1295"/>
        <v>3729</v>
      </c>
      <c r="CZ427" s="31">
        <v>110</v>
      </c>
      <c r="DA427" s="62">
        <f t="shared" si="1296"/>
        <v>27060</v>
      </c>
      <c r="DF427" s="31">
        <v>111</v>
      </c>
      <c r="DG427" s="30">
        <f t="shared" si="1297"/>
        <v>7326</v>
      </c>
      <c r="DR427" s="31">
        <v>107.5</v>
      </c>
      <c r="DS427" s="30">
        <f t="shared" si="1298"/>
        <v>6987.5</v>
      </c>
      <c r="DX427" s="31">
        <v>79.75</v>
      </c>
      <c r="DY427" s="30">
        <f t="shared" si="1299"/>
        <v>5981.25</v>
      </c>
      <c r="ED427" s="31">
        <v>104.75</v>
      </c>
      <c r="EE427" s="30">
        <f t="shared" si="1300"/>
        <v>5028</v>
      </c>
      <c r="EV427" s="31">
        <v>131.5</v>
      </c>
      <c r="EW427" s="30">
        <f t="shared" si="1301"/>
        <v>5917.5</v>
      </c>
      <c r="FB427" s="31">
        <v>131</v>
      </c>
      <c r="FC427" s="29">
        <f t="shared" si="1281"/>
        <v>7336</v>
      </c>
      <c r="FN427" s="31">
        <v>114.5</v>
      </c>
      <c r="FO427" s="36">
        <f t="shared" si="1302"/>
        <v>6870</v>
      </c>
      <c r="FT427" s="31">
        <v>112.5</v>
      </c>
      <c r="FU427" s="36">
        <f t="shared" si="1303"/>
        <v>22500</v>
      </c>
      <c r="FZ427" s="31">
        <v>99</v>
      </c>
      <c r="GA427" s="36">
        <f t="shared" si="1304"/>
        <v>8019</v>
      </c>
      <c r="GF427" s="31">
        <v>80</v>
      </c>
      <c r="GG427" s="36">
        <f t="shared" si="1305"/>
        <v>4320</v>
      </c>
      <c r="GL427" s="31">
        <v>86.5</v>
      </c>
      <c r="GM427" s="36">
        <f t="shared" si="1306"/>
        <v>3892.5</v>
      </c>
      <c r="GR427" s="31">
        <v>123</v>
      </c>
      <c r="GS427" s="36">
        <f t="shared" si="1307"/>
        <v>8118</v>
      </c>
      <c r="HJ427" s="31">
        <v>45</v>
      </c>
      <c r="HK427" s="36">
        <f t="shared" si="1308"/>
        <v>1620</v>
      </c>
      <c r="HP427" s="31">
        <v>117</v>
      </c>
      <c r="HQ427" s="30">
        <f t="shared" si="1309"/>
        <v>11934</v>
      </c>
      <c r="HV427" s="31">
        <v>37</v>
      </c>
      <c r="HW427" s="36">
        <f t="shared" si="1310"/>
        <v>1110</v>
      </c>
      <c r="IB427" s="31">
        <v>140</v>
      </c>
      <c r="IC427" s="36">
        <f t="shared" si="1311"/>
        <v>4200</v>
      </c>
      <c r="IH427" s="31">
        <v>97</v>
      </c>
      <c r="II427" s="30">
        <f t="shared" si="1312"/>
        <v>3492</v>
      </c>
      <c r="IN427" s="31">
        <v>104</v>
      </c>
      <c r="IO427" s="36">
        <f t="shared" si="1313"/>
        <v>3744</v>
      </c>
      <c r="IT427" s="31">
        <v>90.5</v>
      </c>
      <c r="IU427" s="36">
        <f t="shared" ref="IU427:IU435" si="1335">IS$426*IT427</f>
        <v>3529.5</v>
      </c>
      <c r="IZ427" s="31">
        <v>32.5</v>
      </c>
      <c r="JA427" s="36">
        <f t="shared" si="1314"/>
        <v>1852.5</v>
      </c>
      <c r="JC427" s="69"/>
      <c r="JD427" s="20"/>
      <c r="JE427" s="20"/>
      <c r="JF427" s="20"/>
      <c r="JI427" s="69"/>
      <c r="JJ427" s="20"/>
      <c r="JK427" s="20"/>
      <c r="JL427" s="20">
        <v>125</v>
      </c>
      <c r="JM427" s="23">
        <f t="shared" si="1315"/>
        <v>8087.5</v>
      </c>
      <c r="JO427" s="69"/>
      <c r="JP427" s="20"/>
      <c r="JQ427" s="20"/>
      <c r="JR427" s="20">
        <v>134</v>
      </c>
      <c r="JS427" s="23">
        <f t="shared" si="1316"/>
        <v>4502.4000000000005</v>
      </c>
      <c r="JU427" s="69"/>
      <c r="JV427" s="20"/>
      <c r="JW427" s="20"/>
      <c r="JX427" s="20"/>
      <c r="KA427" s="69"/>
      <c r="KB427" s="20"/>
      <c r="KC427" s="20"/>
      <c r="KD427" s="20"/>
      <c r="KG427" s="69"/>
      <c r="KH427" s="20"/>
      <c r="KI427" s="20"/>
      <c r="KJ427" s="20">
        <v>37.5</v>
      </c>
      <c r="KK427" s="23">
        <f t="shared" si="1317"/>
        <v>1125</v>
      </c>
      <c r="KM427" s="69"/>
      <c r="KN427" s="20"/>
      <c r="KO427" s="20"/>
      <c r="KP427" s="20">
        <v>97.5</v>
      </c>
      <c r="KQ427" s="23">
        <f t="shared" si="1318"/>
        <v>1784.25</v>
      </c>
      <c r="KS427" s="69"/>
      <c r="KT427" s="20"/>
      <c r="KU427" s="20"/>
      <c r="KV427" s="20">
        <v>124.5</v>
      </c>
      <c r="KW427" s="23">
        <f t="shared" si="1319"/>
        <v>11205</v>
      </c>
      <c r="KY427" s="69"/>
      <c r="KZ427" s="20"/>
      <c r="LA427" s="20"/>
      <c r="LB427" s="20">
        <v>102</v>
      </c>
      <c r="LC427" s="23">
        <f t="shared" si="1320"/>
        <v>2407.2000000000003</v>
      </c>
      <c r="LE427" s="69"/>
      <c r="LF427" s="20"/>
      <c r="LG427" s="20"/>
      <c r="LH427" s="20">
        <v>73.25</v>
      </c>
      <c r="LI427" s="23">
        <f t="shared" si="1321"/>
        <v>12013</v>
      </c>
      <c r="LK427" s="27"/>
      <c r="LL427" s="27"/>
      <c r="LM427" s="27"/>
      <c r="LN427" s="27">
        <v>255</v>
      </c>
      <c r="LO427" s="30">
        <f t="shared" si="1322"/>
        <v>17850</v>
      </c>
      <c r="LW427" s="32"/>
      <c r="LX427" s="32"/>
      <c r="LY427" s="32"/>
      <c r="LZ427" s="32">
        <v>108.25</v>
      </c>
      <c r="MA427" s="36">
        <f t="shared" si="1323"/>
        <v>5412.5</v>
      </c>
      <c r="MC427" s="32"/>
      <c r="MD427" s="32"/>
      <c r="ME427" s="32"/>
      <c r="MF427" s="32"/>
      <c r="MI427" s="32"/>
      <c r="MJ427" s="32"/>
      <c r="MK427" s="32"/>
      <c r="ML427" s="32"/>
      <c r="MO427" s="32"/>
      <c r="MP427" s="32"/>
      <c r="MQ427" s="32"/>
      <c r="MR427" s="32"/>
      <c r="MU427" s="32"/>
      <c r="MV427" s="32"/>
      <c r="MW427" s="32"/>
      <c r="MX427" s="32"/>
      <c r="NA427" s="32"/>
      <c r="NB427" s="32"/>
      <c r="NC427" s="32"/>
      <c r="ND427" s="32">
        <v>132</v>
      </c>
      <c r="NE427" s="36">
        <f t="shared" si="1324"/>
        <v>1980</v>
      </c>
      <c r="NG427" s="32"/>
      <c r="NH427" s="32"/>
      <c r="NI427" s="32"/>
      <c r="NJ427" s="32">
        <v>107.5</v>
      </c>
      <c r="NK427" s="36">
        <f t="shared" si="1325"/>
        <v>3805.5</v>
      </c>
      <c r="NM427" s="32"/>
      <c r="NN427" s="32"/>
      <c r="NO427" s="32"/>
      <c r="NP427" s="32">
        <v>105</v>
      </c>
      <c r="NQ427" s="36">
        <f t="shared" si="1326"/>
        <v>1669.5</v>
      </c>
      <c r="NS427" s="32"/>
      <c r="NT427" s="32"/>
      <c r="NU427" s="32"/>
      <c r="NV427" s="32"/>
      <c r="NY427" s="32"/>
      <c r="NZ427" s="32"/>
      <c r="OA427" s="32"/>
      <c r="OB427" s="32">
        <v>47</v>
      </c>
      <c r="OC427" s="36">
        <f t="shared" si="1327"/>
        <v>1250.2</v>
      </c>
      <c r="OE427" s="32"/>
      <c r="OF427" s="32"/>
      <c r="OG427" s="32"/>
      <c r="OH427" s="32"/>
      <c r="OK427" s="32"/>
      <c r="OL427" s="32"/>
      <c r="OM427" s="32"/>
      <c r="ON427" s="32"/>
      <c r="OQ427" s="32"/>
      <c r="OR427" s="32"/>
      <c r="OS427" s="32"/>
      <c r="OT427" s="32">
        <v>90</v>
      </c>
      <c r="OU427" s="36">
        <f t="shared" si="1328"/>
        <v>1800</v>
      </c>
      <c r="OW427" s="32"/>
      <c r="OX427" s="32"/>
      <c r="OY427" s="32"/>
      <c r="OZ427" s="32">
        <v>123.75</v>
      </c>
      <c r="PA427" s="36">
        <f t="shared" si="1329"/>
        <v>2103.75</v>
      </c>
      <c r="PO427" s="32"/>
      <c r="PP427" s="32"/>
      <c r="PQ427" s="32"/>
      <c r="PR427" s="32">
        <v>20</v>
      </c>
      <c r="PS427" s="36">
        <f t="shared" si="1330"/>
        <v>1700</v>
      </c>
      <c r="PU427" s="32"/>
      <c r="PV427" s="32"/>
      <c r="PW427" s="32"/>
      <c r="PX427" s="31">
        <v>116.5</v>
      </c>
      <c r="PY427" s="36">
        <f t="shared" si="1331"/>
        <v>699</v>
      </c>
      <c r="QM427" s="5"/>
      <c r="QO427" s="5"/>
      <c r="RN427" s="31">
        <v>107.5</v>
      </c>
      <c r="RO427" s="36">
        <f t="shared" si="1332"/>
        <v>1225.5</v>
      </c>
      <c r="RZ427" s="31">
        <v>110</v>
      </c>
      <c r="SA427" s="36">
        <f t="shared" si="1333"/>
        <v>1507</v>
      </c>
    </row>
    <row r="428" spans="1:515" x14ac:dyDescent="0.55000000000000004">
      <c r="B428" s="80">
        <v>186605</v>
      </c>
      <c r="C428" s="77"/>
      <c r="D428" s="78"/>
      <c r="E428" s="78">
        <f t="shared" si="1113"/>
        <v>367132.56672889797</v>
      </c>
      <c r="F428" s="78">
        <f t="shared" si="1334"/>
        <v>69.900384327671674</v>
      </c>
      <c r="G428" s="78">
        <f t="shared" si="1282"/>
        <v>99.766995496860787</v>
      </c>
      <c r="H428" s="78"/>
      <c r="I428" s="78"/>
      <c r="J428" s="88"/>
      <c r="N428" s="31">
        <v>108</v>
      </c>
      <c r="O428" s="62">
        <f t="shared" si="1283"/>
        <v>14202</v>
      </c>
      <c r="T428" s="31">
        <v>25.89970864448971</v>
      </c>
      <c r="U428" s="36">
        <f t="shared" si="1284"/>
        <v>5179.9417288979421</v>
      </c>
      <c r="Z428" s="31">
        <v>142.5</v>
      </c>
      <c r="AA428" s="37">
        <f t="shared" si="1280"/>
        <v>14250</v>
      </c>
      <c r="AF428" s="31">
        <v>140</v>
      </c>
      <c r="AG428" s="36">
        <f t="shared" si="1285"/>
        <v>14280</v>
      </c>
      <c r="AL428" s="31">
        <v>109.5</v>
      </c>
      <c r="AM428" s="30">
        <f t="shared" si="1286"/>
        <v>20476.5</v>
      </c>
      <c r="AR428" s="31">
        <v>76</v>
      </c>
      <c r="AS428" s="38">
        <f t="shared" si="1287"/>
        <v>2394</v>
      </c>
      <c r="AX428" s="31">
        <v>116</v>
      </c>
      <c r="AY428" s="36">
        <f t="shared" si="1288"/>
        <v>12296</v>
      </c>
      <c r="BD428" s="31">
        <v>123</v>
      </c>
      <c r="BE428" s="36">
        <f t="shared" si="1289"/>
        <v>5104.5</v>
      </c>
      <c r="BJ428" s="31">
        <v>81.5</v>
      </c>
      <c r="BK428" s="36">
        <f t="shared" si="1290"/>
        <v>2502.0499999999997</v>
      </c>
      <c r="BP428" s="31">
        <v>103.5</v>
      </c>
      <c r="BQ428" s="30">
        <f t="shared" si="1291"/>
        <v>3260.25</v>
      </c>
      <c r="BV428" s="31">
        <v>93.25</v>
      </c>
      <c r="BW428" s="30">
        <f t="shared" si="1292"/>
        <v>6061.25</v>
      </c>
      <c r="CB428" s="31">
        <v>120.75</v>
      </c>
      <c r="CC428" s="30">
        <f t="shared" si="1293"/>
        <v>25116</v>
      </c>
      <c r="CH428" s="3">
        <v>34</v>
      </c>
      <c r="CI428" s="36">
        <f t="shared" si="1294"/>
        <v>782</v>
      </c>
      <c r="CT428" s="3">
        <v>28.5</v>
      </c>
      <c r="CU428" s="36">
        <f t="shared" si="1295"/>
        <v>3762</v>
      </c>
      <c r="CZ428" s="31">
        <v>113.5</v>
      </c>
      <c r="DA428" s="62">
        <f t="shared" si="1296"/>
        <v>27921</v>
      </c>
      <c r="DF428" s="31">
        <v>113.75</v>
      </c>
      <c r="DG428" s="30">
        <f t="shared" si="1297"/>
        <v>7507.5</v>
      </c>
      <c r="DR428" s="31">
        <v>107.5</v>
      </c>
      <c r="DS428" s="30">
        <f t="shared" si="1298"/>
        <v>6987.5</v>
      </c>
      <c r="DX428" s="31">
        <v>81.25</v>
      </c>
      <c r="DY428" s="30">
        <f t="shared" si="1299"/>
        <v>6093.75</v>
      </c>
      <c r="ED428" s="31">
        <v>104.5</v>
      </c>
      <c r="EE428" s="30">
        <f t="shared" si="1300"/>
        <v>5016</v>
      </c>
      <c r="EV428" s="31">
        <v>129</v>
      </c>
      <c r="EW428" s="30">
        <f t="shared" si="1301"/>
        <v>5805</v>
      </c>
      <c r="FB428" s="31">
        <v>140</v>
      </c>
      <c r="FC428" s="29">
        <f t="shared" si="1281"/>
        <v>7840</v>
      </c>
      <c r="FN428" s="31">
        <v>115</v>
      </c>
      <c r="FO428" s="36">
        <f t="shared" si="1302"/>
        <v>6900</v>
      </c>
      <c r="FT428" s="31">
        <v>109</v>
      </c>
      <c r="FU428" s="36">
        <f t="shared" si="1303"/>
        <v>21800</v>
      </c>
      <c r="FZ428" s="31">
        <v>98.5</v>
      </c>
      <c r="GA428" s="36">
        <f t="shared" si="1304"/>
        <v>7978.5</v>
      </c>
      <c r="GF428" s="31">
        <v>84.25</v>
      </c>
      <c r="GG428" s="36">
        <f t="shared" si="1305"/>
        <v>4549.5</v>
      </c>
      <c r="GL428" s="31">
        <v>83</v>
      </c>
      <c r="GM428" s="36">
        <f t="shared" si="1306"/>
        <v>3735</v>
      </c>
      <c r="GR428" s="31">
        <v>124</v>
      </c>
      <c r="GS428" s="36">
        <f t="shared" si="1307"/>
        <v>8184</v>
      </c>
      <c r="HJ428" s="31">
        <v>58</v>
      </c>
      <c r="HK428" s="36">
        <f t="shared" si="1308"/>
        <v>2088</v>
      </c>
      <c r="HP428" s="31">
        <v>115</v>
      </c>
      <c r="HQ428" s="30">
        <f t="shared" si="1309"/>
        <v>11730</v>
      </c>
      <c r="HV428" s="31">
        <v>37</v>
      </c>
      <c r="HW428" s="36">
        <f t="shared" si="1310"/>
        <v>1110</v>
      </c>
      <c r="IB428" s="31">
        <v>170</v>
      </c>
      <c r="IC428" s="36">
        <f t="shared" si="1311"/>
        <v>5100</v>
      </c>
      <c r="IH428" s="31">
        <v>110</v>
      </c>
      <c r="II428" s="30">
        <f t="shared" si="1312"/>
        <v>3960</v>
      </c>
      <c r="IN428" s="31">
        <v>103</v>
      </c>
      <c r="IO428" s="36">
        <f t="shared" si="1313"/>
        <v>3708</v>
      </c>
      <c r="IT428" s="31">
        <v>96</v>
      </c>
      <c r="IU428" s="36">
        <f t="shared" si="1335"/>
        <v>3744</v>
      </c>
      <c r="IZ428" s="31">
        <v>35.75</v>
      </c>
      <c r="JA428" s="36">
        <f t="shared" si="1314"/>
        <v>2037.75</v>
      </c>
      <c r="JC428" s="69"/>
      <c r="JD428" s="20"/>
      <c r="JE428" s="20"/>
      <c r="JF428" s="20"/>
      <c r="JI428" s="69"/>
      <c r="JJ428" s="20"/>
      <c r="JK428" s="20"/>
      <c r="JL428" s="20">
        <v>130</v>
      </c>
      <c r="JM428" s="23">
        <f t="shared" si="1315"/>
        <v>8411</v>
      </c>
      <c r="JO428" s="69"/>
      <c r="JP428" s="20"/>
      <c r="JQ428" s="20"/>
      <c r="JR428" s="20">
        <v>139</v>
      </c>
      <c r="JS428" s="23">
        <f t="shared" si="1316"/>
        <v>4670.4000000000005</v>
      </c>
      <c r="JU428" s="69"/>
      <c r="JV428" s="20"/>
      <c r="JW428" s="20"/>
      <c r="JX428" s="20"/>
      <c r="KA428" s="69"/>
      <c r="KB428" s="20"/>
      <c r="KC428" s="20"/>
      <c r="KD428" s="20"/>
      <c r="KG428" s="69"/>
      <c r="KH428" s="20"/>
      <c r="KI428" s="20"/>
      <c r="KJ428" s="20">
        <v>34</v>
      </c>
      <c r="KK428" s="23">
        <f t="shared" si="1317"/>
        <v>1020</v>
      </c>
      <c r="KM428" s="69"/>
      <c r="KN428" s="20"/>
      <c r="KO428" s="20"/>
      <c r="KP428" s="20">
        <v>101.5</v>
      </c>
      <c r="KQ428" s="23">
        <f t="shared" si="1318"/>
        <v>1857.45</v>
      </c>
      <c r="KS428" s="69"/>
      <c r="KT428" s="20"/>
      <c r="KU428" s="20"/>
      <c r="KV428" s="20">
        <v>119.5</v>
      </c>
      <c r="KW428" s="23">
        <f t="shared" si="1319"/>
        <v>10755</v>
      </c>
      <c r="KY428" s="69"/>
      <c r="KZ428" s="20"/>
      <c r="LA428" s="20"/>
      <c r="LB428" s="20">
        <v>101</v>
      </c>
      <c r="LC428" s="23">
        <f t="shared" si="1320"/>
        <v>2383.6000000000004</v>
      </c>
      <c r="LE428" s="69"/>
      <c r="LF428" s="20"/>
      <c r="LG428" s="20"/>
      <c r="LH428" s="20">
        <v>74</v>
      </c>
      <c r="LI428" s="23">
        <f t="shared" si="1321"/>
        <v>12136</v>
      </c>
      <c r="LK428" s="27"/>
      <c r="LL428" s="27"/>
      <c r="LM428" s="27"/>
      <c r="LN428" s="27">
        <v>257.5</v>
      </c>
      <c r="LO428" s="30">
        <f t="shared" si="1322"/>
        <v>18025</v>
      </c>
      <c r="LW428" s="32"/>
      <c r="LX428" s="32"/>
      <c r="LY428" s="32"/>
      <c r="LZ428" s="32">
        <v>128</v>
      </c>
      <c r="MA428" s="36">
        <f t="shared" si="1323"/>
        <v>6400</v>
      </c>
      <c r="MC428" s="32"/>
      <c r="MD428" s="32"/>
      <c r="ME428" s="32"/>
      <c r="MF428" s="32"/>
      <c r="MI428" s="32"/>
      <c r="MJ428" s="32"/>
      <c r="MK428" s="32"/>
      <c r="ML428" s="32"/>
      <c r="MO428" s="32"/>
      <c r="MP428" s="32"/>
      <c r="MQ428" s="32"/>
      <c r="MR428" s="32"/>
      <c r="MU428" s="32"/>
      <c r="MV428" s="32"/>
      <c r="MW428" s="32"/>
      <c r="MX428" s="32"/>
      <c r="NA428" s="32"/>
      <c r="NB428" s="32"/>
      <c r="NC428" s="32"/>
      <c r="ND428" s="32">
        <v>134</v>
      </c>
      <c r="NE428" s="36">
        <f t="shared" si="1324"/>
        <v>2010</v>
      </c>
      <c r="NG428" s="32"/>
      <c r="NH428" s="32"/>
      <c r="NI428" s="32"/>
      <c r="NJ428" s="32">
        <v>111.5</v>
      </c>
      <c r="NK428" s="36">
        <f t="shared" si="1325"/>
        <v>3947.1</v>
      </c>
      <c r="NM428" s="32"/>
      <c r="NN428" s="32"/>
      <c r="NO428" s="32"/>
      <c r="NP428" s="32">
        <v>105</v>
      </c>
      <c r="NQ428" s="36">
        <f t="shared" si="1326"/>
        <v>1669.5</v>
      </c>
      <c r="NS428" s="32"/>
      <c r="NT428" s="32"/>
      <c r="NU428" s="32"/>
      <c r="NV428" s="32"/>
      <c r="NY428" s="32"/>
      <c r="NZ428" s="32"/>
      <c r="OA428" s="32"/>
      <c r="OB428" s="32">
        <v>47.625</v>
      </c>
      <c r="OC428" s="36">
        <f t="shared" si="1327"/>
        <v>1266.825</v>
      </c>
      <c r="OE428" s="32"/>
      <c r="OF428" s="32"/>
      <c r="OG428" s="32"/>
      <c r="OH428" s="32"/>
      <c r="OK428" s="32"/>
      <c r="OL428" s="32"/>
      <c r="OM428" s="32"/>
      <c r="ON428" s="32"/>
      <c r="OQ428" s="32"/>
      <c r="OR428" s="32"/>
      <c r="OS428" s="32"/>
      <c r="OT428" s="32">
        <v>92</v>
      </c>
      <c r="OU428" s="36">
        <f t="shared" si="1328"/>
        <v>1840</v>
      </c>
      <c r="OW428" s="32"/>
      <c r="OX428" s="32"/>
      <c r="OY428" s="32"/>
      <c r="OZ428" s="32">
        <v>124</v>
      </c>
      <c r="PA428" s="36">
        <f t="shared" si="1329"/>
        <v>2108</v>
      </c>
      <c r="PO428" s="32"/>
      <c r="PP428" s="32"/>
      <c r="PQ428" s="32"/>
      <c r="PR428" s="32">
        <v>20</v>
      </c>
      <c r="PS428" s="36">
        <f t="shared" si="1330"/>
        <v>1700</v>
      </c>
      <c r="PU428" s="32"/>
      <c r="PV428" s="32"/>
      <c r="PW428" s="32"/>
      <c r="PX428" s="31">
        <v>120.75</v>
      </c>
      <c r="PY428" s="36">
        <f t="shared" si="1331"/>
        <v>724.5</v>
      </c>
      <c r="QM428" s="5"/>
      <c r="QO428" s="5"/>
      <c r="RN428" s="31">
        <v>107.5</v>
      </c>
      <c r="RO428" s="36">
        <f t="shared" si="1332"/>
        <v>1225.5</v>
      </c>
      <c r="RZ428" s="31">
        <v>111</v>
      </c>
      <c r="SA428" s="36">
        <f t="shared" si="1333"/>
        <v>1520.6999999999998</v>
      </c>
    </row>
    <row r="429" spans="1:515" x14ac:dyDescent="0.55000000000000004">
      <c r="B429" s="80">
        <v>186606</v>
      </c>
      <c r="C429" s="77"/>
      <c r="D429" s="78"/>
      <c r="E429" s="78">
        <f t="shared" si="1113"/>
        <v>361840.78151278564</v>
      </c>
      <c r="F429" s="78">
        <f t="shared" si="1334"/>
        <v>68.89285229726238</v>
      </c>
      <c r="G429" s="78">
        <f t="shared" si="1282"/>
        <v>98.328971307042494</v>
      </c>
      <c r="H429" s="78"/>
      <c r="I429" s="78"/>
      <c r="J429" s="88"/>
      <c r="N429" s="31">
        <v>110</v>
      </c>
      <c r="O429" s="62">
        <f t="shared" si="1283"/>
        <v>14465</v>
      </c>
      <c r="T429" s="31">
        <v>25.638807563928498</v>
      </c>
      <c r="U429" s="36">
        <f t="shared" si="1284"/>
        <v>5127.7615127856998</v>
      </c>
      <c r="Z429" s="31">
        <v>155</v>
      </c>
      <c r="AA429" s="37">
        <f t="shared" si="1280"/>
        <v>15500</v>
      </c>
      <c r="AF429" s="31">
        <v>144</v>
      </c>
      <c r="AG429" s="36">
        <f t="shared" si="1285"/>
        <v>14688</v>
      </c>
      <c r="AL429" s="31">
        <v>109.5</v>
      </c>
      <c r="AM429" s="30">
        <f t="shared" si="1286"/>
        <v>20476.5</v>
      </c>
      <c r="AR429" s="31">
        <v>77</v>
      </c>
      <c r="AS429" s="38">
        <f t="shared" si="1287"/>
        <v>2425.5</v>
      </c>
      <c r="AX429" s="31">
        <v>119.25</v>
      </c>
      <c r="AY429" s="36">
        <f t="shared" si="1288"/>
        <v>12640.5</v>
      </c>
      <c r="BD429" s="31">
        <v>122.5</v>
      </c>
      <c r="BE429" s="36">
        <f t="shared" si="1289"/>
        <v>5083.75</v>
      </c>
      <c r="BJ429" s="31">
        <v>99.5</v>
      </c>
      <c r="BK429" s="36">
        <f t="shared" si="1290"/>
        <v>3054.65</v>
      </c>
      <c r="BP429" s="31">
        <v>106</v>
      </c>
      <c r="BQ429" s="30">
        <f t="shared" si="1291"/>
        <v>3339</v>
      </c>
      <c r="BV429" s="31">
        <v>94.5</v>
      </c>
      <c r="BW429" s="30">
        <f t="shared" si="1292"/>
        <v>6142.5</v>
      </c>
      <c r="CB429" s="31">
        <v>120.5</v>
      </c>
      <c r="CC429" s="30">
        <f t="shared" si="1293"/>
        <v>25064</v>
      </c>
      <c r="CH429" s="3">
        <v>31</v>
      </c>
      <c r="CI429" s="36">
        <f t="shared" si="1294"/>
        <v>713</v>
      </c>
      <c r="CT429" s="56">
        <v>20.5</v>
      </c>
      <c r="CU429" s="36">
        <f t="shared" si="1295"/>
        <v>2706</v>
      </c>
      <c r="CZ429" s="31">
        <v>117</v>
      </c>
      <c r="DA429" s="62">
        <f t="shared" si="1296"/>
        <v>28782</v>
      </c>
      <c r="DF429" s="31">
        <v>112</v>
      </c>
      <c r="DG429" s="30">
        <f t="shared" si="1297"/>
        <v>7392</v>
      </c>
      <c r="DR429" s="31">
        <v>104</v>
      </c>
      <c r="DS429" s="30">
        <f t="shared" si="1298"/>
        <v>6760</v>
      </c>
      <c r="DX429" s="31">
        <v>78.25</v>
      </c>
      <c r="DY429" s="30">
        <f t="shared" si="1299"/>
        <v>5868.75</v>
      </c>
      <c r="ED429" s="31">
        <v>106.5</v>
      </c>
      <c r="EE429" s="30">
        <f t="shared" si="1300"/>
        <v>5112</v>
      </c>
      <c r="EV429" s="31">
        <v>123</v>
      </c>
      <c r="EW429" s="30">
        <f t="shared" si="1301"/>
        <v>5535</v>
      </c>
      <c r="FB429" s="31">
        <v>14.5</v>
      </c>
      <c r="FC429" s="29">
        <f t="shared" si="1281"/>
        <v>812</v>
      </c>
      <c r="FN429" s="31">
        <v>117</v>
      </c>
      <c r="FO429" s="36">
        <f t="shared" si="1302"/>
        <v>7020</v>
      </c>
      <c r="FT429" s="31">
        <v>110</v>
      </c>
      <c r="FU429" s="36">
        <f t="shared" si="1303"/>
        <v>22000</v>
      </c>
      <c r="FZ429" s="31">
        <v>98</v>
      </c>
      <c r="GA429" s="36">
        <f t="shared" si="1304"/>
        <v>7938</v>
      </c>
      <c r="GF429" s="31">
        <v>82.63</v>
      </c>
      <c r="GG429" s="36">
        <f t="shared" si="1305"/>
        <v>4462.0199999999995</v>
      </c>
      <c r="GL429" s="31">
        <v>87</v>
      </c>
      <c r="GM429" s="36">
        <f t="shared" si="1306"/>
        <v>3915</v>
      </c>
      <c r="GR429" s="31">
        <v>136</v>
      </c>
      <c r="GS429" s="36">
        <f t="shared" si="1307"/>
        <v>8976</v>
      </c>
      <c r="HJ429" s="31">
        <v>56</v>
      </c>
      <c r="HK429" s="36">
        <f t="shared" si="1308"/>
        <v>2016</v>
      </c>
      <c r="HP429" s="31">
        <v>121</v>
      </c>
      <c r="HQ429" s="30">
        <f t="shared" si="1309"/>
        <v>12342</v>
      </c>
      <c r="HV429" s="31">
        <v>35</v>
      </c>
      <c r="HW429" s="36">
        <f t="shared" si="1310"/>
        <v>1050</v>
      </c>
      <c r="IB429" s="31">
        <v>170</v>
      </c>
      <c r="IC429" s="36">
        <f t="shared" si="1311"/>
        <v>5100</v>
      </c>
      <c r="IH429" s="31">
        <v>110.75</v>
      </c>
      <c r="II429" s="30">
        <f t="shared" si="1312"/>
        <v>3987</v>
      </c>
      <c r="IN429" s="31">
        <v>102</v>
      </c>
      <c r="IO429" s="36">
        <f t="shared" si="1313"/>
        <v>3672</v>
      </c>
      <c r="IT429" s="31">
        <v>98</v>
      </c>
      <c r="IU429" s="36">
        <f t="shared" si="1335"/>
        <v>3822</v>
      </c>
      <c r="IZ429" s="31">
        <v>36</v>
      </c>
      <c r="JA429" s="36">
        <f t="shared" si="1314"/>
        <v>2052</v>
      </c>
      <c r="JC429" s="69"/>
      <c r="JD429" s="20"/>
      <c r="JE429" s="20"/>
      <c r="JF429" s="20"/>
      <c r="JI429" s="69"/>
      <c r="JJ429" s="20"/>
      <c r="JK429" s="20"/>
      <c r="JL429" s="20">
        <v>133</v>
      </c>
      <c r="JM429" s="23">
        <f t="shared" si="1315"/>
        <v>8605.1</v>
      </c>
      <c r="JO429" s="69"/>
      <c r="JP429" s="20"/>
      <c r="JQ429" s="20"/>
      <c r="JR429" s="20">
        <v>143.5</v>
      </c>
      <c r="JS429" s="23">
        <f t="shared" si="1316"/>
        <v>4821.6000000000004</v>
      </c>
      <c r="JU429" s="69"/>
      <c r="JV429" s="20"/>
      <c r="JW429" s="20"/>
      <c r="JX429" s="20"/>
      <c r="KA429" s="69"/>
      <c r="KB429" s="20"/>
      <c r="KC429" s="20"/>
      <c r="KD429" s="20"/>
      <c r="KG429" s="69"/>
      <c r="KH429" s="20"/>
      <c r="KI429" s="20"/>
      <c r="KJ429" s="20">
        <v>30</v>
      </c>
      <c r="KK429" s="23">
        <f t="shared" si="1317"/>
        <v>900</v>
      </c>
      <c r="KM429" s="69"/>
      <c r="KN429" s="20"/>
      <c r="KO429" s="20"/>
      <c r="KP429" s="20">
        <v>101</v>
      </c>
      <c r="KQ429" s="23">
        <f t="shared" si="1318"/>
        <v>1848.3000000000002</v>
      </c>
      <c r="KS429" s="69"/>
      <c r="KT429" s="20"/>
      <c r="KU429" s="20"/>
      <c r="KV429" s="20">
        <v>119</v>
      </c>
      <c r="KW429" s="23">
        <f t="shared" si="1319"/>
        <v>10710</v>
      </c>
      <c r="KY429" s="69"/>
      <c r="KZ429" s="20"/>
      <c r="LA429" s="20"/>
      <c r="LB429" s="20">
        <v>101</v>
      </c>
      <c r="LC429" s="23">
        <f t="shared" si="1320"/>
        <v>2383.6000000000004</v>
      </c>
      <c r="LE429" s="69"/>
      <c r="LF429" s="20"/>
      <c r="LG429" s="20"/>
      <c r="LH429" s="20">
        <v>61.5</v>
      </c>
      <c r="LI429" s="23">
        <f t="shared" si="1321"/>
        <v>10086</v>
      </c>
      <c r="LK429" s="27"/>
      <c r="LL429" s="27"/>
      <c r="LM429" s="27"/>
      <c r="LN429" s="27">
        <v>260</v>
      </c>
      <c r="LO429" s="30">
        <f t="shared" si="1322"/>
        <v>18200</v>
      </c>
      <c r="LW429" s="32"/>
      <c r="LX429" s="32"/>
      <c r="LY429" s="32"/>
      <c r="LZ429" s="32">
        <v>126.5</v>
      </c>
      <c r="MA429" s="36">
        <f t="shared" si="1323"/>
        <v>6325</v>
      </c>
      <c r="MC429" s="32"/>
      <c r="MD429" s="32"/>
      <c r="ME429" s="32"/>
      <c r="MF429" s="32"/>
      <c r="MI429" s="32"/>
      <c r="MJ429" s="32"/>
      <c r="MK429" s="32"/>
      <c r="ML429" s="32"/>
      <c r="MO429" s="32"/>
      <c r="MP429" s="32"/>
      <c r="MQ429" s="32"/>
      <c r="MR429" s="32"/>
      <c r="MU429" s="32"/>
      <c r="MV429" s="32"/>
      <c r="MW429" s="32"/>
      <c r="MX429" s="32"/>
      <c r="NA429" s="32"/>
      <c r="NB429" s="32"/>
      <c r="NC429" s="32"/>
      <c r="ND429" s="32">
        <v>126</v>
      </c>
      <c r="NE429" s="36">
        <f t="shared" si="1324"/>
        <v>1890</v>
      </c>
      <c r="NG429" s="32"/>
      <c r="NH429" s="32"/>
      <c r="NI429" s="32"/>
      <c r="NJ429" s="32">
        <v>111</v>
      </c>
      <c r="NK429" s="36">
        <f t="shared" si="1325"/>
        <v>3929.3999999999996</v>
      </c>
      <c r="NM429" s="32"/>
      <c r="NN429" s="32"/>
      <c r="NO429" s="32"/>
      <c r="NP429" s="32">
        <v>104</v>
      </c>
      <c r="NQ429" s="36">
        <f t="shared" si="1326"/>
        <v>1653.6000000000001</v>
      </c>
      <c r="NS429" s="32"/>
      <c r="NT429" s="32"/>
      <c r="NU429" s="32"/>
      <c r="NV429" s="32"/>
      <c r="NY429" s="32"/>
      <c r="NZ429" s="32"/>
      <c r="OA429" s="32"/>
      <c r="OB429" s="32">
        <v>48.25</v>
      </c>
      <c r="OC429" s="36">
        <f t="shared" si="1327"/>
        <v>1283.45</v>
      </c>
      <c r="OE429" s="32"/>
      <c r="OF429" s="32"/>
      <c r="OG429" s="32"/>
      <c r="OH429" s="32"/>
      <c r="OK429" s="32"/>
      <c r="OL429" s="32"/>
      <c r="OM429" s="32"/>
      <c r="ON429" s="32"/>
      <c r="OQ429" s="32"/>
      <c r="OR429" s="32"/>
      <c r="OS429" s="32"/>
      <c r="OT429" s="32">
        <v>94</v>
      </c>
      <c r="OU429" s="36">
        <f t="shared" si="1328"/>
        <v>1880</v>
      </c>
      <c r="OW429" s="32"/>
      <c r="OX429" s="32"/>
      <c r="OY429" s="32"/>
      <c r="OZ429" s="32">
        <v>124</v>
      </c>
      <c r="PA429" s="36">
        <f t="shared" si="1329"/>
        <v>2108</v>
      </c>
      <c r="PC429" s="32"/>
      <c r="PD429" s="32"/>
      <c r="PE429" s="32"/>
      <c r="PF429" s="32"/>
      <c r="PI429" s="32"/>
      <c r="PJ429" s="32"/>
      <c r="PK429" s="32"/>
      <c r="PL429" s="32"/>
      <c r="PO429" s="32"/>
      <c r="PP429" s="32"/>
      <c r="PQ429" s="32"/>
      <c r="PR429" s="32">
        <v>20</v>
      </c>
      <c r="PS429" s="36">
        <f t="shared" si="1330"/>
        <v>1700</v>
      </c>
      <c r="PU429" s="32"/>
      <c r="PV429" s="32"/>
      <c r="PW429" s="32"/>
      <c r="PX429" s="31">
        <v>125</v>
      </c>
      <c r="PY429" s="36">
        <f t="shared" si="1331"/>
        <v>750</v>
      </c>
      <c r="QM429" s="5"/>
      <c r="QO429" s="5"/>
      <c r="RN429" s="31">
        <v>107</v>
      </c>
      <c r="RO429" s="36">
        <f t="shared" si="1332"/>
        <v>1219.8</v>
      </c>
      <c r="RZ429" s="31">
        <v>110</v>
      </c>
      <c r="SA429" s="36">
        <f t="shared" si="1333"/>
        <v>1507</v>
      </c>
    </row>
    <row r="430" spans="1:515" x14ac:dyDescent="0.55000000000000004">
      <c r="B430" s="80">
        <v>186607</v>
      </c>
      <c r="C430" s="77"/>
      <c r="D430" s="78"/>
      <c r="E430" s="78">
        <f t="shared" si="1113"/>
        <v>380006.41629667336</v>
      </c>
      <c r="F430" s="78">
        <f t="shared" si="1334"/>
        <v>72.351507202937142</v>
      </c>
      <c r="G430" s="78">
        <f t="shared" si="1282"/>
        <v>103.26541924961911</v>
      </c>
      <c r="H430" s="78"/>
      <c r="I430" s="78"/>
      <c r="J430" s="88"/>
      <c r="N430" s="31">
        <v>114</v>
      </c>
      <c r="O430" s="62">
        <f t="shared" si="1283"/>
        <v>14991</v>
      </c>
      <c r="T430" s="31">
        <v>25.377906483367287</v>
      </c>
      <c r="U430" s="36">
        <f t="shared" si="1284"/>
        <v>5075.5812966734575</v>
      </c>
      <c r="Z430" s="31">
        <v>155.25</v>
      </c>
      <c r="AA430" s="37">
        <f t="shared" si="1280"/>
        <v>15525</v>
      </c>
      <c r="AF430" s="31">
        <v>149</v>
      </c>
      <c r="AG430" s="36">
        <f t="shared" si="1285"/>
        <v>15198</v>
      </c>
      <c r="AL430" s="31">
        <v>111.63</v>
      </c>
      <c r="AM430" s="30">
        <f t="shared" si="1286"/>
        <v>20874.809999999998</v>
      </c>
      <c r="AR430" s="31">
        <v>76.5</v>
      </c>
      <c r="AS430" s="38">
        <f t="shared" si="1287"/>
        <v>2409.75</v>
      </c>
      <c r="AX430" s="31">
        <v>120</v>
      </c>
      <c r="AY430" s="36">
        <f t="shared" si="1288"/>
        <v>12720</v>
      </c>
      <c r="BD430" s="31">
        <v>127</v>
      </c>
      <c r="BE430" s="36">
        <f t="shared" si="1289"/>
        <v>5270.5</v>
      </c>
      <c r="BJ430" s="31">
        <v>103</v>
      </c>
      <c r="BK430" s="36">
        <f t="shared" si="1290"/>
        <v>3162.1</v>
      </c>
      <c r="BP430" s="31">
        <v>107</v>
      </c>
      <c r="BQ430" s="30">
        <f t="shared" si="1291"/>
        <v>3370.5</v>
      </c>
      <c r="BV430" s="31">
        <v>102.875</v>
      </c>
      <c r="BW430" s="30">
        <f t="shared" si="1292"/>
        <v>6686.875</v>
      </c>
      <c r="CB430" s="31">
        <v>123.38</v>
      </c>
      <c r="CC430" s="30">
        <f t="shared" si="1293"/>
        <v>25663.040000000001</v>
      </c>
      <c r="CH430" s="56">
        <v>34.5</v>
      </c>
      <c r="CI430" s="36">
        <f t="shared" si="1294"/>
        <v>793.5</v>
      </c>
      <c r="CT430" s="3">
        <v>36.130000000000003</v>
      </c>
      <c r="CU430" s="36">
        <f t="shared" si="1295"/>
        <v>4769.1600000000008</v>
      </c>
      <c r="CZ430" s="31">
        <v>120</v>
      </c>
      <c r="DA430" s="62">
        <f t="shared" si="1296"/>
        <v>29520</v>
      </c>
      <c r="DF430" s="31">
        <v>118.5</v>
      </c>
      <c r="DG430" s="30">
        <f t="shared" si="1297"/>
        <v>7821</v>
      </c>
      <c r="DR430" s="31">
        <v>111.5</v>
      </c>
      <c r="DS430" s="30">
        <f t="shared" si="1298"/>
        <v>7247.5</v>
      </c>
      <c r="DX430" s="31">
        <v>84.5</v>
      </c>
      <c r="DY430" s="30">
        <f t="shared" si="1299"/>
        <v>6337.5</v>
      </c>
      <c r="ED430" s="31">
        <v>115.5</v>
      </c>
      <c r="EE430" s="30">
        <f t="shared" si="1300"/>
        <v>5544</v>
      </c>
      <c r="EV430" s="31">
        <v>140</v>
      </c>
      <c r="EW430" s="30">
        <f t="shared" si="1301"/>
        <v>6300</v>
      </c>
      <c r="FB430" s="31">
        <v>147.25</v>
      </c>
      <c r="FC430" s="29">
        <f t="shared" si="1281"/>
        <v>8246</v>
      </c>
      <c r="FN430" s="31">
        <v>111</v>
      </c>
      <c r="FO430" s="36">
        <f t="shared" si="1302"/>
        <v>6660</v>
      </c>
      <c r="FT430" s="31">
        <v>113</v>
      </c>
      <c r="FU430" s="36">
        <f t="shared" si="1303"/>
        <v>22600</v>
      </c>
      <c r="FZ430" s="31">
        <v>103</v>
      </c>
      <c r="GA430" s="36">
        <f t="shared" si="1304"/>
        <v>8343</v>
      </c>
      <c r="GF430" s="31">
        <v>87.88</v>
      </c>
      <c r="GG430" s="36">
        <f t="shared" si="1305"/>
        <v>4745.5199999999995</v>
      </c>
      <c r="GL430" s="31">
        <v>96</v>
      </c>
      <c r="GM430" s="36">
        <f t="shared" si="1306"/>
        <v>4320</v>
      </c>
      <c r="GR430" s="31">
        <v>130</v>
      </c>
      <c r="GS430" s="36">
        <f t="shared" si="1307"/>
        <v>8580</v>
      </c>
      <c r="HJ430" s="31">
        <v>57.38</v>
      </c>
      <c r="HK430" s="36">
        <f t="shared" si="1308"/>
        <v>2065.6800000000003</v>
      </c>
      <c r="HP430" s="31">
        <v>125</v>
      </c>
      <c r="HQ430" s="30">
        <f t="shared" si="1309"/>
        <v>12750</v>
      </c>
      <c r="HV430" s="31">
        <v>35</v>
      </c>
      <c r="HW430" s="36">
        <f t="shared" si="1310"/>
        <v>1050</v>
      </c>
      <c r="IB430" s="31">
        <v>170</v>
      </c>
      <c r="IC430" s="36">
        <f t="shared" si="1311"/>
        <v>5100</v>
      </c>
      <c r="IH430" s="31">
        <v>112</v>
      </c>
      <c r="II430" s="30">
        <f t="shared" si="1312"/>
        <v>4032</v>
      </c>
      <c r="IN430" s="31">
        <v>101</v>
      </c>
      <c r="IO430" s="36">
        <f t="shared" si="1313"/>
        <v>3636</v>
      </c>
      <c r="IT430" s="31">
        <v>105.5</v>
      </c>
      <c r="IU430" s="36">
        <f t="shared" si="1335"/>
        <v>4114.5</v>
      </c>
      <c r="IZ430" s="31">
        <v>38.75</v>
      </c>
      <c r="JA430" s="36">
        <f t="shared" si="1314"/>
        <v>2208.75</v>
      </c>
      <c r="JC430" s="69"/>
      <c r="JD430" s="20"/>
      <c r="JE430" s="20"/>
      <c r="JF430" s="20"/>
      <c r="JI430" s="69"/>
      <c r="JJ430" s="20"/>
      <c r="JK430" s="20"/>
      <c r="JL430" s="20">
        <v>131.625</v>
      </c>
      <c r="JM430" s="23">
        <f t="shared" si="1315"/>
        <v>8516.1375000000007</v>
      </c>
      <c r="JO430" s="69"/>
      <c r="JP430" s="20"/>
      <c r="JQ430" s="20"/>
      <c r="JR430" s="20">
        <v>138</v>
      </c>
      <c r="JS430" s="23">
        <f t="shared" si="1316"/>
        <v>4636.8</v>
      </c>
      <c r="JU430" s="69"/>
      <c r="JV430" s="20"/>
      <c r="JW430" s="20"/>
      <c r="JX430" s="20"/>
      <c r="KA430" s="69"/>
      <c r="KB430" s="20"/>
      <c r="KC430" s="20"/>
      <c r="KD430" s="20"/>
      <c r="KG430" s="69"/>
      <c r="KH430" s="20"/>
      <c r="KI430" s="20"/>
      <c r="KJ430" s="20">
        <v>31.5</v>
      </c>
      <c r="KK430" s="23">
        <f t="shared" si="1317"/>
        <v>945</v>
      </c>
      <c r="KM430" s="69"/>
      <c r="KN430" s="20"/>
      <c r="KO430" s="20"/>
      <c r="KP430" s="20">
        <v>103.25</v>
      </c>
      <c r="KQ430" s="23">
        <f t="shared" si="1318"/>
        <v>1889.4750000000001</v>
      </c>
      <c r="KS430" s="69"/>
      <c r="KT430" s="20"/>
      <c r="KU430" s="20"/>
      <c r="KV430" s="20">
        <v>115</v>
      </c>
      <c r="KW430" s="23">
        <f t="shared" si="1319"/>
        <v>10350</v>
      </c>
      <c r="KY430" s="69"/>
      <c r="KZ430" s="20"/>
      <c r="LA430" s="20"/>
      <c r="LB430" s="20">
        <v>101</v>
      </c>
      <c r="LC430" s="23">
        <f t="shared" si="1320"/>
        <v>2383.6000000000004</v>
      </c>
      <c r="LE430" s="69"/>
      <c r="LF430" s="20"/>
      <c r="LG430" s="20"/>
      <c r="LH430" s="20">
        <v>67.25</v>
      </c>
      <c r="LI430" s="23">
        <f t="shared" si="1321"/>
        <v>11029</v>
      </c>
      <c r="LK430" s="27"/>
      <c r="LL430" s="27"/>
      <c r="LM430" s="27"/>
      <c r="LN430" s="27">
        <v>260</v>
      </c>
      <c r="LO430" s="30">
        <f t="shared" si="1322"/>
        <v>18200</v>
      </c>
      <c r="LW430" s="32"/>
      <c r="LX430" s="32"/>
      <c r="LY430" s="32"/>
      <c r="LZ430" s="32">
        <v>125</v>
      </c>
      <c r="MA430" s="36">
        <f t="shared" si="1323"/>
        <v>6250</v>
      </c>
      <c r="MC430" s="32"/>
      <c r="MD430" s="32"/>
      <c r="ME430" s="32"/>
      <c r="MF430" s="32"/>
      <c r="MI430" s="32"/>
      <c r="MJ430" s="32"/>
      <c r="MK430" s="32"/>
      <c r="ML430" s="32"/>
      <c r="MO430" s="32"/>
      <c r="MP430" s="32"/>
      <c r="MQ430" s="32"/>
      <c r="MR430" s="32"/>
      <c r="MU430" s="32"/>
      <c r="MV430" s="32"/>
      <c r="MW430" s="32"/>
      <c r="MX430" s="32"/>
      <c r="NA430" s="32"/>
      <c r="NB430" s="32"/>
      <c r="NC430" s="32"/>
      <c r="ND430" s="32">
        <v>128.5</v>
      </c>
      <c r="NE430" s="36">
        <f t="shared" si="1324"/>
        <v>1927.5</v>
      </c>
      <c r="NG430" s="32"/>
      <c r="NH430" s="32"/>
      <c r="NI430" s="32"/>
      <c r="NJ430" s="32">
        <v>109</v>
      </c>
      <c r="NK430" s="36">
        <f t="shared" si="1325"/>
        <v>3858.6</v>
      </c>
      <c r="NM430" s="32"/>
      <c r="NN430" s="32"/>
      <c r="NO430" s="32"/>
      <c r="NP430" s="32">
        <v>105.875</v>
      </c>
      <c r="NQ430" s="36">
        <f t="shared" si="1326"/>
        <v>1683.4125000000001</v>
      </c>
      <c r="NS430" s="32"/>
      <c r="NT430" s="32"/>
      <c r="NU430" s="32"/>
      <c r="NV430" s="32"/>
      <c r="NY430" s="32"/>
      <c r="NZ430" s="32"/>
      <c r="OA430" s="32"/>
      <c r="OB430" s="32">
        <v>48.875</v>
      </c>
      <c r="OC430" s="36">
        <f t="shared" si="1327"/>
        <v>1300.075</v>
      </c>
      <c r="OE430" s="32"/>
      <c r="OF430" s="32"/>
      <c r="OG430" s="32"/>
      <c r="OH430" s="32"/>
      <c r="OK430" s="32"/>
      <c r="OL430" s="32"/>
      <c r="OM430" s="32"/>
      <c r="ON430" s="32"/>
      <c r="OQ430" s="32"/>
      <c r="OR430" s="32"/>
      <c r="OS430" s="32"/>
      <c r="OT430" s="32">
        <v>96</v>
      </c>
      <c r="OU430" s="36">
        <f t="shared" si="1328"/>
        <v>1920</v>
      </c>
      <c r="OW430" s="32"/>
      <c r="OX430" s="32"/>
      <c r="OY430" s="32"/>
      <c r="OZ430" s="32">
        <v>124</v>
      </c>
      <c r="PA430" s="36">
        <f t="shared" si="1329"/>
        <v>2108</v>
      </c>
      <c r="PC430" s="32"/>
      <c r="PD430" s="32"/>
      <c r="PE430" s="32"/>
      <c r="PF430" s="32"/>
      <c r="PI430" s="32"/>
      <c r="PJ430" s="32"/>
      <c r="PK430" s="32"/>
      <c r="PL430" s="32"/>
      <c r="PO430" s="32"/>
      <c r="PP430" s="32"/>
      <c r="PQ430" s="32"/>
      <c r="PR430" s="32">
        <v>20</v>
      </c>
      <c r="PS430" s="36">
        <f t="shared" si="1330"/>
        <v>1700</v>
      </c>
      <c r="PU430" s="32"/>
      <c r="PV430" s="32"/>
      <c r="PW430" s="32"/>
      <c r="PX430" s="31">
        <v>121.25</v>
      </c>
      <c r="PY430" s="36">
        <f t="shared" si="1331"/>
        <v>727.5</v>
      </c>
      <c r="QM430" s="5"/>
      <c r="QO430" s="5"/>
      <c r="RN430" s="31">
        <v>110</v>
      </c>
      <c r="RO430" s="36">
        <f t="shared" si="1332"/>
        <v>1254</v>
      </c>
      <c r="RZ430" s="31">
        <v>116.5</v>
      </c>
      <c r="SA430" s="36">
        <f t="shared" si="1333"/>
        <v>1596.05</v>
      </c>
    </row>
    <row r="431" spans="1:515" x14ac:dyDescent="0.55000000000000004">
      <c r="B431" s="80">
        <v>186608</v>
      </c>
      <c r="C431" s="77"/>
      <c r="D431" s="78"/>
      <c r="E431" s="78">
        <f t="shared" si="1113"/>
        <v>386939.16358056117</v>
      </c>
      <c r="F431" s="78">
        <f t="shared" si="1334"/>
        <v>73.671471007587101</v>
      </c>
      <c r="G431" s="78">
        <f t="shared" si="1282"/>
        <v>105.149369162358</v>
      </c>
      <c r="H431" s="78"/>
      <c r="I431" s="78"/>
      <c r="J431" s="88"/>
      <c r="N431" s="31">
        <v>113.25</v>
      </c>
      <c r="O431" s="62">
        <f t="shared" si="1283"/>
        <v>14892.375</v>
      </c>
      <c r="T431" s="31">
        <v>25.117005402806075</v>
      </c>
      <c r="U431" s="36">
        <f t="shared" si="1284"/>
        <v>5023.4010805612152</v>
      </c>
      <c r="Z431" s="31">
        <v>155.5</v>
      </c>
      <c r="AA431" s="37">
        <f t="shared" si="1280"/>
        <v>15550</v>
      </c>
      <c r="AF431" s="31">
        <v>162.5</v>
      </c>
      <c r="AG431" s="36">
        <f t="shared" si="1285"/>
        <v>16575</v>
      </c>
      <c r="AL431" s="31">
        <v>113.75</v>
      </c>
      <c r="AM431" s="30">
        <f t="shared" si="1286"/>
        <v>21271.25</v>
      </c>
      <c r="AR431" s="31">
        <v>83</v>
      </c>
      <c r="AS431" s="38">
        <f t="shared" si="1287"/>
        <v>2614.5</v>
      </c>
      <c r="AX431" s="31">
        <v>127</v>
      </c>
      <c r="AY431" s="36">
        <f t="shared" si="1288"/>
        <v>13462</v>
      </c>
      <c r="BD431" s="31">
        <v>131.5</v>
      </c>
      <c r="BE431" s="36">
        <f t="shared" si="1289"/>
        <v>5457.25</v>
      </c>
      <c r="BJ431" s="31">
        <v>106</v>
      </c>
      <c r="BK431" s="36">
        <f t="shared" si="1290"/>
        <v>3254.2</v>
      </c>
      <c r="BP431" s="31">
        <v>108</v>
      </c>
      <c r="BQ431" s="30">
        <f t="shared" si="1291"/>
        <v>3402</v>
      </c>
      <c r="BV431" s="31">
        <v>109.25</v>
      </c>
      <c r="BW431" s="30">
        <f t="shared" si="1292"/>
        <v>7101.25</v>
      </c>
      <c r="CB431" s="31">
        <v>123.5</v>
      </c>
      <c r="CC431" s="30">
        <f t="shared" si="1293"/>
        <v>25688</v>
      </c>
      <c r="CH431" s="3">
        <v>39.25</v>
      </c>
      <c r="CI431" s="36">
        <f t="shared" si="1294"/>
        <v>902.75</v>
      </c>
      <c r="CT431" s="3">
        <v>36.25</v>
      </c>
      <c r="CU431" s="36">
        <f t="shared" si="1295"/>
        <v>4785</v>
      </c>
      <c r="CZ431" s="31">
        <v>127.5</v>
      </c>
      <c r="DA431" s="62">
        <f t="shared" si="1296"/>
        <v>31365</v>
      </c>
      <c r="DF431" s="31">
        <v>115.25</v>
      </c>
      <c r="DG431" s="30">
        <f t="shared" si="1297"/>
        <v>7606.5</v>
      </c>
      <c r="DR431" s="31">
        <v>113.38</v>
      </c>
      <c r="DS431" s="30">
        <f t="shared" si="1298"/>
        <v>7369.7</v>
      </c>
      <c r="DX431" s="31">
        <v>84.63</v>
      </c>
      <c r="DY431" s="30">
        <f t="shared" si="1299"/>
        <v>6347.25</v>
      </c>
      <c r="ED431" s="31">
        <v>115.5</v>
      </c>
      <c r="EE431" s="30">
        <f t="shared" si="1300"/>
        <v>5544</v>
      </c>
      <c r="EV431" s="31">
        <v>140</v>
      </c>
      <c r="EW431" s="30">
        <f t="shared" si="1301"/>
        <v>6300</v>
      </c>
      <c r="FB431" s="31">
        <v>141</v>
      </c>
      <c r="FC431" s="29">
        <f t="shared" si="1281"/>
        <v>7896</v>
      </c>
      <c r="FN431" s="31">
        <v>111.5</v>
      </c>
      <c r="FO431" s="36">
        <f t="shared" si="1302"/>
        <v>6690</v>
      </c>
      <c r="FT431" s="31">
        <v>116.5</v>
      </c>
      <c r="FU431" s="36">
        <f t="shared" si="1303"/>
        <v>23300</v>
      </c>
      <c r="FZ431" s="31">
        <v>104</v>
      </c>
      <c r="GA431" s="36">
        <f t="shared" si="1304"/>
        <v>8424</v>
      </c>
      <c r="GF431" s="31">
        <v>87.5</v>
      </c>
      <c r="GG431" s="36">
        <f t="shared" si="1305"/>
        <v>4725</v>
      </c>
      <c r="GL431" s="31">
        <v>99</v>
      </c>
      <c r="GM431" s="36">
        <f t="shared" si="1306"/>
        <v>4455</v>
      </c>
      <c r="GR431" s="31">
        <v>130</v>
      </c>
      <c r="GS431" s="36">
        <f t="shared" si="1307"/>
        <v>8580</v>
      </c>
      <c r="HJ431" s="31">
        <v>55</v>
      </c>
      <c r="HK431" s="36">
        <f t="shared" si="1308"/>
        <v>1980</v>
      </c>
      <c r="HP431" s="31">
        <v>130</v>
      </c>
      <c r="HQ431" s="30">
        <f t="shared" si="1309"/>
        <v>13260</v>
      </c>
      <c r="HV431" s="31">
        <v>36</v>
      </c>
      <c r="HW431" s="36">
        <f t="shared" si="1310"/>
        <v>1080</v>
      </c>
      <c r="IB431" s="31">
        <v>175</v>
      </c>
      <c r="IC431" s="36">
        <f t="shared" si="1311"/>
        <v>5250</v>
      </c>
      <c r="IH431" s="31">
        <v>115</v>
      </c>
      <c r="II431" s="30">
        <f t="shared" si="1312"/>
        <v>4140</v>
      </c>
      <c r="IN431" s="31">
        <v>104</v>
      </c>
      <c r="IO431" s="36">
        <f t="shared" si="1313"/>
        <v>3744</v>
      </c>
      <c r="IT431" s="31">
        <v>107.75</v>
      </c>
      <c r="IU431" s="36">
        <f t="shared" si="1335"/>
        <v>4202.25</v>
      </c>
      <c r="IZ431" s="31">
        <v>44.25</v>
      </c>
      <c r="JA431" s="36">
        <f t="shared" si="1314"/>
        <v>2522.25</v>
      </c>
      <c r="JC431" s="69"/>
      <c r="JD431" s="20"/>
      <c r="JE431" s="20"/>
      <c r="JF431" s="20"/>
      <c r="JI431" s="69"/>
      <c r="JJ431" s="20"/>
      <c r="JK431" s="20"/>
      <c r="JL431" s="20">
        <v>130.25</v>
      </c>
      <c r="JM431" s="23">
        <f t="shared" si="1315"/>
        <v>8427.1750000000011</v>
      </c>
      <c r="JO431" s="69"/>
      <c r="JP431" s="20"/>
      <c r="JQ431" s="20"/>
      <c r="JR431" s="20">
        <v>133.25</v>
      </c>
      <c r="JS431" s="23">
        <f t="shared" si="1316"/>
        <v>4477.2</v>
      </c>
      <c r="JU431" s="69"/>
      <c r="JV431" s="20"/>
      <c r="JW431" s="20"/>
      <c r="JX431" s="20"/>
      <c r="KA431" s="69"/>
      <c r="KB431" s="20"/>
      <c r="KC431" s="20"/>
      <c r="KD431" s="20"/>
      <c r="KG431" s="69"/>
      <c r="KH431" s="20"/>
      <c r="KI431" s="20"/>
      <c r="KJ431" s="20">
        <v>30.75</v>
      </c>
      <c r="KK431" s="23">
        <f t="shared" si="1317"/>
        <v>922.5</v>
      </c>
      <c r="KM431" s="69"/>
      <c r="KN431" s="20"/>
      <c r="KO431" s="20"/>
      <c r="KP431" s="20">
        <v>105.625</v>
      </c>
      <c r="KQ431" s="23">
        <f t="shared" si="1318"/>
        <v>1932.9375</v>
      </c>
      <c r="KS431" s="69"/>
      <c r="KT431" s="20"/>
      <c r="KU431" s="20"/>
      <c r="KV431" s="20">
        <v>119</v>
      </c>
      <c r="KW431" s="23">
        <f t="shared" si="1319"/>
        <v>10710</v>
      </c>
      <c r="KY431" s="69"/>
      <c r="KZ431" s="20"/>
      <c r="LA431" s="20"/>
      <c r="LB431" s="20">
        <v>101</v>
      </c>
      <c r="LC431" s="23">
        <f t="shared" si="1320"/>
        <v>2383.6000000000004</v>
      </c>
      <c r="LE431" s="69"/>
      <c r="LF431" s="20"/>
      <c r="LG431" s="20"/>
      <c r="LH431" s="20">
        <v>72.5</v>
      </c>
      <c r="LI431" s="23">
        <f t="shared" si="1321"/>
        <v>11890</v>
      </c>
      <c r="LK431" s="27"/>
      <c r="LL431" s="27"/>
      <c r="LM431" s="27"/>
      <c r="LN431" s="27">
        <v>260</v>
      </c>
      <c r="LO431" s="30">
        <f t="shared" si="1322"/>
        <v>18200</v>
      </c>
      <c r="LW431" s="32"/>
      <c r="LX431" s="32"/>
      <c r="LY431" s="32"/>
      <c r="LZ431" s="32">
        <v>122</v>
      </c>
      <c r="MA431" s="36">
        <f t="shared" si="1323"/>
        <v>6100</v>
      </c>
      <c r="MC431" s="32"/>
      <c r="MD431" s="32"/>
      <c r="ME431" s="32"/>
      <c r="MF431" s="32"/>
      <c r="MI431" s="32"/>
      <c r="MJ431" s="32"/>
      <c r="MK431" s="32"/>
      <c r="ML431" s="32"/>
      <c r="MO431" s="32"/>
      <c r="MP431" s="32"/>
      <c r="MQ431" s="32"/>
      <c r="MR431" s="32"/>
      <c r="MU431" s="32"/>
      <c r="MV431" s="32"/>
      <c r="MW431" s="32"/>
      <c r="MX431" s="32"/>
      <c r="NA431" s="32"/>
      <c r="NB431" s="32"/>
      <c r="NC431" s="32"/>
      <c r="ND431" s="32">
        <v>132</v>
      </c>
      <c r="NE431" s="36">
        <f t="shared" si="1324"/>
        <v>1980</v>
      </c>
      <c r="NG431" s="32"/>
      <c r="NH431" s="32"/>
      <c r="NI431" s="32"/>
      <c r="NJ431" s="32">
        <v>112</v>
      </c>
      <c r="NK431" s="36">
        <f t="shared" si="1325"/>
        <v>3964.7999999999997</v>
      </c>
      <c r="NM431" s="32"/>
      <c r="NN431" s="32"/>
      <c r="NO431" s="32"/>
      <c r="NP431" s="32">
        <v>107.75</v>
      </c>
      <c r="NQ431" s="36">
        <f t="shared" si="1326"/>
        <v>1713.2250000000001</v>
      </c>
      <c r="NS431" s="32"/>
      <c r="NT431" s="32"/>
      <c r="NU431" s="32"/>
      <c r="NV431" s="32"/>
      <c r="NY431" s="32"/>
      <c r="NZ431" s="32"/>
      <c r="OA431" s="32"/>
      <c r="OB431" s="32">
        <v>49.5</v>
      </c>
      <c r="OC431" s="36">
        <f t="shared" si="1327"/>
        <v>1316.7</v>
      </c>
      <c r="OE431" s="32"/>
      <c r="OF431" s="32"/>
      <c r="OG431" s="32"/>
      <c r="OH431" s="32"/>
      <c r="OK431" s="32"/>
      <c r="OL431" s="32"/>
      <c r="OM431" s="32"/>
      <c r="ON431" s="32"/>
      <c r="OQ431" s="32"/>
      <c r="OR431" s="32"/>
      <c r="OS431" s="32"/>
      <c r="OT431" s="32">
        <v>95</v>
      </c>
      <c r="OU431" s="36">
        <f t="shared" si="1328"/>
        <v>1900</v>
      </c>
      <c r="OW431" s="32"/>
      <c r="OX431" s="32"/>
      <c r="OY431" s="32"/>
      <c r="OZ431" s="32">
        <v>124</v>
      </c>
      <c r="PA431" s="36">
        <f t="shared" si="1329"/>
        <v>2108</v>
      </c>
      <c r="PO431" s="32"/>
      <c r="PP431" s="32"/>
      <c r="PQ431" s="32"/>
      <c r="PR431" s="32">
        <v>5</v>
      </c>
      <c r="PS431" s="36">
        <f t="shared" si="1330"/>
        <v>425</v>
      </c>
      <c r="PU431" s="32"/>
      <c r="PV431" s="32"/>
      <c r="PW431" s="32"/>
      <c r="PX431" s="31">
        <v>126</v>
      </c>
      <c r="PY431" s="36">
        <f t="shared" si="1331"/>
        <v>756</v>
      </c>
      <c r="QM431" s="5"/>
      <c r="QO431" s="5"/>
      <c r="RN431" s="31">
        <v>116.5</v>
      </c>
      <c r="RO431" s="36">
        <f t="shared" si="1332"/>
        <v>1328.1000000000001</v>
      </c>
      <c r="RZ431" s="31">
        <v>120</v>
      </c>
      <c r="SA431" s="36">
        <f t="shared" si="1333"/>
        <v>1644</v>
      </c>
    </row>
    <row r="432" spans="1:515" x14ac:dyDescent="0.55000000000000004">
      <c r="B432" s="80">
        <v>186609</v>
      </c>
      <c r="C432" s="77"/>
      <c r="D432" s="78"/>
      <c r="E432" s="78">
        <f t="shared" si="1113"/>
        <v>390876.19336444896</v>
      </c>
      <c r="F432" s="78">
        <f t="shared" si="1334"/>
        <v>74.421063715897446</v>
      </c>
      <c r="G432" s="78">
        <f t="shared" si="1282"/>
        <v>106.21924328499388</v>
      </c>
      <c r="H432" s="78"/>
      <c r="I432" s="78"/>
      <c r="J432" s="88"/>
      <c r="N432" s="31">
        <v>112.25</v>
      </c>
      <c r="O432" s="62">
        <f t="shared" si="1283"/>
        <v>14760.875</v>
      </c>
      <c r="T432" s="31">
        <v>24.856104322244864</v>
      </c>
      <c r="U432" s="36">
        <f t="shared" si="1284"/>
        <v>4971.2208644489729</v>
      </c>
      <c r="Z432" s="31">
        <v>152.75</v>
      </c>
      <c r="AA432" s="37">
        <f t="shared" si="1280"/>
        <v>15275</v>
      </c>
      <c r="AF432" s="31">
        <v>160</v>
      </c>
      <c r="AG432" s="36">
        <f t="shared" si="1285"/>
        <v>16320</v>
      </c>
      <c r="AL432" s="31">
        <v>116.5</v>
      </c>
      <c r="AM432" s="30">
        <f t="shared" si="1286"/>
        <v>21785.5</v>
      </c>
      <c r="AR432" s="31">
        <v>80</v>
      </c>
      <c r="AS432" s="38">
        <f t="shared" si="1287"/>
        <v>2520</v>
      </c>
      <c r="AX432" s="31">
        <v>127.5</v>
      </c>
      <c r="AY432" s="36">
        <f t="shared" si="1288"/>
        <v>13515</v>
      </c>
      <c r="BD432" s="31">
        <v>130</v>
      </c>
      <c r="BE432" s="36">
        <f t="shared" si="1289"/>
        <v>5395</v>
      </c>
      <c r="BJ432" s="31">
        <v>108</v>
      </c>
      <c r="BK432" s="36">
        <f t="shared" si="1290"/>
        <v>3315.6</v>
      </c>
      <c r="BP432" s="31">
        <v>107.5</v>
      </c>
      <c r="BQ432" s="30">
        <f t="shared" si="1291"/>
        <v>3386.25</v>
      </c>
      <c r="BV432" s="31">
        <v>112.5</v>
      </c>
      <c r="BW432" s="30">
        <f t="shared" si="1292"/>
        <v>7312.5</v>
      </c>
      <c r="CB432" s="31">
        <v>128.75</v>
      </c>
      <c r="CC432" s="30">
        <f t="shared" si="1293"/>
        <v>26780</v>
      </c>
      <c r="CH432" s="56">
        <v>37</v>
      </c>
      <c r="CI432" s="36">
        <f t="shared" si="1294"/>
        <v>851</v>
      </c>
      <c r="CT432" s="3">
        <v>37.880000000000003</v>
      </c>
      <c r="CU432" s="36">
        <f t="shared" si="1295"/>
        <v>5000.1600000000008</v>
      </c>
      <c r="CZ432" s="31">
        <v>127.5</v>
      </c>
      <c r="DA432" s="62">
        <f t="shared" si="1296"/>
        <v>31365</v>
      </c>
      <c r="DF432" s="31">
        <v>123</v>
      </c>
      <c r="DG432" s="30">
        <f t="shared" si="1297"/>
        <v>8118</v>
      </c>
      <c r="DR432" s="31">
        <v>114.88</v>
      </c>
      <c r="DS432" s="30">
        <f t="shared" si="1298"/>
        <v>7467.2</v>
      </c>
      <c r="DX432" s="31">
        <v>86</v>
      </c>
      <c r="DY432" s="30">
        <f t="shared" si="1299"/>
        <v>6450</v>
      </c>
      <c r="ED432" s="31">
        <v>123</v>
      </c>
      <c r="EE432" s="30">
        <f t="shared" si="1300"/>
        <v>5904</v>
      </c>
      <c r="EV432" s="31">
        <v>140.25</v>
      </c>
      <c r="EW432" s="30">
        <f t="shared" si="1301"/>
        <v>6311.25</v>
      </c>
      <c r="FB432" s="31">
        <v>140</v>
      </c>
      <c r="FC432" s="29">
        <f t="shared" si="1281"/>
        <v>7840</v>
      </c>
      <c r="FN432" s="31">
        <v>115</v>
      </c>
      <c r="FO432" s="36">
        <f t="shared" si="1302"/>
        <v>6900</v>
      </c>
      <c r="FT432" s="31">
        <v>113.5</v>
      </c>
      <c r="FU432" s="36">
        <f t="shared" si="1303"/>
        <v>22700</v>
      </c>
      <c r="FZ432" s="31">
        <v>107.63</v>
      </c>
      <c r="GA432" s="36">
        <f t="shared" si="1304"/>
        <v>8718.0299999999988</v>
      </c>
      <c r="GF432" s="31">
        <v>89.63</v>
      </c>
      <c r="GG432" s="36">
        <f t="shared" si="1305"/>
        <v>4840.0199999999995</v>
      </c>
      <c r="GL432" s="31">
        <v>92</v>
      </c>
      <c r="GM432" s="36">
        <f t="shared" si="1306"/>
        <v>4140</v>
      </c>
      <c r="GR432" s="31">
        <v>132</v>
      </c>
      <c r="GS432" s="36">
        <f t="shared" si="1307"/>
        <v>8712</v>
      </c>
      <c r="HJ432" s="31">
        <v>56</v>
      </c>
      <c r="HK432" s="36">
        <f t="shared" si="1308"/>
        <v>2016</v>
      </c>
      <c r="HP432" s="31">
        <v>132.5</v>
      </c>
      <c r="HQ432" s="30">
        <f t="shared" si="1309"/>
        <v>13515</v>
      </c>
      <c r="HV432" s="31">
        <v>35.75</v>
      </c>
      <c r="HW432" s="36">
        <f t="shared" si="1310"/>
        <v>1072.5</v>
      </c>
      <c r="IB432" s="31">
        <v>175</v>
      </c>
      <c r="IC432" s="36">
        <f t="shared" si="1311"/>
        <v>5250</v>
      </c>
      <c r="IH432" s="31">
        <v>112</v>
      </c>
      <c r="II432" s="30">
        <f t="shared" si="1312"/>
        <v>4032</v>
      </c>
      <c r="IN432" s="31">
        <v>107.5</v>
      </c>
      <c r="IO432" s="36">
        <f t="shared" si="1313"/>
        <v>3870</v>
      </c>
      <c r="IT432" s="31">
        <v>113.5</v>
      </c>
      <c r="IU432" s="36">
        <f t="shared" si="1335"/>
        <v>4426.5</v>
      </c>
      <c r="IZ432" s="31">
        <v>46.25</v>
      </c>
      <c r="JA432" s="36">
        <f t="shared" si="1314"/>
        <v>2636.25</v>
      </c>
      <c r="JC432" s="69"/>
      <c r="JD432" s="20"/>
      <c r="JE432" s="20"/>
      <c r="JF432" s="20"/>
      <c r="JI432" s="69"/>
      <c r="JJ432" s="20"/>
      <c r="JK432" s="20"/>
      <c r="JL432" s="20">
        <v>129.625</v>
      </c>
      <c r="JM432" s="23">
        <f t="shared" si="1315"/>
        <v>8386.7375000000011</v>
      </c>
      <c r="JO432" s="69"/>
      <c r="JP432" s="20"/>
      <c r="JQ432" s="20"/>
      <c r="JR432" s="20">
        <v>140</v>
      </c>
      <c r="JS432" s="23">
        <f t="shared" si="1316"/>
        <v>4704</v>
      </c>
      <c r="JU432" s="69"/>
      <c r="JV432" s="20"/>
      <c r="JW432" s="20"/>
      <c r="JX432" s="20"/>
      <c r="KA432" s="69"/>
      <c r="KB432" s="20"/>
      <c r="KC432" s="20"/>
      <c r="KD432" s="20"/>
      <c r="KG432" s="69"/>
      <c r="KH432" s="20"/>
      <c r="KI432" s="20"/>
      <c r="KJ432" s="20">
        <v>30</v>
      </c>
      <c r="KK432" s="23">
        <f t="shared" si="1317"/>
        <v>900</v>
      </c>
      <c r="KM432" s="69"/>
      <c r="KN432" s="20"/>
      <c r="KO432" s="20"/>
      <c r="KP432" s="20">
        <v>108</v>
      </c>
      <c r="KQ432" s="23">
        <f t="shared" si="1318"/>
        <v>1976.4</v>
      </c>
      <c r="KS432" s="69"/>
      <c r="KT432" s="20"/>
      <c r="KU432" s="20"/>
      <c r="KV432" s="20">
        <v>110</v>
      </c>
      <c r="KW432" s="23">
        <f t="shared" si="1319"/>
        <v>9900</v>
      </c>
      <c r="KY432" s="69"/>
      <c r="KZ432" s="20"/>
      <c r="LA432" s="20"/>
      <c r="LB432" s="20">
        <v>110</v>
      </c>
      <c r="LC432" s="23">
        <f t="shared" si="1320"/>
        <v>2596</v>
      </c>
      <c r="LE432" s="69"/>
      <c r="LF432" s="20"/>
      <c r="LG432" s="20"/>
      <c r="LH432" s="20">
        <v>80.75</v>
      </c>
      <c r="LI432" s="23">
        <f t="shared" si="1321"/>
        <v>13243</v>
      </c>
      <c r="LK432" s="27"/>
      <c r="LL432" s="27"/>
      <c r="LM432" s="27"/>
      <c r="LN432" s="27">
        <v>265</v>
      </c>
      <c r="LO432" s="30">
        <f t="shared" si="1322"/>
        <v>18550</v>
      </c>
      <c r="LW432" s="32"/>
      <c r="LX432" s="32"/>
      <c r="LY432" s="32"/>
      <c r="LZ432" s="32">
        <v>119</v>
      </c>
      <c r="MA432" s="36">
        <f t="shared" si="1323"/>
        <v>5950</v>
      </c>
      <c r="MC432" s="32"/>
      <c r="MD432" s="32"/>
      <c r="ME432" s="32"/>
      <c r="MF432" s="32"/>
      <c r="MI432" s="32"/>
      <c r="MJ432" s="32"/>
      <c r="MK432" s="32"/>
      <c r="ML432" s="32"/>
      <c r="MO432" s="32"/>
      <c r="MP432" s="32"/>
      <c r="MQ432" s="32"/>
      <c r="MR432" s="32"/>
      <c r="MU432" s="32"/>
      <c r="MV432" s="32"/>
      <c r="MW432" s="32"/>
      <c r="MX432" s="32"/>
      <c r="NA432" s="32"/>
      <c r="NB432" s="32"/>
      <c r="NC432" s="32"/>
      <c r="ND432" s="32">
        <v>136</v>
      </c>
      <c r="NE432" s="36">
        <f t="shared" si="1324"/>
        <v>2040</v>
      </c>
      <c r="NG432" s="32"/>
      <c r="NH432" s="32"/>
      <c r="NI432" s="32"/>
      <c r="NJ432" s="32">
        <v>114.75</v>
      </c>
      <c r="NK432" s="36">
        <f t="shared" si="1325"/>
        <v>4062.1499999999996</v>
      </c>
      <c r="NM432" s="32"/>
      <c r="NN432" s="32"/>
      <c r="NO432" s="32"/>
      <c r="NP432" s="32">
        <v>101</v>
      </c>
      <c r="NQ432" s="36">
        <f t="shared" si="1326"/>
        <v>1605.9</v>
      </c>
      <c r="NS432" s="32"/>
      <c r="NT432" s="32"/>
      <c r="NU432" s="32"/>
      <c r="NV432" s="32"/>
      <c r="NY432" s="32"/>
      <c r="NZ432" s="32"/>
      <c r="OA432" s="32"/>
      <c r="OB432" s="32">
        <v>51</v>
      </c>
      <c r="OC432" s="36">
        <f t="shared" si="1327"/>
        <v>1356.6000000000001</v>
      </c>
      <c r="OE432" s="32"/>
      <c r="OF432" s="32"/>
      <c r="OG432" s="32"/>
      <c r="OH432" s="32"/>
      <c r="OK432" s="32"/>
      <c r="OL432" s="32"/>
      <c r="OM432" s="32"/>
      <c r="ON432" s="32"/>
      <c r="OQ432" s="32"/>
      <c r="OR432" s="32"/>
      <c r="OS432" s="32"/>
      <c r="OT432" s="32">
        <v>90</v>
      </c>
      <c r="OU432" s="36">
        <f t="shared" si="1328"/>
        <v>1800</v>
      </c>
      <c r="OW432" s="32"/>
      <c r="OX432" s="32"/>
      <c r="OY432" s="32"/>
      <c r="OZ432" s="32">
        <v>124</v>
      </c>
      <c r="PA432" s="36">
        <f t="shared" si="1329"/>
        <v>2108</v>
      </c>
      <c r="PO432" s="32"/>
      <c r="PP432" s="32"/>
      <c r="PQ432" s="32"/>
      <c r="PR432" s="32">
        <v>7</v>
      </c>
      <c r="PS432" s="36">
        <f t="shared" si="1330"/>
        <v>595</v>
      </c>
      <c r="PU432" s="32"/>
      <c r="PV432" s="32"/>
      <c r="PW432" s="32"/>
      <c r="PX432" s="31">
        <v>120</v>
      </c>
      <c r="PY432" s="36">
        <f t="shared" si="1331"/>
        <v>720</v>
      </c>
      <c r="QM432" s="5"/>
      <c r="QO432" s="5"/>
      <c r="RN432" s="31">
        <v>110.5</v>
      </c>
      <c r="RO432" s="36">
        <f t="shared" si="1332"/>
        <v>1259.7</v>
      </c>
      <c r="RZ432" s="31">
        <v>120.5</v>
      </c>
      <c r="SA432" s="36">
        <f t="shared" si="1333"/>
        <v>1650.85</v>
      </c>
    </row>
    <row r="433" spans="1:515" x14ac:dyDescent="0.55000000000000004">
      <c r="B433" s="80">
        <v>186610</v>
      </c>
      <c r="C433" s="77"/>
      <c r="D433" s="78"/>
      <c r="E433" s="78">
        <f t="shared" si="1113"/>
        <v>393409.23064833664</v>
      </c>
      <c r="F433" s="78">
        <f t="shared" si="1334"/>
        <v>74.903342586545335</v>
      </c>
      <c r="G433" s="78">
        <f t="shared" si="1282"/>
        <v>106.90758733887787</v>
      </c>
      <c r="H433" s="78"/>
      <c r="I433" s="78"/>
      <c r="J433" s="88"/>
      <c r="N433" s="31">
        <v>114</v>
      </c>
      <c r="O433" s="62">
        <f t="shared" si="1283"/>
        <v>14991</v>
      </c>
      <c r="T433" s="31">
        <v>24.595203241683652</v>
      </c>
      <c r="U433" s="36">
        <f t="shared" si="1284"/>
        <v>4919.0406483367306</v>
      </c>
      <c r="Z433" s="31">
        <v>154</v>
      </c>
      <c r="AA433" s="37">
        <f t="shared" si="1280"/>
        <v>15400</v>
      </c>
      <c r="AF433" s="31">
        <v>151</v>
      </c>
      <c r="AG433" s="36">
        <f t="shared" si="1285"/>
        <v>15402</v>
      </c>
      <c r="AL433" s="31">
        <v>116.88</v>
      </c>
      <c r="AM433" s="30">
        <f t="shared" si="1286"/>
        <v>21856.559999999998</v>
      </c>
      <c r="AR433" s="31">
        <v>79</v>
      </c>
      <c r="AS433" s="38">
        <f t="shared" si="1287"/>
        <v>2488.5</v>
      </c>
      <c r="AX433" s="31">
        <v>128</v>
      </c>
      <c r="AY433" s="36">
        <f t="shared" si="1288"/>
        <v>13568</v>
      </c>
      <c r="BD433" s="31">
        <v>131</v>
      </c>
      <c r="BE433" s="36">
        <f t="shared" si="1289"/>
        <v>5436.5</v>
      </c>
      <c r="BJ433" s="31">
        <v>110</v>
      </c>
      <c r="BK433" s="36">
        <f t="shared" si="1290"/>
        <v>3377</v>
      </c>
      <c r="BP433" s="31">
        <v>112</v>
      </c>
      <c r="BQ433" s="30">
        <f t="shared" si="1291"/>
        <v>3528</v>
      </c>
      <c r="BV433" s="31">
        <v>111.75</v>
      </c>
      <c r="BW433" s="30">
        <f t="shared" si="1292"/>
        <v>7263.75</v>
      </c>
      <c r="CB433" s="31">
        <v>125.25</v>
      </c>
      <c r="CC433" s="30">
        <f t="shared" si="1293"/>
        <v>26052</v>
      </c>
      <c r="CH433" s="3">
        <v>49.75</v>
      </c>
      <c r="CI433" s="36">
        <f t="shared" si="1294"/>
        <v>1144.25</v>
      </c>
      <c r="CT433" s="3">
        <v>60.25</v>
      </c>
      <c r="CU433" s="36">
        <f t="shared" si="1295"/>
        <v>7953</v>
      </c>
      <c r="CZ433" s="31">
        <v>119.75</v>
      </c>
      <c r="DA433" s="62">
        <f t="shared" si="1296"/>
        <v>29458.5</v>
      </c>
      <c r="DF433" s="31">
        <v>126.75</v>
      </c>
      <c r="DG433" s="30">
        <f t="shared" si="1297"/>
        <v>8365.5</v>
      </c>
      <c r="DR433" s="31">
        <v>116.25</v>
      </c>
      <c r="DS433" s="30">
        <f t="shared" si="1298"/>
        <v>7556.25</v>
      </c>
      <c r="DX433" s="31">
        <v>92.25</v>
      </c>
      <c r="DY433" s="30">
        <f t="shared" si="1299"/>
        <v>6918.75</v>
      </c>
      <c r="ED433" s="31">
        <v>119.5</v>
      </c>
      <c r="EE433" s="30">
        <f t="shared" si="1300"/>
        <v>5736</v>
      </c>
      <c r="EV433" s="31">
        <v>148</v>
      </c>
      <c r="EW433" s="30">
        <f t="shared" si="1301"/>
        <v>6660</v>
      </c>
      <c r="FB433" s="31">
        <v>115</v>
      </c>
      <c r="FC433" s="29">
        <f t="shared" si="1281"/>
        <v>6440</v>
      </c>
      <c r="FN433" s="31">
        <v>115</v>
      </c>
      <c r="FO433" s="36">
        <f t="shared" si="1302"/>
        <v>6900</v>
      </c>
      <c r="FT433" s="31">
        <v>115.5</v>
      </c>
      <c r="FU433" s="36">
        <f t="shared" si="1303"/>
        <v>23100</v>
      </c>
      <c r="FZ433" s="31">
        <v>109.75</v>
      </c>
      <c r="GA433" s="36">
        <f t="shared" si="1304"/>
        <v>8889.75</v>
      </c>
      <c r="GF433" s="31">
        <v>90</v>
      </c>
      <c r="GG433" s="36">
        <f t="shared" si="1305"/>
        <v>4860</v>
      </c>
      <c r="GL433" s="31">
        <v>100</v>
      </c>
      <c r="GM433" s="36">
        <f t="shared" si="1306"/>
        <v>4500</v>
      </c>
      <c r="GR433" s="31">
        <v>134</v>
      </c>
      <c r="GS433" s="36">
        <f t="shared" si="1307"/>
        <v>8844</v>
      </c>
      <c r="HJ433" s="31">
        <v>61.63</v>
      </c>
      <c r="HK433" s="36">
        <f t="shared" si="1308"/>
        <v>2218.6800000000003</v>
      </c>
      <c r="HP433" s="31">
        <v>132.5</v>
      </c>
      <c r="HQ433" s="30">
        <f t="shared" si="1309"/>
        <v>13515</v>
      </c>
      <c r="HV433" s="31">
        <v>50</v>
      </c>
      <c r="HW433" s="36">
        <f t="shared" si="1310"/>
        <v>1500</v>
      </c>
      <c r="IB433" s="31">
        <v>175</v>
      </c>
      <c r="IC433" s="36">
        <f t="shared" si="1311"/>
        <v>5250</v>
      </c>
      <c r="IH433" s="31">
        <v>115</v>
      </c>
      <c r="II433" s="30">
        <f t="shared" si="1312"/>
        <v>4140</v>
      </c>
      <c r="IN433" s="31">
        <v>100</v>
      </c>
      <c r="IO433" s="36">
        <f t="shared" si="1313"/>
        <v>3600</v>
      </c>
      <c r="IT433" s="31">
        <v>111.75</v>
      </c>
      <c r="IU433" s="36">
        <f t="shared" si="1335"/>
        <v>4358.25</v>
      </c>
      <c r="IZ433" s="31">
        <v>46</v>
      </c>
      <c r="JA433" s="36">
        <f t="shared" si="1314"/>
        <v>2622</v>
      </c>
      <c r="JC433" s="69"/>
      <c r="JD433" s="20"/>
      <c r="JE433" s="20"/>
      <c r="JF433" s="20"/>
      <c r="JI433" s="69"/>
      <c r="JJ433" s="20"/>
      <c r="JK433" s="20"/>
      <c r="JL433" s="20">
        <v>129</v>
      </c>
      <c r="JM433" s="23">
        <f t="shared" si="1315"/>
        <v>8346.3000000000011</v>
      </c>
      <c r="JO433" s="69"/>
      <c r="JP433" s="20"/>
      <c r="JQ433" s="20"/>
      <c r="JR433" s="20">
        <v>141</v>
      </c>
      <c r="JS433" s="23">
        <f t="shared" si="1316"/>
        <v>4737.6000000000004</v>
      </c>
      <c r="JU433" s="69"/>
      <c r="JV433" s="20"/>
      <c r="JW433" s="20"/>
      <c r="JX433" s="20"/>
      <c r="KA433" s="69"/>
      <c r="KB433" s="20"/>
      <c r="KC433" s="20"/>
      <c r="KD433" s="20"/>
      <c r="KG433" s="69"/>
      <c r="KH433" s="20"/>
      <c r="KI433" s="20"/>
      <c r="KJ433" s="20">
        <v>28.75</v>
      </c>
      <c r="KK433" s="23">
        <f t="shared" si="1317"/>
        <v>862.5</v>
      </c>
      <c r="KM433" s="69"/>
      <c r="KN433" s="20"/>
      <c r="KO433" s="20"/>
      <c r="KP433" s="20">
        <v>119.75</v>
      </c>
      <c r="KQ433" s="23">
        <f t="shared" si="1318"/>
        <v>2191.4250000000002</v>
      </c>
      <c r="KS433" s="69"/>
      <c r="KT433" s="20"/>
      <c r="KU433" s="20"/>
      <c r="KV433" s="20">
        <v>105</v>
      </c>
      <c r="KW433" s="23">
        <f t="shared" si="1319"/>
        <v>9450</v>
      </c>
      <c r="KY433" s="69"/>
      <c r="KZ433" s="20"/>
      <c r="LA433" s="20"/>
      <c r="LB433" s="20">
        <v>115</v>
      </c>
      <c r="LC433" s="23">
        <f t="shared" si="1320"/>
        <v>2714</v>
      </c>
      <c r="LE433" s="69"/>
      <c r="LF433" s="20"/>
      <c r="LG433" s="20"/>
      <c r="LH433" s="20">
        <v>76</v>
      </c>
      <c r="LI433" s="23">
        <f t="shared" si="1321"/>
        <v>12464</v>
      </c>
      <c r="LK433" s="27"/>
      <c r="LL433" s="27"/>
      <c r="LM433" s="27"/>
      <c r="LN433" s="27">
        <v>270</v>
      </c>
      <c r="LO433" s="30">
        <f t="shared" si="1322"/>
        <v>18900</v>
      </c>
      <c r="LW433" s="32"/>
      <c r="LX433" s="32"/>
      <c r="LY433" s="32"/>
      <c r="LZ433" s="32">
        <v>128</v>
      </c>
      <c r="MA433" s="36">
        <f t="shared" si="1323"/>
        <v>6400</v>
      </c>
      <c r="MC433" s="32"/>
      <c r="MD433" s="32"/>
      <c r="ME433" s="32"/>
      <c r="MF433" s="32"/>
      <c r="MI433" s="32"/>
      <c r="MJ433" s="32"/>
      <c r="MK433" s="32"/>
      <c r="ML433" s="32"/>
      <c r="MO433" s="32"/>
      <c r="MP433" s="32"/>
      <c r="MQ433" s="32"/>
      <c r="MR433" s="32"/>
      <c r="MU433" s="32"/>
      <c r="MV433" s="32"/>
      <c r="MW433" s="32"/>
      <c r="MX433" s="32"/>
      <c r="NA433" s="32"/>
      <c r="NB433" s="32"/>
      <c r="NC433" s="32"/>
      <c r="ND433" s="32">
        <v>136.5</v>
      </c>
      <c r="NE433" s="36">
        <f t="shared" si="1324"/>
        <v>2047.5</v>
      </c>
      <c r="NG433" s="32"/>
      <c r="NH433" s="32"/>
      <c r="NI433" s="32"/>
      <c r="NJ433" s="32">
        <v>117.5</v>
      </c>
      <c r="NK433" s="36">
        <f t="shared" si="1325"/>
        <v>4159.5</v>
      </c>
      <c r="NM433" s="32"/>
      <c r="NN433" s="32"/>
      <c r="NO433" s="32"/>
      <c r="NP433" s="32">
        <v>111.25</v>
      </c>
      <c r="NQ433" s="36">
        <f t="shared" si="1326"/>
        <v>1768.875</v>
      </c>
      <c r="NS433" s="32"/>
      <c r="NT433" s="32"/>
      <c r="NU433" s="32"/>
      <c r="NV433" s="32"/>
      <c r="NY433" s="32"/>
      <c r="NZ433" s="32"/>
      <c r="OA433" s="32"/>
      <c r="OB433" s="32">
        <v>61</v>
      </c>
      <c r="OC433" s="36">
        <f t="shared" si="1327"/>
        <v>1622.6000000000001</v>
      </c>
      <c r="OE433" s="32"/>
      <c r="OF433" s="32"/>
      <c r="OG433" s="32"/>
      <c r="OH433" s="32"/>
      <c r="OK433" s="32"/>
      <c r="OL433" s="32"/>
      <c r="OM433" s="32"/>
      <c r="ON433" s="32"/>
      <c r="OQ433" s="32"/>
      <c r="OR433" s="32"/>
      <c r="OS433" s="32"/>
      <c r="OT433" s="32">
        <v>90</v>
      </c>
      <c r="OU433" s="36">
        <f t="shared" si="1328"/>
        <v>1800</v>
      </c>
      <c r="OW433" s="32"/>
      <c r="OX433" s="32"/>
      <c r="OY433" s="32"/>
      <c r="OZ433" s="32">
        <v>124.25</v>
      </c>
      <c r="PA433" s="36">
        <f t="shared" si="1329"/>
        <v>2112.25</v>
      </c>
      <c r="PC433" s="32"/>
      <c r="PD433" s="32"/>
      <c r="PE433" s="32"/>
      <c r="PF433" s="32"/>
      <c r="PI433" s="32"/>
      <c r="PJ433" s="32"/>
      <c r="PK433" s="32"/>
      <c r="PL433" s="32"/>
      <c r="PO433" s="32"/>
      <c r="PP433" s="32"/>
      <c r="PQ433" s="32"/>
      <c r="PR433" s="32">
        <v>14.5</v>
      </c>
      <c r="PS433" s="36">
        <f t="shared" si="1330"/>
        <v>1232.5</v>
      </c>
      <c r="PU433" s="32"/>
      <c r="PV433" s="32"/>
      <c r="PW433" s="32"/>
      <c r="PX433" s="31">
        <v>120</v>
      </c>
      <c r="PY433" s="36">
        <f t="shared" si="1331"/>
        <v>720</v>
      </c>
      <c r="QM433" s="5"/>
      <c r="QO433" s="5"/>
      <c r="RN433" s="31">
        <v>122.5</v>
      </c>
      <c r="RO433" s="36">
        <f t="shared" si="1332"/>
        <v>1396.5</v>
      </c>
      <c r="RZ433" s="31">
        <v>122</v>
      </c>
      <c r="SA433" s="36">
        <f t="shared" si="1333"/>
        <v>1671.3999999999999</v>
      </c>
    </row>
    <row r="434" spans="1:515" x14ac:dyDescent="0.55000000000000004">
      <c r="B434" s="80">
        <v>186611</v>
      </c>
      <c r="C434" s="79">
        <f>COUNT(N434:SS434)/2</f>
        <v>54</v>
      </c>
      <c r="D434" s="78"/>
      <c r="E434" s="78">
        <f t="shared" si="1113"/>
        <v>384764.95043222443</v>
      </c>
      <c r="F434" s="78">
        <f t="shared" si="1334"/>
        <v>73.257510633455425</v>
      </c>
      <c r="G434" s="78">
        <f t="shared" si="1282"/>
        <v>104.55853431675439</v>
      </c>
      <c r="H434" s="78"/>
      <c r="I434" s="78"/>
      <c r="J434" s="88"/>
      <c r="N434" s="31">
        <v>112.75</v>
      </c>
      <c r="O434" s="62">
        <f t="shared" si="1283"/>
        <v>14826.625</v>
      </c>
      <c r="T434" s="31">
        <v>24.334302161122441</v>
      </c>
      <c r="U434" s="36">
        <f t="shared" si="1284"/>
        <v>4866.8604322244882</v>
      </c>
      <c r="Z434" s="31">
        <v>155</v>
      </c>
      <c r="AA434" s="37">
        <f t="shared" si="1280"/>
        <v>15500</v>
      </c>
      <c r="AF434" s="31">
        <v>150</v>
      </c>
      <c r="AG434" s="36">
        <f t="shared" si="1285"/>
        <v>15300</v>
      </c>
      <c r="AL434" s="31">
        <v>111.5</v>
      </c>
      <c r="AM434" s="30">
        <f t="shared" si="1286"/>
        <v>20850.5</v>
      </c>
      <c r="AR434" s="31">
        <v>76</v>
      </c>
      <c r="AS434" s="38">
        <f t="shared" si="1287"/>
        <v>2394</v>
      </c>
      <c r="AX434" s="31">
        <v>139</v>
      </c>
      <c r="AY434" s="36">
        <f t="shared" si="1288"/>
        <v>14734</v>
      </c>
      <c r="BD434" s="31">
        <v>131</v>
      </c>
      <c r="BE434" s="36">
        <f t="shared" si="1289"/>
        <v>5436.5</v>
      </c>
      <c r="BJ434" s="31">
        <v>100.25</v>
      </c>
      <c r="BK434" s="36">
        <f t="shared" si="1290"/>
        <v>3077.6749999999997</v>
      </c>
      <c r="BP434" s="31">
        <v>111.75</v>
      </c>
      <c r="BQ434" s="30">
        <f t="shared" si="1291"/>
        <v>3520.125</v>
      </c>
      <c r="BV434" s="31">
        <v>104.5</v>
      </c>
      <c r="BW434" s="30">
        <f t="shared" si="1292"/>
        <v>6792.5</v>
      </c>
      <c r="CB434" s="31">
        <v>118.5</v>
      </c>
      <c r="CC434" s="30">
        <f t="shared" si="1293"/>
        <v>24648</v>
      </c>
      <c r="CH434" s="3">
        <v>40.25</v>
      </c>
      <c r="CI434" s="36">
        <f t="shared" si="1294"/>
        <v>925.75</v>
      </c>
      <c r="CT434" s="3">
        <v>43.25</v>
      </c>
      <c r="CU434" s="36">
        <f t="shared" si="1295"/>
        <v>5709</v>
      </c>
      <c r="CZ434" s="31">
        <v>113.5</v>
      </c>
      <c r="DA434" s="62">
        <f t="shared" si="1296"/>
        <v>27921</v>
      </c>
      <c r="DF434" s="31">
        <v>127.5</v>
      </c>
      <c r="DG434" s="30">
        <f t="shared" si="1297"/>
        <v>8415</v>
      </c>
      <c r="DR434" s="31">
        <v>112.25</v>
      </c>
      <c r="DS434" s="30">
        <f t="shared" si="1298"/>
        <v>7296.25</v>
      </c>
      <c r="DX434" s="31">
        <v>80.88</v>
      </c>
      <c r="DY434" s="30">
        <f t="shared" si="1299"/>
        <v>6066</v>
      </c>
      <c r="ED434" s="31">
        <v>113.63</v>
      </c>
      <c r="EE434" s="30">
        <f t="shared" si="1300"/>
        <v>5454.24</v>
      </c>
      <c r="EV434" s="31">
        <v>148.5</v>
      </c>
      <c r="EW434" s="30">
        <f t="shared" si="1301"/>
        <v>6682.5</v>
      </c>
      <c r="FB434" s="31">
        <v>143.25</v>
      </c>
      <c r="FC434" s="29">
        <f t="shared" si="1281"/>
        <v>8022</v>
      </c>
      <c r="FN434" s="31">
        <v>112</v>
      </c>
      <c r="FO434" s="36">
        <f t="shared" si="1302"/>
        <v>6720</v>
      </c>
      <c r="FT434" s="31">
        <v>109</v>
      </c>
      <c r="FU434" s="36">
        <f t="shared" si="1303"/>
        <v>21800</v>
      </c>
      <c r="FZ434" s="31">
        <v>105</v>
      </c>
      <c r="GA434" s="36">
        <f t="shared" si="1304"/>
        <v>8505</v>
      </c>
      <c r="GF434" s="31">
        <v>85</v>
      </c>
      <c r="GG434" s="36">
        <f t="shared" si="1305"/>
        <v>4590</v>
      </c>
      <c r="GL434" s="31">
        <v>96</v>
      </c>
      <c r="GM434" s="36">
        <f t="shared" si="1306"/>
        <v>4320</v>
      </c>
      <c r="GR434" s="31">
        <v>133.5</v>
      </c>
      <c r="GS434" s="36">
        <f t="shared" si="1307"/>
        <v>8811</v>
      </c>
      <c r="HJ434" s="31">
        <v>55</v>
      </c>
      <c r="HK434" s="36">
        <f t="shared" si="1308"/>
        <v>1980</v>
      </c>
      <c r="HP434" s="31">
        <v>132.5</v>
      </c>
      <c r="HQ434" s="30">
        <f t="shared" si="1309"/>
        <v>13515</v>
      </c>
      <c r="HV434" s="31">
        <v>56</v>
      </c>
      <c r="HW434" s="36">
        <f t="shared" si="1310"/>
        <v>1680</v>
      </c>
      <c r="IB434" s="31">
        <v>175</v>
      </c>
      <c r="IC434" s="36">
        <f t="shared" si="1311"/>
        <v>5250</v>
      </c>
      <c r="IH434" s="31">
        <v>117</v>
      </c>
      <c r="II434" s="30">
        <f t="shared" si="1312"/>
        <v>4212</v>
      </c>
      <c r="IN434" s="31">
        <v>104</v>
      </c>
      <c r="IO434" s="36">
        <f t="shared" si="1313"/>
        <v>3744</v>
      </c>
      <c r="IT434" s="31">
        <v>108</v>
      </c>
      <c r="IU434" s="36">
        <f t="shared" si="1335"/>
        <v>4212</v>
      </c>
      <c r="IZ434" s="31">
        <v>42.5</v>
      </c>
      <c r="JA434" s="36">
        <f t="shared" si="1314"/>
        <v>2422.5</v>
      </c>
      <c r="JC434" s="69"/>
      <c r="JD434" s="20"/>
      <c r="JE434" s="20"/>
      <c r="JF434" s="20"/>
      <c r="JI434" s="69"/>
      <c r="JJ434" s="20"/>
      <c r="JK434" s="20"/>
      <c r="JL434" s="20">
        <v>130.5</v>
      </c>
      <c r="JM434" s="23">
        <f t="shared" si="1315"/>
        <v>8443.35</v>
      </c>
      <c r="JO434" s="69"/>
      <c r="JP434" s="20"/>
      <c r="JQ434" s="20"/>
      <c r="JR434" s="20">
        <v>146</v>
      </c>
      <c r="JS434" s="23">
        <f t="shared" si="1316"/>
        <v>4905.6000000000004</v>
      </c>
      <c r="JU434" s="69"/>
      <c r="JV434" s="20"/>
      <c r="JW434" s="20"/>
      <c r="JX434" s="20"/>
      <c r="KA434" s="69"/>
      <c r="KB434" s="20"/>
      <c r="KC434" s="20"/>
      <c r="KD434" s="20"/>
      <c r="KG434" s="69"/>
      <c r="KH434" s="20"/>
      <c r="KI434" s="20"/>
      <c r="KJ434" s="20">
        <v>30</v>
      </c>
      <c r="KK434" s="23">
        <f t="shared" si="1317"/>
        <v>900</v>
      </c>
      <c r="KM434" s="69"/>
      <c r="KN434" s="20"/>
      <c r="KO434" s="20"/>
      <c r="KP434" s="20">
        <v>112</v>
      </c>
      <c r="KQ434" s="23">
        <f t="shared" si="1318"/>
        <v>2049.6</v>
      </c>
      <c r="KS434" s="69"/>
      <c r="KT434" s="20"/>
      <c r="KU434" s="20"/>
      <c r="KV434" s="20">
        <v>118</v>
      </c>
      <c r="KW434" s="23">
        <f t="shared" si="1319"/>
        <v>10620</v>
      </c>
      <c r="KY434" s="69"/>
      <c r="KZ434" s="20"/>
      <c r="LA434" s="20"/>
      <c r="LB434" s="20">
        <v>115</v>
      </c>
      <c r="LC434" s="23">
        <f t="shared" si="1320"/>
        <v>2714</v>
      </c>
      <c r="LE434" s="69"/>
      <c r="LF434" s="20"/>
      <c r="LG434" s="20"/>
      <c r="LH434" s="20">
        <v>71.25</v>
      </c>
      <c r="LI434" s="23">
        <f t="shared" si="1321"/>
        <v>11685</v>
      </c>
      <c r="LK434" s="27"/>
      <c r="LL434" s="27"/>
      <c r="LM434" s="27"/>
      <c r="LN434" s="27">
        <v>265</v>
      </c>
      <c r="LO434" s="30">
        <f t="shared" si="1322"/>
        <v>18550</v>
      </c>
      <c r="LW434" s="32"/>
      <c r="LX434" s="32"/>
      <c r="LY434" s="32"/>
      <c r="LZ434" s="32">
        <v>130</v>
      </c>
      <c r="MA434" s="36">
        <f t="shared" si="1323"/>
        <v>6500</v>
      </c>
      <c r="MC434" s="32"/>
      <c r="MD434" s="32"/>
      <c r="ME434" s="32"/>
      <c r="MF434" s="32"/>
      <c r="MI434" s="32"/>
      <c r="MJ434" s="32"/>
      <c r="MK434" s="32"/>
      <c r="ML434" s="32"/>
      <c r="MO434" s="32"/>
      <c r="MP434" s="32"/>
      <c r="MQ434" s="32"/>
      <c r="MR434" s="32"/>
      <c r="MU434" s="32"/>
      <c r="MV434" s="32"/>
      <c r="MW434" s="32"/>
      <c r="MX434" s="32"/>
      <c r="NA434" s="32"/>
      <c r="NB434" s="32"/>
      <c r="NC434" s="32"/>
      <c r="ND434" s="32">
        <v>130</v>
      </c>
      <c r="NE434" s="36">
        <f t="shared" si="1324"/>
        <v>1950</v>
      </c>
      <c r="NG434" s="32"/>
      <c r="NH434" s="32"/>
      <c r="NI434" s="32"/>
      <c r="NJ434" s="32">
        <v>114.5</v>
      </c>
      <c r="NK434" s="36">
        <f t="shared" si="1325"/>
        <v>4053.2999999999997</v>
      </c>
      <c r="NM434" s="32"/>
      <c r="NN434" s="32"/>
      <c r="NO434" s="32"/>
      <c r="NP434" s="32">
        <v>111.25</v>
      </c>
      <c r="NQ434" s="36">
        <f t="shared" si="1326"/>
        <v>1768.875</v>
      </c>
      <c r="NS434" s="32"/>
      <c r="NT434" s="32"/>
      <c r="NU434" s="32"/>
      <c r="NV434" s="32"/>
      <c r="NY434" s="32"/>
      <c r="NZ434" s="32"/>
      <c r="OA434" s="32"/>
      <c r="OB434" s="32">
        <v>57.75</v>
      </c>
      <c r="OC434" s="36">
        <f t="shared" si="1327"/>
        <v>1536.15</v>
      </c>
      <c r="OE434" s="32"/>
      <c r="OF434" s="32"/>
      <c r="OG434" s="32"/>
      <c r="OH434" s="32"/>
      <c r="OK434" s="32"/>
      <c r="OL434" s="32"/>
      <c r="OM434" s="32"/>
      <c r="ON434" s="32"/>
      <c r="OQ434" s="32"/>
      <c r="OR434" s="32"/>
      <c r="OS434" s="32"/>
      <c r="OT434" s="32">
        <v>90</v>
      </c>
      <c r="OU434" s="36">
        <f t="shared" si="1328"/>
        <v>1800</v>
      </c>
      <c r="OW434" s="32"/>
      <c r="OX434" s="32"/>
      <c r="OY434" s="32"/>
      <c r="OZ434" s="32">
        <v>124.5</v>
      </c>
      <c r="PA434" s="36">
        <f t="shared" si="1329"/>
        <v>2116.5</v>
      </c>
      <c r="PC434" s="32"/>
      <c r="PD434" s="32"/>
      <c r="PE434" s="32"/>
      <c r="PF434" s="32"/>
      <c r="PI434" s="32"/>
      <c r="PJ434" s="32"/>
      <c r="PK434" s="32"/>
      <c r="PL434" s="32"/>
      <c r="PO434" s="32"/>
      <c r="PP434" s="32"/>
      <c r="PQ434" s="32"/>
      <c r="PR434" s="32">
        <v>14</v>
      </c>
      <c r="PS434" s="36">
        <f t="shared" si="1330"/>
        <v>1190</v>
      </c>
      <c r="PU434" s="32"/>
      <c r="PV434" s="32"/>
      <c r="PW434" s="32"/>
      <c r="PX434" s="31">
        <v>123</v>
      </c>
      <c r="PY434" s="36">
        <f t="shared" si="1331"/>
        <v>738</v>
      </c>
      <c r="QM434" s="5"/>
      <c r="QO434" s="5"/>
      <c r="RN434" s="31">
        <f>AVERAGE(RN433,RN435)</f>
        <v>119.25</v>
      </c>
      <c r="RO434" s="36">
        <f t="shared" si="1332"/>
        <v>1359.45</v>
      </c>
      <c r="RZ434" s="31">
        <v>123</v>
      </c>
      <c r="SA434" s="36">
        <f t="shared" si="1333"/>
        <v>1685.1</v>
      </c>
    </row>
    <row r="435" spans="1:515" x14ac:dyDescent="0.55000000000000004">
      <c r="B435" s="80">
        <v>186612</v>
      </c>
      <c r="C435" s="77"/>
      <c r="D435" s="78">
        <f>SUM(M435,S435,Y435,AE435,AK435,AQ435,AW435,BC435,BI435,BO435,BU435,CA435,CG435,CM435,CS435,CY435,DE435,DK435,DQ435,DW435,EC435,EI435,EO435,EU435,FA435,FG435,FM435,FS435,FY435,GE435,GK435,GQ435,GW435,HC435,HI435,HO435,HU435,IA435,IG435,IM435,IS435,IY435,JE435,JK435,JQ435,JW435,KC435,KI435,KO435,KU435,LA435,LG435,LM435,LS435,LY435,ME435,MK435,MQ435,MW435,NC435,NI435,NO435,NU435,OA435,OG435,OM435,OS435,OY435,PE435,PK435,PQ435,PW435,QC435,QI435,QO435,QU435,RA435,RG435,RM435,RS435,RY435,SE435,SK435,SQ435)</f>
        <v>4025.7000000000003</v>
      </c>
      <c r="E435" s="78">
        <f t="shared" si="1113"/>
        <v>378411.59521611227</v>
      </c>
      <c r="F435" s="78">
        <f t="shared" si="1334"/>
        <v>72.047860464489631</v>
      </c>
      <c r="G435" s="78">
        <f t="shared" si="1282"/>
        <v>102.83203217916582</v>
      </c>
      <c r="H435" s="78"/>
      <c r="I435" s="78"/>
      <c r="J435" s="88">
        <f>SUM(P435,V435,AB435,AH435,AN435,AT435,AZ435,BF435,BL435,BR435,BX435,CD435,CJ435,CP435,CV435,DB435,DH435,DN435,DT435,DZ435,EF435,EL435,ER435,EX435,FD435,FJ435,FP435,FV435,GB435,GH435,GN435,GT435,GZ435,HF435,HL435,HR435,HX435,ID435,IJ435,IP435,IV435,JB435,JH435,JN435,JT435,JZ435,KF435,KL435,KR435,KX435,LD435,LJ435,LP435,LV435,MB435,MH435,MN435,MT435,MZ435,NF435,NL435,NR435,NX435,OD435,OJ435,OP435,OV435,PB435,PH435,PN435,PT435,PZ435,QF435,QL435,QR435,QX435,RD435,RJ435,RP435,RV435,SB435,SH435,SN435,ST435)</f>
        <v>3631.8999999999996</v>
      </c>
      <c r="K435" s="31">
        <v>8</v>
      </c>
      <c r="L435" s="31">
        <v>1.7826314280547499</v>
      </c>
      <c r="M435" s="31">
        <v>131.5</v>
      </c>
      <c r="N435" s="31">
        <v>114</v>
      </c>
      <c r="O435" s="62">
        <f t="shared" si="1283"/>
        <v>14991</v>
      </c>
      <c r="P435" s="31">
        <f>M423</f>
        <v>131.5</v>
      </c>
      <c r="Q435" s="31">
        <v>0</v>
      </c>
      <c r="R435" s="31">
        <v>1</v>
      </c>
      <c r="S435" s="31">
        <v>200</v>
      </c>
      <c r="T435" s="31">
        <v>24.073401080561229</v>
      </c>
      <c r="U435" s="36">
        <f t="shared" si="1284"/>
        <v>4814.6802161122459</v>
      </c>
      <c r="V435" s="64">
        <f>S423</f>
        <v>200</v>
      </c>
      <c r="W435" s="31">
        <v>16</v>
      </c>
      <c r="X435" s="31">
        <v>1</v>
      </c>
      <c r="Y435" s="31">
        <v>100</v>
      </c>
      <c r="Z435" s="31">
        <v>153</v>
      </c>
      <c r="AA435" s="37">
        <f t="shared" si="1280"/>
        <v>15300</v>
      </c>
      <c r="AB435" s="64">
        <f>Y423</f>
        <v>100</v>
      </c>
      <c r="AC435" s="31">
        <v>10</v>
      </c>
      <c r="AD435" s="31">
        <v>2.7007200000000005</v>
      </c>
      <c r="AE435" s="31">
        <v>113</v>
      </c>
      <c r="AF435" s="31">
        <v>144.5</v>
      </c>
      <c r="AG435" s="36">
        <f t="shared" si="1285"/>
        <v>14739</v>
      </c>
      <c r="AH435" s="64">
        <f>AE423</f>
        <v>102</v>
      </c>
      <c r="AI435" s="31">
        <v>10</v>
      </c>
      <c r="AJ435" s="31">
        <v>2.0341919238600967</v>
      </c>
      <c r="AK435" s="31">
        <v>212</v>
      </c>
      <c r="AL435" s="31">
        <v>104.5</v>
      </c>
      <c r="AM435" s="30">
        <f t="shared" si="1286"/>
        <v>19541.5</v>
      </c>
      <c r="AN435" s="64">
        <f>AK423</f>
        <v>187</v>
      </c>
      <c r="AO435" s="31">
        <v>0</v>
      </c>
      <c r="AP435" s="31">
        <v>1</v>
      </c>
      <c r="AQ435" s="31">
        <v>31.5</v>
      </c>
      <c r="AR435" s="31">
        <v>76</v>
      </c>
      <c r="AS435" s="38">
        <f t="shared" si="1287"/>
        <v>2394</v>
      </c>
      <c r="AT435" s="64">
        <f>AQ423</f>
        <v>31.5</v>
      </c>
      <c r="AU435" s="31">
        <v>10</v>
      </c>
      <c r="AV435" s="31">
        <v>1</v>
      </c>
      <c r="AW435" s="31">
        <v>130</v>
      </c>
      <c r="AX435" s="31">
        <v>124</v>
      </c>
      <c r="AY435" s="36">
        <f t="shared" si="1288"/>
        <v>13144</v>
      </c>
      <c r="AZ435" s="64">
        <f>AW423</f>
        <v>106</v>
      </c>
      <c r="BA435" s="31">
        <v>9</v>
      </c>
      <c r="BB435" s="31">
        <v>1</v>
      </c>
      <c r="BC435" s="31">
        <v>41.5</v>
      </c>
      <c r="BD435" s="31">
        <v>128</v>
      </c>
      <c r="BE435" s="36">
        <f t="shared" si="1289"/>
        <v>5312</v>
      </c>
      <c r="BF435" s="64">
        <f>BC423</f>
        <v>41.5</v>
      </c>
      <c r="BG435" s="31">
        <v>11</v>
      </c>
      <c r="BH435" s="31">
        <v>1</v>
      </c>
      <c r="BI435" s="31">
        <v>30.7</v>
      </c>
      <c r="BJ435" s="31">
        <v>107</v>
      </c>
      <c r="BK435" s="36">
        <f t="shared" si="1290"/>
        <v>3284.9</v>
      </c>
      <c r="BL435" s="64">
        <f>BI423</f>
        <v>30.7</v>
      </c>
      <c r="BM435" s="31">
        <v>8</v>
      </c>
      <c r="BN435" s="31">
        <v>1</v>
      </c>
      <c r="BO435" s="31">
        <v>36</v>
      </c>
      <c r="BP435" s="31">
        <v>107</v>
      </c>
      <c r="BQ435" s="30">
        <f t="shared" si="1291"/>
        <v>3370.5</v>
      </c>
      <c r="BR435" s="64">
        <f>BO423</f>
        <v>31.5</v>
      </c>
      <c r="BS435" s="31">
        <v>10</v>
      </c>
      <c r="BT435" s="31">
        <v>1.125</v>
      </c>
      <c r="BU435" s="31">
        <v>91</v>
      </c>
      <c r="BV435" s="31">
        <v>104</v>
      </c>
      <c r="BW435" s="30">
        <f t="shared" si="1292"/>
        <v>6760</v>
      </c>
      <c r="BX435" s="64">
        <f>BU423</f>
        <v>65</v>
      </c>
      <c r="BY435" s="31">
        <v>10</v>
      </c>
      <c r="BZ435" s="31">
        <v>1.16699</v>
      </c>
      <c r="CA435" s="31">
        <v>233</v>
      </c>
      <c r="CB435" s="31">
        <v>117.25</v>
      </c>
      <c r="CC435" s="30">
        <f t="shared" si="1293"/>
        <v>24388</v>
      </c>
      <c r="CD435" s="64">
        <f>CA423</f>
        <v>208</v>
      </c>
      <c r="CE435" s="31">
        <v>0</v>
      </c>
      <c r="CF435" s="31">
        <v>1</v>
      </c>
      <c r="CG435" s="31">
        <v>23</v>
      </c>
      <c r="CH435" s="3">
        <v>38.5</v>
      </c>
      <c r="CI435" s="36">
        <f t="shared" si="1294"/>
        <v>885.5</v>
      </c>
      <c r="CJ435" s="64">
        <f>CG423</f>
        <v>23</v>
      </c>
      <c r="CQ435" s="31">
        <v>0</v>
      </c>
      <c r="CR435" s="31">
        <v>1</v>
      </c>
      <c r="CS435" s="31">
        <v>132</v>
      </c>
      <c r="CT435" s="3">
        <v>44.63</v>
      </c>
      <c r="CU435" s="36">
        <f t="shared" si="1295"/>
        <v>5891.1600000000008</v>
      </c>
      <c r="CV435" s="64">
        <f>CS423</f>
        <v>132</v>
      </c>
      <c r="CW435" s="31">
        <v>6</v>
      </c>
      <c r="CX435" s="31">
        <v>1</v>
      </c>
      <c r="CY435" s="31">
        <v>258</v>
      </c>
      <c r="CZ435" s="31">
        <v>112.875</v>
      </c>
      <c r="DA435" s="62">
        <f t="shared" si="1296"/>
        <v>27767.25</v>
      </c>
      <c r="DB435" s="31">
        <f>CY423</f>
        <v>246</v>
      </c>
      <c r="DC435" s="31">
        <v>9</v>
      </c>
      <c r="DD435" s="31">
        <v>1.06</v>
      </c>
      <c r="DE435" s="31">
        <v>70</v>
      </c>
      <c r="DF435" s="31">
        <v>118.25</v>
      </c>
      <c r="DG435" s="30">
        <f t="shared" si="1297"/>
        <v>7804.5</v>
      </c>
      <c r="DH435" s="64">
        <f>DE423</f>
        <v>66</v>
      </c>
      <c r="DI435" s="31">
        <v>8</v>
      </c>
      <c r="DJ435" s="31">
        <v>1</v>
      </c>
      <c r="DK435" s="31">
        <v>52</v>
      </c>
      <c r="DL435" s="31">
        <v>97</v>
      </c>
      <c r="DO435" s="31">
        <v>10</v>
      </c>
      <c r="DP435" s="31">
        <v>1.3833763200000002</v>
      </c>
      <c r="DQ435" s="31">
        <v>70</v>
      </c>
      <c r="DR435" s="31">
        <v>107</v>
      </c>
      <c r="DS435" s="30">
        <f t="shared" si="1298"/>
        <v>6955</v>
      </c>
      <c r="DT435" s="64">
        <f>DQ423</f>
        <v>65</v>
      </c>
      <c r="DU435" s="31">
        <v>6</v>
      </c>
      <c r="DV435" s="31">
        <v>1.05</v>
      </c>
      <c r="DW435" s="31">
        <v>94</v>
      </c>
      <c r="DX435" s="31">
        <v>81.75</v>
      </c>
      <c r="DY435" s="30">
        <f t="shared" si="1299"/>
        <v>6131.25</v>
      </c>
      <c r="DZ435" s="64">
        <f>DW423</f>
        <v>75</v>
      </c>
      <c r="EA435" s="31">
        <v>14</v>
      </c>
      <c r="EB435" s="31">
        <v>1</v>
      </c>
      <c r="EC435" s="31">
        <v>50</v>
      </c>
      <c r="ED435" s="31">
        <v>121</v>
      </c>
      <c r="EE435" s="30">
        <f t="shared" si="1300"/>
        <v>5808</v>
      </c>
      <c r="EF435" s="64">
        <f>EC423</f>
        <v>48</v>
      </c>
      <c r="EH435" s="31">
        <v>1</v>
      </c>
      <c r="ES435" s="31">
        <v>10.5</v>
      </c>
      <c r="ET435" s="31">
        <v>1</v>
      </c>
      <c r="EU435" s="31">
        <v>45</v>
      </c>
      <c r="EV435" s="31">
        <v>146.5</v>
      </c>
      <c r="EW435" s="30">
        <f t="shared" si="1301"/>
        <v>6592.5</v>
      </c>
      <c r="EX435" s="64">
        <f>EU423</f>
        <v>45</v>
      </c>
      <c r="EY435" s="31">
        <v>11</v>
      </c>
      <c r="EZ435" s="31">
        <v>1</v>
      </c>
      <c r="FA435" s="31">
        <v>67</v>
      </c>
      <c r="FB435" s="31">
        <v>140</v>
      </c>
      <c r="FC435" s="29">
        <f t="shared" si="1281"/>
        <v>7840</v>
      </c>
      <c r="FD435" s="64">
        <f>FA423</f>
        <v>56</v>
      </c>
      <c r="FF435" s="31">
        <v>1</v>
      </c>
      <c r="FK435" s="31">
        <v>8</v>
      </c>
      <c r="FL435" s="31">
        <v>1.26</v>
      </c>
      <c r="FM435" s="31">
        <v>60</v>
      </c>
      <c r="FN435" s="31">
        <v>110</v>
      </c>
      <c r="FO435" s="36">
        <f t="shared" si="1302"/>
        <v>6600</v>
      </c>
      <c r="FP435" s="64">
        <f>FM423</f>
        <v>60</v>
      </c>
      <c r="FQ435" s="31">
        <v>9</v>
      </c>
      <c r="FR435" s="31">
        <v>1.3</v>
      </c>
      <c r="FS435" s="31">
        <v>200</v>
      </c>
      <c r="FT435" s="31">
        <v>112</v>
      </c>
      <c r="FU435" s="36">
        <f t="shared" si="1303"/>
        <v>22400</v>
      </c>
      <c r="FV435" s="64">
        <f>FS423</f>
        <v>200</v>
      </c>
      <c r="FW435" s="31">
        <v>10</v>
      </c>
      <c r="FX435" s="31">
        <v>1</v>
      </c>
      <c r="FY435" s="31">
        <v>93</v>
      </c>
      <c r="FZ435" s="31">
        <v>105.38</v>
      </c>
      <c r="GA435" s="36">
        <f t="shared" si="1304"/>
        <v>8535.7799999999988</v>
      </c>
      <c r="GB435" s="64">
        <f>FY423</f>
        <v>81</v>
      </c>
      <c r="GC435" s="31">
        <v>5</v>
      </c>
      <c r="GD435" s="31">
        <v>1</v>
      </c>
      <c r="GE435" s="31">
        <v>54</v>
      </c>
      <c r="GF435" s="31">
        <v>85.5</v>
      </c>
      <c r="GG435" s="36">
        <f t="shared" si="1305"/>
        <v>4617</v>
      </c>
      <c r="GH435" s="64">
        <f>GE423</f>
        <v>54</v>
      </c>
      <c r="GI435" s="31">
        <v>8</v>
      </c>
      <c r="GJ435" s="31">
        <v>1</v>
      </c>
      <c r="GK435" s="31">
        <v>45</v>
      </c>
      <c r="GL435" s="31">
        <v>94</v>
      </c>
      <c r="GM435" s="36">
        <f t="shared" si="1306"/>
        <v>4230</v>
      </c>
      <c r="GN435" s="64">
        <f>GK423</f>
        <v>45</v>
      </c>
      <c r="GO435" s="31">
        <v>20</v>
      </c>
      <c r="GP435" s="31">
        <v>1.2947000000000004</v>
      </c>
      <c r="GQ435" s="31">
        <v>94</v>
      </c>
      <c r="GR435" s="31">
        <v>134.5</v>
      </c>
      <c r="GS435" s="36">
        <f t="shared" si="1307"/>
        <v>8877</v>
      </c>
      <c r="GT435" s="64">
        <f>GQ423</f>
        <v>66</v>
      </c>
      <c r="HG435" s="31">
        <v>0</v>
      </c>
      <c r="HH435" s="31">
        <v>1</v>
      </c>
      <c r="HI435" s="31">
        <v>36</v>
      </c>
      <c r="HJ435" s="31">
        <v>50.5</v>
      </c>
      <c r="HK435" s="36">
        <f t="shared" si="1308"/>
        <v>1818</v>
      </c>
      <c r="HL435" s="64">
        <f>HI423</f>
        <v>36</v>
      </c>
      <c r="HM435" s="31">
        <v>10</v>
      </c>
      <c r="HN435" s="31">
        <v>1.6128</v>
      </c>
      <c r="HO435" s="31">
        <v>104</v>
      </c>
      <c r="HP435" s="31">
        <v>130</v>
      </c>
      <c r="HQ435" s="30">
        <f t="shared" si="1309"/>
        <v>13260</v>
      </c>
      <c r="HR435" s="64">
        <f>HO423</f>
        <v>102</v>
      </c>
      <c r="HS435" s="31">
        <v>0</v>
      </c>
      <c r="HT435" s="31">
        <v>1</v>
      </c>
      <c r="HU435" s="31">
        <v>30</v>
      </c>
      <c r="HV435" s="31">
        <v>67.5</v>
      </c>
      <c r="HW435" s="36">
        <f t="shared" si="1310"/>
        <v>2025</v>
      </c>
      <c r="HX435" s="64">
        <f>HU423</f>
        <v>30</v>
      </c>
      <c r="HY435" s="31">
        <v>12</v>
      </c>
      <c r="HZ435" s="31">
        <v>1.2</v>
      </c>
      <c r="IA435" s="31">
        <v>30</v>
      </c>
      <c r="IB435" s="31">
        <v>175</v>
      </c>
      <c r="IC435" s="36">
        <f t="shared" si="1311"/>
        <v>5250</v>
      </c>
      <c r="ID435" s="64">
        <f>IA423</f>
        <v>30</v>
      </c>
      <c r="IE435" s="31">
        <v>5</v>
      </c>
      <c r="IF435" s="31">
        <v>1</v>
      </c>
      <c r="IG435" s="31">
        <v>50</v>
      </c>
      <c r="IH435" s="31">
        <v>123</v>
      </c>
      <c r="II435" s="30">
        <f t="shared" si="1312"/>
        <v>4428</v>
      </c>
      <c r="IJ435" s="64">
        <f>IG423</f>
        <v>36</v>
      </c>
      <c r="IK435" s="31">
        <v>8</v>
      </c>
      <c r="IL435" s="31">
        <v>1.720866</v>
      </c>
      <c r="IM435" s="31">
        <v>48</v>
      </c>
      <c r="IN435" s="31">
        <v>95.25</v>
      </c>
      <c r="IO435" s="36">
        <f t="shared" si="1313"/>
        <v>3429</v>
      </c>
      <c r="IP435" s="64">
        <f>IM423</f>
        <v>36</v>
      </c>
      <c r="IQ435" s="57">
        <v>37.5</v>
      </c>
      <c r="IR435" s="31">
        <v>1.35</v>
      </c>
      <c r="IS435" s="31">
        <v>39</v>
      </c>
      <c r="IT435" s="31">
        <v>108</v>
      </c>
      <c r="IU435" s="36">
        <f t="shared" si="1335"/>
        <v>4212</v>
      </c>
      <c r="IV435" s="64">
        <f>IS423</f>
        <v>18</v>
      </c>
      <c r="IW435" s="31">
        <v>0</v>
      </c>
      <c r="IX435" s="31">
        <v>1</v>
      </c>
      <c r="IY435" s="31">
        <v>57</v>
      </c>
      <c r="IZ435" s="31">
        <v>41</v>
      </c>
      <c r="JA435" s="36">
        <f t="shared" si="1314"/>
        <v>2337</v>
      </c>
      <c r="JB435" s="64">
        <f>IY423</f>
        <v>57</v>
      </c>
      <c r="JI435" s="70">
        <v>10</v>
      </c>
      <c r="JJ435" s="22">
        <v>2.3963940000000008</v>
      </c>
      <c r="JK435" s="22">
        <v>75.2</v>
      </c>
      <c r="JL435" s="22">
        <v>130</v>
      </c>
      <c r="JM435" s="23">
        <f t="shared" si="1315"/>
        <v>8411</v>
      </c>
      <c r="JN435" s="72">
        <f>JK423</f>
        <v>64.7</v>
      </c>
      <c r="JO435" s="70">
        <v>10</v>
      </c>
      <c r="JP435" s="22">
        <v>1</v>
      </c>
      <c r="JQ435" s="22">
        <v>33.6</v>
      </c>
      <c r="JR435" s="22">
        <v>149</v>
      </c>
      <c r="JS435" s="23">
        <f t="shared" si="1316"/>
        <v>5006.4000000000005</v>
      </c>
      <c r="JT435" s="72">
        <f>JQ423</f>
        <v>33.6</v>
      </c>
      <c r="KG435" s="70">
        <v>7</v>
      </c>
      <c r="KH435" s="22">
        <v>1</v>
      </c>
      <c r="KI435" s="22">
        <v>30</v>
      </c>
      <c r="KJ435" s="22">
        <v>30</v>
      </c>
      <c r="KK435" s="23">
        <f t="shared" si="1317"/>
        <v>900</v>
      </c>
      <c r="KL435" s="72">
        <f>KI423</f>
        <v>30</v>
      </c>
      <c r="KM435" s="70">
        <v>8</v>
      </c>
      <c r="KN435" s="22">
        <v>1</v>
      </c>
      <c r="KO435" s="22">
        <v>18.3</v>
      </c>
      <c r="KP435" s="22">
        <v>112</v>
      </c>
      <c r="KQ435" s="23">
        <f t="shared" si="1318"/>
        <v>2049.6</v>
      </c>
      <c r="KR435" s="72">
        <f>KO423</f>
        <v>18.3</v>
      </c>
      <c r="KS435" s="70">
        <v>5</v>
      </c>
      <c r="KT435" s="22">
        <v>1.3428800000000003</v>
      </c>
      <c r="KU435" s="22">
        <v>90</v>
      </c>
      <c r="KV435" s="22">
        <v>112</v>
      </c>
      <c r="KW435" s="23">
        <f t="shared" si="1319"/>
        <v>10080</v>
      </c>
      <c r="KX435" s="72">
        <f>KU423</f>
        <v>90</v>
      </c>
      <c r="KY435" s="70">
        <v>10</v>
      </c>
      <c r="KZ435" s="22">
        <v>1</v>
      </c>
      <c r="LA435" s="22">
        <v>23.6</v>
      </c>
      <c r="LB435" s="22">
        <v>115</v>
      </c>
      <c r="LC435" s="23">
        <f t="shared" si="1320"/>
        <v>2714</v>
      </c>
      <c r="LD435" s="72">
        <f>LA423</f>
        <v>23.6</v>
      </c>
      <c r="LE435" s="70">
        <v>0</v>
      </c>
      <c r="LF435" s="22">
        <v>1.1000000000000001</v>
      </c>
      <c r="LG435" s="22">
        <v>166</v>
      </c>
      <c r="LH435" s="22">
        <v>67.5</v>
      </c>
      <c r="LI435" s="23">
        <f t="shared" si="1321"/>
        <v>11070</v>
      </c>
      <c r="LJ435" s="72">
        <f>LG423</f>
        <v>164</v>
      </c>
      <c r="LK435" s="29">
        <v>24</v>
      </c>
      <c r="LL435" s="29">
        <v>1.54</v>
      </c>
      <c r="LM435" s="29">
        <v>70</v>
      </c>
      <c r="LN435" s="29">
        <v>260</v>
      </c>
      <c r="LO435" s="30">
        <f t="shared" si="1322"/>
        <v>18200</v>
      </c>
      <c r="LP435" s="73">
        <f>LM423</f>
        <v>70</v>
      </c>
      <c r="LW435" s="31">
        <v>10</v>
      </c>
      <c r="LX435" s="31">
        <v>1</v>
      </c>
      <c r="LY435" s="31">
        <v>50</v>
      </c>
      <c r="LZ435" s="31">
        <v>130.25</v>
      </c>
      <c r="MA435" s="36">
        <f t="shared" si="1323"/>
        <v>6512.5</v>
      </c>
      <c r="MB435" s="64">
        <f>LY423</f>
        <v>50</v>
      </c>
      <c r="NA435" s="31">
        <v>8</v>
      </c>
      <c r="NB435" s="31">
        <v>1</v>
      </c>
      <c r="NC435" s="31">
        <v>15</v>
      </c>
      <c r="ND435" s="31">
        <v>130</v>
      </c>
      <c r="NE435" s="36">
        <f t="shared" si="1324"/>
        <v>1950</v>
      </c>
      <c r="NF435" s="64">
        <f>NC423</f>
        <v>15</v>
      </c>
      <c r="NG435" s="31">
        <v>7</v>
      </c>
      <c r="NH435" s="31">
        <v>1</v>
      </c>
      <c r="NI435" s="31">
        <v>35.4</v>
      </c>
      <c r="NJ435" s="31">
        <v>114.25</v>
      </c>
      <c r="NK435" s="36">
        <f t="shared" si="1325"/>
        <v>4044.45</v>
      </c>
      <c r="NL435" s="64">
        <f>NI423</f>
        <v>35.4</v>
      </c>
      <c r="NM435" s="31">
        <v>1</v>
      </c>
      <c r="NN435" s="31">
        <v>1</v>
      </c>
      <c r="NO435" s="31">
        <v>16.5</v>
      </c>
      <c r="NP435" s="31">
        <v>105.75</v>
      </c>
      <c r="NQ435" s="36">
        <f t="shared" si="1326"/>
        <v>1681.425</v>
      </c>
      <c r="NR435" s="64">
        <f>NO423</f>
        <v>15.9</v>
      </c>
      <c r="NY435" s="31">
        <v>3.5</v>
      </c>
      <c r="NZ435" s="31">
        <v>1</v>
      </c>
      <c r="OA435" s="31">
        <v>28.6</v>
      </c>
      <c r="OB435" s="31">
        <v>54.5</v>
      </c>
      <c r="OC435" s="36">
        <f t="shared" si="1327"/>
        <v>1449.7</v>
      </c>
      <c r="OD435" s="64">
        <f>OA423</f>
        <v>26.6</v>
      </c>
      <c r="OQ435" s="31">
        <v>10</v>
      </c>
      <c r="OR435" s="31">
        <v>1</v>
      </c>
      <c r="OS435" s="31">
        <v>23.8</v>
      </c>
      <c r="OT435" s="31">
        <v>90</v>
      </c>
      <c r="OU435" s="36">
        <f t="shared" si="1328"/>
        <v>1800</v>
      </c>
      <c r="OV435" s="64">
        <f>OS423</f>
        <v>20</v>
      </c>
      <c r="OW435" s="31">
        <v>8</v>
      </c>
      <c r="OX435" s="31">
        <v>1</v>
      </c>
      <c r="OY435" s="31">
        <v>17.5</v>
      </c>
      <c r="OZ435" s="31">
        <v>124.5</v>
      </c>
      <c r="PA435" s="36">
        <f t="shared" si="1329"/>
        <v>2116.5</v>
      </c>
      <c r="PB435" s="64">
        <f>OY423</f>
        <v>17</v>
      </c>
      <c r="PP435" s="31">
        <v>1</v>
      </c>
      <c r="PQ435" s="31">
        <v>117.8</v>
      </c>
      <c r="PR435" s="31">
        <v>11</v>
      </c>
      <c r="PS435" s="36">
        <f t="shared" si="1330"/>
        <v>935</v>
      </c>
      <c r="PT435" s="64">
        <f>PQ423</f>
        <v>85</v>
      </c>
      <c r="PU435" s="31">
        <v>8</v>
      </c>
      <c r="PV435" s="31">
        <v>1</v>
      </c>
      <c r="PW435" s="31">
        <v>6</v>
      </c>
      <c r="PX435" s="31">
        <v>125</v>
      </c>
      <c r="PY435" s="36">
        <f t="shared" si="1331"/>
        <v>750</v>
      </c>
      <c r="PZ435" s="64">
        <f>PW423</f>
        <v>6</v>
      </c>
      <c r="QM435" s="5"/>
      <c r="QO435" s="5"/>
      <c r="RK435" s="31">
        <v>10.66</v>
      </c>
      <c r="RL435" s="31">
        <v>1</v>
      </c>
      <c r="RM435" s="31">
        <v>11.4</v>
      </c>
      <c r="RN435" s="31">
        <v>116</v>
      </c>
      <c r="RO435" s="36">
        <f t="shared" si="1332"/>
        <v>1322.4</v>
      </c>
      <c r="RP435" s="64">
        <f>RM423</f>
        <v>11.4</v>
      </c>
      <c r="RQ435" s="31">
        <v>0</v>
      </c>
      <c r="RR435" s="31">
        <v>1</v>
      </c>
      <c r="RS435" s="31">
        <v>30.8</v>
      </c>
      <c r="RW435" s="31">
        <v>9</v>
      </c>
      <c r="RX435" s="31">
        <v>1</v>
      </c>
      <c r="RY435" s="31">
        <v>15</v>
      </c>
      <c r="RZ435" s="31">
        <v>123</v>
      </c>
      <c r="SA435" s="36">
        <f t="shared" si="1333"/>
        <v>1685.1</v>
      </c>
      <c r="SB435" s="64">
        <f>RY423</f>
        <v>13.7</v>
      </c>
    </row>
    <row r="436" spans="1:515" x14ac:dyDescent="0.55000000000000004">
      <c r="B436" s="80">
        <v>186701</v>
      </c>
      <c r="C436" s="79"/>
      <c r="D436" s="78"/>
      <c r="E436" s="78">
        <f t="shared" si="1113"/>
        <v>401200.42499999999</v>
      </c>
      <c r="F436" s="78">
        <f>I436</f>
        <v>68.904361715803901</v>
      </c>
      <c r="G436" s="78">
        <f>E436/D$435</f>
        <v>99.659792085848409</v>
      </c>
      <c r="H436" s="78"/>
      <c r="I436" s="78">
        <f>F435*J436</f>
        <v>68.904361715803901</v>
      </c>
      <c r="J436" s="88">
        <f>SUM(P436,V436,AB436,AH436,AN436,AT436,AZ436,BF436,BL436,BR436,BX436,CD436,CJ436,CP436,CV436,DB436,DH436,DN436,DT436,DZ436,EF436,EL436,ER436,EX436,FD436,FJ436,FP436,FV436,GB436,GH436,GN436,GT436,GZ436,HF436,HL436,HR436,HX436,ID436,IJ436,IP436,IV436,JB436,JH436,JN436,JT436,JZ436,KF436,KL436,KR436,KX436,LD436,LJ436,LP436,LV436,MB436,MH436,MN436,MT436,MZ436,NF436,NL436,NR436,NX436,OD436,OJ436,OP436,OV436,PB436,PH436,PN436,PT436,PZ436,QF436,QL436,QR436,QX436,RD436,RJ436,RP436,RV436,SB436,SH436,SN436,ST436)/J435</f>
        <v>0.95636929773598112</v>
      </c>
      <c r="N436" s="31">
        <v>115.5</v>
      </c>
      <c r="O436" s="62">
        <f>M$435*N436</f>
        <v>15188.25</v>
      </c>
      <c r="P436" s="31">
        <f>N436/N435*P435</f>
        <v>133.23026315789474</v>
      </c>
      <c r="T436" s="31">
        <v>23.8125</v>
      </c>
      <c r="U436" s="36">
        <f>S$435*T436</f>
        <v>4762.5</v>
      </c>
      <c r="V436" s="64">
        <f>T436/T435*V435</f>
        <v>197.83245350594103</v>
      </c>
      <c r="Z436" s="31">
        <v>147.5</v>
      </c>
      <c r="AA436" s="37">
        <f t="shared" ref="AA436:AA447" si="1336">Y$435*Z436</f>
        <v>14750</v>
      </c>
      <c r="AB436" s="64">
        <f>Z436/Z435*AB435</f>
        <v>96.40522875816994</v>
      </c>
      <c r="AF436" s="31">
        <v>144.5</v>
      </c>
      <c r="AG436" s="36">
        <f>AE$435*AF436</f>
        <v>16328.5</v>
      </c>
      <c r="AH436" s="64">
        <f>AF436/AF435*AH435</f>
        <v>102</v>
      </c>
      <c r="AL436" s="31">
        <v>109</v>
      </c>
      <c r="AM436" s="30">
        <f>AK$435*AL436</f>
        <v>23108</v>
      </c>
      <c r="AN436" s="64">
        <f>AL436/AL435*AN435</f>
        <v>195.05263157894734</v>
      </c>
      <c r="AR436" s="31">
        <v>79</v>
      </c>
      <c r="AS436" s="38">
        <f>AQ$435*AR436</f>
        <v>2488.5</v>
      </c>
      <c r="AT436" s="64">
        <f>AR436/AR435*AT435</f>
        <v>32.743421052631582</v>
      </c>
      <c r="AX436" s="31">
        <v>122.5</v>
      </c>
      <c r="AY436" s="36">
        <f>AW$435*AX436</f>
        <v>15925</v>
      </c>
      <c r="AZ436" s="64">
        <f>AX436/AX435*AZ435</f>
        <v>104.71774193548387</v>
      </c>
      <c r="BD436" s="31">
        <v>131</v>
      </c>
      <c r="BE436" s="36">
        <f>BC$435*BD436</f>
        <v>5436.5</v>
      </c>
      <c r="BF436" s="64">
        <f>BD436/BD435*BF435</f>
        <v>42.47265625</v>
      </c>
      <c r="BJ436" s="31">
        <v>105.5</v>
      </c>
      <c r="BK436" s="36">
        <f>BI$435*BJ436</f>
        <v>3238.85</v>
      </c>
      <c r="BL436" s="64">
        <f>BJ436/BJ435*BL435</f>
        <v>30.269626168224299</v>
      </c>
      <c r="BP436" s="31">
        <v>107.5</v>
      </c>
      <c r="BQ436" s="30">
        <f>BO$435*BP436</f>
        <v>3870</v>
      </c>
      <c r="BR436" s="64">
        <f>BP436/BP435*BR435</f>
        <v>31.647196261682243</v>
      </c>
      <c r="BV436" s="31">
        <v>94</v>
      </c>
      <c r="BW436" s="30">
        <f>BU$435*BV436</f>
        <v>8554</v>
      </c>
      <c r="BX436" s="64">
        <f>BV436/BV435*BX435</f>
        <v>58.75</v>
      </c>
      <c r="CB436" s="31">
        <v>114.5</v>
      </c>
      <c r="CC436" s="30">
        <f>CA$435*CB436</f>
        <v>26678.5</v>
      </c>
      <c r="CD436" s="64">
        <f>CB436/CB435*CD435</f>
        <v>203.12153518123665</v>
      </c>
      <c r="CH436" s="56">
        <v>33</v>
      </c>
      <c r="CI436" s="36">
        <f>CG$435*CH436</f>
        <v>759</v>
      </c>
      <c r="CJ436" s="64">
        <f>CH436/CH435*CJ435</f>
        <v>19.714285714285712</v>
      </c>
      <c r="CT436" s="56">
        <v>36</v>
      </c>
      <c r="CU436" s="36">
        <f>CS$435*CT436</f>
        <v>4752</v>
      </c>
      <c r="CV436" s="64">
        <f>CT436/CT435*CV435</f>
        <v>106.47546493390097</v>
      </c>
      <c r="CZ436" s="31">
        <v>99.5</v>
      </c>
      <c r="DA436" s="62">
        <f>CY$435*CZ436</f>
        <v>25671</v>
      </c>
      <c r="DB436" s="31">
        <f>CZ436/CZ435*DB435</f>
        <v>216.85049833887041</v>
      </c>
      <c r="DF436" s="31">
        <v>127.625</v>
      </c>
      <c r="DG436" s="30">
        <f>DE$435*DF436</f>
        <v>8933.75</v>
      </c>
      <c r="DH436" s="64">
        <f>DF436/DF435*DH435</f>
        <v>71.232558139534873</v>
      </c>
      <c r="DL436" s="31">
        <v>97</v>
      </c>
      <c r="DM436" s="30">
        <f>DK$435*DL436</f>
        <v>5044</v>
      </c>
      <c r="DR436" s="31">
        <v>106</v>
      </c>
      <c r="DS436" s="30">
        <f>DQ$435*DR436</f>
        <v>7420</v>
      </c>
      <c r="DT436" s="64">
        <f>DR436/DR435*DT435</f>
        <v>64.392523364485982</v>
      </c>
      <c r="DX436" s="31">
        <v>70.5</v>
      </c>
      <c r="DY436" s="30">
        <f>DW$435*DX436</f>
        <v>6627</v>
      </c>
      <c r="DZ436" s="64">
        <f>DX436/DX435*DZ435</f>
        <v>64.678899082568805</v>
      </c>
      <c r="ED436" s="31">
        <v>118</v>
      </c>
      <c r="EE436" s="30">
        <f>EC$435*ED436</f>
        <v>5900</v>
      </c>
      <c r="EF436" s="64">
        <f>ED436/ED435*EF435</f>
        <v>46.809917355371901</v>
      </c>
      <c r="EV436" s="31">
        <v>142</v>
      </c>
      <c r="EW436" s="30">
        <f>EU$435*EV436</f>
        <v>6390</v>
      </c>
      <c r="EX436" s="64">
        <f>EV436/EV435*EX435</f>
        <v>43.617747440273035</v>
      </c>
      <c r="FB436" s="31">
        <v>131</v>
      </c>
      <c r="FC436" s="29">
        <f t="shared" ref="FC436:FC447" si="1337">FA$435*FB436</f>
        <v>8777</v>
      </c>
      <c r="FD436" s="64">
        <f>FB436/FB435*FD435</f>
        <v>52.4</v>
      </c>
      <c r="FN436" s="31">
        <v>105</v>
      </c>
      <c r="FO436" s="36">
        <f>FM$435*FN436</f>
        <v>6300</v>
      </c>
      <c r="FP436" s="64">
        <f>FN436/FN435*FP435</f>
        <v>57.272727272727273</v>
      </c>
      <c r="FT436" s="31">
        <v>113</v>
      </c>
      <c r="FU436" s="36">
        <f>FS$435*FT436</f>
        <v>22600</v>
      </c>
      <c r="FV436" s="64">
        <f>FT436/FT435*FV435</f>
        <v>201.78571428571428</v>
      </c>
      <c r="FZ436" s="31">
        <v>94.5</v>
      </c>
      <c r="GA436" s="36">
        <f>FY$435*FZ436</f>
        <v>8788.5</v>
      </c>
      <c r="GB436" s="64">
        <f>FZ436/FZ435*GB435</f>
        <v>72.637122793698992</v>
      </c>
      <c r="GF436" s="31">
        <v>78</v>
      </c>
      <c r="GG436" s="36">
        <f>GE$435*GF436</f>
        <v>4212</v>
      </c>
      <c r="GH436" s="64">
        <f>GF436/GF435*GH435</f>
        <v>49.263157894736842</v>
      </c>
      <c r="GL436" s="31">
        <v>95</v>
      </c>
      <c r="GM436" s="36">
        <f>GK$435*GL436</f>
        <v>4275</v>
      </c>
      <c r="GN436" s="64">
        <f>GL436/GL435*GN435</f>
        <v>45.478723404255319</v>
      </c>
      <c r="GR436" s="31">
        <v>121</v>
      </c>
      <c r="GS436" s="36">
        <f>GQ$435*GR436</f>
        <v>11374</v>
      </c>
      <c r="GT436" s="64">
        <f>GR436/GR435*GT435</f>
        <v>59.375464684014872</v>
      </c>
      <c r="HJ436" s="31">
        <v>36</v>
      </c>
      <c r="HK436" s="36">
        <f>HI$435*HJ436</f>
        <v>1296</v>
      </c>
      <c r="HL436" s="64">
        <f>HJ436/HJ435*HL435</f>
        <v>25.663366336633661</v>
      </c>
      <c r="HP436" s="31">
        <v>129</v>
      </c>
      <c r="HQ436" s="30">
        <f>HO$435*HP436</f>
        <v>13416</v>
      </c>
      <c r="HR436" s="64">
        <f>HP436/HP435*HR435</f>
        <v>101.21538461538462</v>
      </c>
      <c r="HV436" s="31">
        <v>57.5</v>
      </c>
      <c r="HW436" s="36">
        <f>HU$435*HV436</f>
        <v>1725</v>
      </c>
      <c r="HX436" s="64">
        <f>HV436/HV435*HX435</f>
        <v>25.555555555555557</v>
      </c>
      <c r="IB436" s="31">
        <v>175</v>
      </c>
      <c r="IC436" s="36">
        <f>IA$435*IB436</f>
        <v>5250</v>
      </c>
      <c r="ID436" s="64">
        <f>IB436/IB435*ID435</f>
        <v>30</v>
      </c>
      <c r="IH436" s="31">
        <v>114</v>
      </c>
      <c r="II436" s="30">
        <f>IG$435*IH436</f>
        <v>5700</v>
      </c>
      <c r="IJ436" s="64">
        <f>IH436/IH435*IJ435</f>
        <v>33.365853658536587</v>
      </c>
      <c r="IN436" s="31">
        <v>96.625</v>
      </c>
      <c r="IO436" s="36">
        <f>IM$435*IN436</f>
        <v>4638</v>
      </c>
      <c r="IP436" s="64">
        <f>IN436/IN435*IP435</f>
        <v>36.519685039370081</v>
      </c>
      <c r="IT436" s="31">
        <v>108.125</v>
      </c>
      <c r="IU436" s="36">
        <f>IS$435*IT436</f>
        <v>4216.875</v>
      </c>
      <c r="IV436" s="64">
        <f>IT436/IT435*IV435</f>
        <v>18.020833333333336</v>
      </c>
      <c r="IZ436" s="31">
        <v>41</v>
      </c>
      <c r="JA436" s="36">
        <f>IY$435*IZ436</f>
        <v>2337</v>
      </c>
      <c r="JB436" s="64">
        <f>IZ436/IZ435*JB435</f>
        <v>57</v>
      </c>
      <c r="JC436" s="69"/>
      <c r="JD436" s="20"/>
      <c r="JE436" s="20"/>
      <c r="JF436" s="20"/>
      <c r="JI436" s="69"/>
      <c r="JJ436" s="20"/>
      <c r="JK436" s="20"/>
      <c r="JL436" s="20">
        <v>129.5</v>
      </c>
      <c r="JM436" s="23">
        <f>JK$435*JL436</f>
        <v>9738.4</v>
      </c>
      <c r="JN436" s="72">
        <f>JL436/JL435*JN435</f>
        <v>64.451153846153844</v>
      </c>
      <c r="JO436" s="69"/>
      <c r="JP436" s="20"/>
      <c r="JQ436" s="20"/>
      <c r="JR436" s="20">
        <v>136</v>
      </c>
      <c r="JS436" s="23">
        <f>JQ$435*JR436</f>
        <v>4569.6000000000004</v>
      </c>
      <c r="JT436" s="72">
        <f>JR436/JR435*JT435</f>
        <v>30.668456375838929</v>
      </c>
      <c r="JU436" s="69"/>
      <c r="JV436" s="20"/>
      <c r="JW436" s="20"/>
      <c r="JX436" s="20"/>
      <c r="KA436" s="69"/>
      <c r="KB436" s="20"/>
      <c r="KC436" s="20"/>
      <c r="KD436" s="20"/>
      <c r="KG436" s="69"/>
      <c r="KH436" s="20"/>
      <c r="KI436" s="20"/>
      <c r="KJ436" s="20">
        <v>30</v>
      </c>
      <c r="KK436" s="23">
        <f>KI$435*KJ436</f>
        <v>900</v>
      </c>
      <c r="KL436" s="72">
        <f>KJ436/KJ435*KL435</f>
        <v>30</v>
      </c>
      <c r="KM436" s="69"/>
      <c r="KN436" s="20"/>
      <c r="KO436" s="20"/>
      <c r="KP436" s="20">
        <v>116.75</v>
      </c>
      <c r="KQ436" s="23">
        <f>KO$435*KP436</f>
        <v>2136.5250000000001</v>
      </c>
      <c r="KR436" s="72">
        <f>KP436/KP435*KR435</f>
        <v>19.076116071428569</v>
      </c>
      <c r="KS436" s="69"/>
      <c r="KT436" s="20"/>
      <c r="KU436" s="20"/>
      <c r="KV436" s="20">
        <v>108</v>
      </c>
      <c r="KW436" s="23">
        <f>KU$435*KV436</f>
        <v>9720</v>
      </c>
      <c r="KX436" s="72">
        <f>KV436/KV435*KX435</f>
        <v>86.785714285714292</v>
      </c>
      <c r="KY436" s="69"/>
      <c r="KZ436" s="20"/>
      <c r="LA436" s="20"/>
      <c r="LB436" s="20">
        <v>115</v>
      </c>
      <c r="LC436" s="23">
        <f>LA$435*LB436</f>
        <v>2714</v>
      </c>
      <c r="LD436" s="72">
        <f>LB436/LB435*LD435</f>
        <v>23.6</v>
      </c>
      <c r="LE436" s="69"/>
      <c r="LF436" s="20"/>
      <c r="LG436" s="20"/>
      <c r="LH436" s="20">
        <v>55.25</v>
      </c>
      <c r="LI436" s="23">
        <f>LG$435*LH436</f>
        <v>9171.5</v>
      </c>
      <c r="LJ436" s="72">
        <f>LH436/LH435*LJ435</f>
        <v>134.23703703703703</v>
      </c>
      <c r="LK436" s="27"/>
      <c r="LL436" s="27"/>
      <c r="LM436" s="27"/>
      <c r="LN436" s="27">
        <v>260</v>
      </c>
      <c r="LO436" s="30">
        <f>LM$435*LN436</f>
        <v>18200</v>
      </c>
      <c r="LP436" s="73">
        <f>LN436/LN435*LP435</f>
        <v>70</v>
      </c>
      <c r="LW436" s="32"/>
      <c r="LX436" s="32"/>
      <c r="LY436" s="32"/>
      <c r="LZ436" s="32">
        <v>130.5</v>
      </c>
      <c r="MA436" s="36">
        <f>LY$435*LZ436</f>
        <v>6525</v>
      </c>
      <c r="MB436" s="64">
        <f>LZ436/LZ435*MB435</f>
        <v>50.095969289827259</v>
      </c>
      <c r="MC436" s="32"/>
      <c r="MD436" s="32"/>
      <c r="ME436" s="32"/>
      <c r="MF436" s="32"/>
      <c r="MI436" s="32"/>
      <c r="MJ436" s="32"/>
      <c r="MK436" s="32"/>
      <c r="ML436" s="32"/>
      <c r="MO436" s="32"/>
      <c r="MP436" s="32"/>
      <c r="MQ436" s="32"/>
      <c r="MR436" s="32"/>
      <c r="MU436" s="32"/>
      <c r="MV436" s="32"/>
      <c r="MW436" s="32"/>
      <c r="MX436" s="32"/>
      <c r="NA436" s="32"/>
      <c r="NB436" s="32"/>
      <c r="NC436" s="32"/>
      <c r="ND436" s="32">
        <v>134</v>
      </c>
      <c r="NE436" s="36">
        <f>NC$435*ND436</f>
        <v>2010</v>
      </c>
      <c r="NF436" s="64">
        <f>ND436/ND435*NF435</f>
        <v>15.46153846153846</v>
      </c>
      <c r="NG436" s="32"/>
      <c r="NH436" s="32"/>
      <c r="NI436" s="32"/>
      <c r="NJ436" s="32">
        <v>115.5</v>
      </c>
      <c r="NK436" s="36">
        <f>NI$435*NJ436</f>
        <v>4088.7</v>
      </c>
      <c r="NL436" s="64">
        <f>NJ436/NJ435*NL435</f>
        <v>35.78730853391685</v>
      </c>
      <c r="NM436" s="32"/>
      <c r="NN436" s="32"/>
      <c r="NO436" s="32"/>
      <c r="NP436" s="32">
        <v>108</v>
      </c>
      <c r="NQ436" s="36">
        <f>NO$435*NP436</f>
        <v>1782</v>
      </c>
      <c r="NR436" s="64">
        <f>NP436/NP435*NR435</f>
        <v>16.238297872340425</v>
      </c>
      <c r="NS436" s="32"/>
      <c r="NT436" s="32"/>
      <c r="NU436" s="32"/>
      <c r="NV436" s="32"/>
      <c r="NY436" s="32"/>
      <c r="NZ436" s="32"/>
      <c r="OA436" s="32"/>
      <c r="OB436" s="32">
        <v>56.875</v>
      </c>
      <c r="OC436" s="36">
        <f>OA$435*OB436</f>
        <v>1626.625</v>
      </c>
      <c r="OD436" s="64">
        <f>OB436/OB435*OD435</f>
        <v>27.759174311926607</v>
      </c>
      <c r="OE436" s="32"/>
      <c r="OF436" s="32"/>
      <c r="OG436" s="32"/>
      <c r="OH436" s="32"/>
      <c r="OK436" s="32"/>
      <c r="OL436" s="32"/>
      <c r="OM436" s="32"/>
      <c r="ON436" s="32"/>
      <c r="OQ436" s="32"/>
      <c r="OR436" s="32"/>
      <c r="OS436" s="32"/>
      <c r="OT436" s="32">
        <v>92.5</v>
      </c>
      <c r="OU436" s="36">
        <f>OS$435*OT436</f>
        <v>2201.5</v>
      </c>
      <c r="OV436" s="64">
        <f>OT436/OT435*OV435</f>
        <v>20.555555555555554</v>
      </c>
      <c r="OW436" s="32"/>
      <c r="OX436" s="32"/>
      <c r="OY436" s="32"/>
      <c r="OZ436" s="32">
        <v>124.5</v>
      </c>
      <c r="PA436" s="36">
        <f>OY$435*OZ436</f>
        <v>2178.75</v>
      </c>
      <c r="PB436" s="64">
        <f>OZ436/OZ435*PB435</f>
        <v>17</v>
      </c>
      <c r="PO436" s="32"/>
      <c r="PP436" s="32"/>
      <c r="PQ436" s="32"/>
      <c r="PR436" s="32">
        <v>9.5</v>
      </c>
      <c r="PS436" s="36">
        <f>PQ$435*PR436</f>
        <v>1119.0999999999999</v>
      </c>
      <c r="PT436" s="64">
        <f>PR436/PR435*PT435</f>
        <v>73.409090909090907</v>
      </c>
      <c r="PU436" s="32"/>
      <c r="PV436" s="32"/>
      <c r="PW436" s="32"/>
      <c r="PX436" s="31">
        <v>125.5</v>
      </c>
      <c r="PY436" s="36">
        <f>PW$435*PX436</f>
        <v>753</v>
      </c>
      <c r="PZ436" s="64">
        <f>PX436/PX435*PZ435</f>
        <v>6.024</v>
      </c>
      <c r="QM436" s="5"/>
      <c r="QO436" s="5"/>
      <c r="RN436" s="31">
        <v>111</v>
      </c>
      <c r="RO436" s="36">
        <f>RM$435*RN436</f>
        <v>1265.4000000000001</v>
      </c>
      <c r="RP436" s="64">
        <f>RN436/RN435*RP435</f>
        <v>10.908620689655173</v>
      </c>
      <c r="RT436" s="31">
        <f>AVERAGE(RT435,RT437)</f>
        <v>62</v>
      </c>
      <c r="RU436" s="36">
        <f>RS$435*RT436</f>
        <v>1909.6000000000001</v>
      </c>
      <c r="RZ436" s="31">
        <v>124</v>
      </c>
      <c r="SA436" s="36">
        <f>RY$435*RZ436</f>
        <v>1860</v>
      </c>
      <c r="SB436" s="64">
        <f>RZ436/RZ435*SB435</f>
        <v>13.811382113821137</v>
      </c>
    </row>
    <row r="437" spans="1:515" x14ac:dyDescent="0.55000000000000004">
      <c r="B437" s="80">
        <v>186702</v>
      </c>
      <c r="C437" s="79"/>
      <c r="D437" s="78"/>
      <c r="E437" s="78">
        <f t="shared" si="1113"/>
        <v>408571.37499999994</v>
      </c>
      <c r="F437" s="78">
        <f>F436*G437/G436</f>
        <v>70.17028910107301</v>
      </c>
      <c r="G437" s="78">
        <f t="shared" ref="G437:G447" si="1338">E437/D$435</f>
        <v>101.49076558114115</v>
      </c>
      <c r="H437" s="78"/>
      <c r="I437" s="78"/>
      <c r="J437" s="88"/>
      <c r="N437" s="31">
        <v>117</v>
      </c>
      <c r="O437" s="62">
        <f t="shared" ref="O437:O447" si="1339">M$435*N437</f>
        <v>15385.5</v>
      </c>
      <c r="T437" s="31">
        <v>25.3125</v>
      </c>
      <c r="U437" s="36">
        <f t="shared" ref="U437:U447" si="1340">S$435*T437</f>
        <v>5062.5</v>
      </c>
      <c r="Z437" s="31">
        <v>146</v>
      </c>
      <c r="AA437" s="37">
        <f t="shared" si="1336"/>
        <v>14600</v>
      </c>
      <c r="AF437" s="31">
        <v>144.5</v>
      </c>
      <c r="AG437" s="36">
        <f t="shared" ref="AG437:AG447" si="1341">AE$435*AF437</f>
        <v>16328.5</v>
      </c>
      <c r="AL437" s="31">
        <v>123.75</v>
      </c>
      <c r="AM437" s="30">
        <f t="shared" ref="AM437:AM447" si="1342">AK$435*AL437</f>
        <v>26235</v>
      </c>
      <c r="AR437" s="31">
        <v>70</v>
      </c>
      <c r="AS437" s="38">
        <f t="shared" ref="AS437:AS447" si="1343">AQ$435*AR437</f>
        <v>2205</v>
      </c>
      <c r="AX437" s="31">
        <v>121</v>
      </c>
      <c r="AY437" s="36">
        <f t="shared" ref="AY437:AY447" si="1344">AW$435*AX437</f>
        <v>15730</v>
      </c>
      <c r="BD437" s="31">
        <v>131</v>
      </c>
      <c r="BE437" s="36">
        <f t="shared" ref="BE437:BE447" si="1345">BC$435*BD437</f>
        <v>5436.5</v>
      </c>
      <c r="BJ437" s="31">
        <v>104</v>
      </c>
      <c r="BK437" s="36">
        <f t="shared" ref="BK437:BK447" si="1346">BI$435*BJ437</f>
        <v>3192.7999999999997</v>
      </c>
      <c r="BP437" s="31">
        <v>108</v>
      </c>
      <c r="BQ437" s="30">
        <f t="shared" ref="BQ437:BQ447" si="1347">BO$435*BP437</f>
        <v>3888</v>
      </c>
      <c r="BV437" s="31">
        <v>96.5</v>
      </c>
      <c r="BW437" s="30">
        <f t="shared" ref="BW437:BW447" si="1348">BU$435*BV437</f>
        <v>8781.5</v>
      </c>
      <c r="CB437" s="31">
        <v>116.75</v>
      </c>
      <c r="CC437" s="30">
        <f t="shared" ref="CC437:CC447" si="1349">CA$435*CB437</f>
        <v>27202.75</v>
      </c>
      <c r="CH437" s="56">
        <v>32</v>
      </c>
      <c r="CI437" s="36">
        <f t="shared" ref="CI437:CI447" si="1350">CG$435*CH437</f>
        <v>736</v>
      </c>
      <c r="CT437" s="56">
        <v>36.75</v>
      </c>
      <c r="CU437" s="36">
        <f t="shared" ref="CU437:CU447" si="1351">CS$435*CT437</f>
        <v>4851</v>
      </c>
      <c r="CZ437" s="31">
        <v>102.875</v>
      </c>
      <c r="DA437" s="62">
        <f t="shared" ref="DA437:DA447" si="1352">CY$435*CZ437</f>
        <v>26541.75</v>
      </c>
      <c r="DF437" s="31">
        <v>137</v>
      </c>
      <c r="DG437" s="30">
        <f t="shared" ref="DG437:DG438" si="1353">DE$435*DF437</f>
        <v>9590</v>
      </c>
      <c r="DL437" s="31">
        <v>99</v>
      </c>
      <c r="DM437" s="30">
        <f t="shared" ref="DM437:DM447" si="1354">DK$435*DL437</f>
        <v>5148</v>
      </c>
      <c r="DR437" s="31">
        <v>107.5</v>
      </c>
      <c r="DS437" s="30">
        <f t="shared" ref="DS437:DS447" si="1355">DQ$435*DR437</f>
        <v>7525</v>
      </c>
      <c r="DX437" s="31">
        <v>72.5</v>
      </c>
      <c r="DY437" s="30">
        <f t="shared" ref="DY437:DY447" si="1356">DW$435*DX437</f>
        <v>6815</v>
      </c>
      <c r="ED437" s="31">
        <v>118</v>
      </c>
      <c r="EE437" s="30">
        <f t="shared" ref="EE437:EE447" si="1357">EC$435*ED437</f>
        <v>5900</v>
      </c>
      <c r="EV437" s="31">
        <v>143</v>
      </c>
      <c r="EW437" s="30">
        <f t="shared" ref="EW437:EW447" si="1358">EU$435*EV437</f>
        <v>6435</v>
      </c>
      <c r="FB437" s="31">
        <v>137</v>
      </c>
      <c r="FC437" s="29">
        <f t="shared" si="1337"/>
        <v>9179</v>
      </c>
      <c r="FN437" s="31">
        <v>100</v>
      </c>
      <c r="FO437" s="36">
        <f t="shared" ref="FO437:FO447" si="1359">FM$435*FN437</f>
        <v>6000</v>
      </c>
      <c r="FT437" s="31">
        <v>113</v>
      </c>
      <c r="FU437" s="36">
        <f t="shared" ref="FU437:FU447" si="1360">FS$435*FT437</f>
        <v>22600</v>
      </c>
      <c r="FZ437" s="31">
        <v>95.125</v>
      </c>
      <c r="GA437" s="36">
        <f t="shared" ref="GA437:GA447" si="1361">FY$435*FZ437</f>
        <v>8846.625</v>
      </c>
      <c r="GF437" s="31">
        <v>79.75</v>
      </c>
      <c r="GG437" s="36">
        <f t="shared" ref="GG437:GG447" si="1362">GE$435*GF437</f>
        <v>4306.5</v>
      </c>
      <c r="GL437" s="31">
        <v>92</v>
      </c>
      <c r="GM437" s="36">
        <f t="shared" ref="GM437:GM447" si="1363">GK$435*GL437</f>
        <v>4140</v>
      </c>
      <c r="GR437" s="31">
        <v>124</v>
      </c>
      <c r="GS437" s="36">
        <f t="shared" ref="GS437:GS447" si="1364">GQ$435*GR437</f>
        <v>11656</v>
      </c>
      <c r="HJ437" s="31">
        <v>35.75</v>
      </c>
      <c r="HK437" s="36">
        <f t="shared" ref="HK437:HK447" si="1365">HI$435*HJ437</f>
        <v>1287</v>
      </c>
      <c r="HP437" s="31">
        <v>130.5</v>
      </c>
      <c r="HQ437" s="30">
        <f t="shared" ref="HQ437:HQ447" si="1366">HO$435*HP437</f>
        <v>13572</v>
      </c>
      <c r="HV437" s="31">
        <v>54.75</v>
      </c>
      <c r="HW437" s="36">
        <f t="shared" ref="HW437:HW447" si="1367">HU$435*HV437</f>
        <v>1642.5</v>
      </c>
      <c r="IB437" s="31">
        <v>175</v>
      </c>
      <c r="IC437" s="36">
        <f t="shared" ref="IC437:IC447" si="1368">IA$435*IB437</f>
        <v>5250</v>
      </c>
      <c r="IH437" s="31">
        <v>118</v>
      </c>
      <c r="II437" s="30">
        <f t="shared" ref="II437:II447" si="1369">IG$435*IH437</f>
        <v>5900</v>
      </c>
      <c r="IN437" s="31">
        <v>98</v>
      </c>
      <c r="IO437" s="36">
        <f t="shared" ref="IO437:IO447" si="1370">IM$435*IN437</f>
        <v>4704</v>
      </c>
      <c r="IT437" s="31">
        <v>108.25</v>
      </c>
      <c r="IU437" s="36">
        <f t="shared" ref="IU437:IU447" si="1371">IS$435*IT437</f>
        <v>4221.75</v>
      </c>
      <c r="IZ437" s="31">
        <v>38.75</v>
      </c>
      <c r="JA437" s="36">
        <f t="shared" ref="JA437:JA447" si="1372">IY$435*IZ437</f>
        <v>2208.75</v>
      </c>
      <c r="JC437" s="69"/>
      <c r="JD437" s="20"/>
      <c r="JE437" s="20"/>
      <c r="JF437" s="20"/>
      <c r="JI437" s="69"/>
      <c r="JJ437" s="20"/>
      <c r="JK437" s="20"/>
      <c r="JL437" s="20">
        <v>129</v>
      </c>
      <c r="JM437" s="23">
        <f t="shared" ref="JM437:JM447" si="1373">JK$435*JL437</f>
        <v>9700.8000000000011</v>
      </c>
      <c r="JO437" s="69"/>
      <c r="JP437" s="20"/>
      <c r="JQ437" s="20"/>
      <c r="JR437" s="20">
        <v>135</v>
      </c>
      <c r="JS437" s="23">
        <f t="shared" ref="JS437:JS447" si="1374">JQ$435*JR437</f>
        <v>4536</v>
      </c>
      <c r="JU437" s="69"/>
      <c r="JV437" s="20"/>
      <c r="JW437" s="20"/>
      <c r="JX437" s="20"/>
      <c r="KA437" s="69"/>
      <c r="KB437" s="20"/>
      <c r="KC437" s="20"/>
      <c r="KD437" s="20"/>
      <c r="KG437" s="69"/>
      <c r="KH437" s="20"/>
      <c r="KI437" s="20"/>
      <c r="KJ437" s="20">
        <v>32</v>
      </c>
      <c r="KK437" s="23">
        <f t="shared" ref="KK437:KK447" si="1375">KI$435*KJ437</f>
        <v>960</v>
      </c>
      <c r="KM437" s="69"/>
      <c r="KN437" s="20"/>
      <c r="KO437" s="20"/>
      <c r="KP437" s="20">
        <v>115</v>
      </c>
      <c r="KQ437" s="23">
        <f t="shared" ref="KQ437:KQ447" si="1376">KO$435*KP437</f>
        <v>2104.5</v>
      </c>
      <c r="KS437" s="69"/>
      <c r="KT437" s="20"/>
      <c r="KU437" s="20"/>
      <c r="KV437" s="20">
        <v>108</v>
      </c>
      <c r="KW437" s="23">
        <f t="shared" ref="KW437:KW447" si="1377">KU$435*KV437</f>
        <v>9720</v>
      </c>
      <c r="KY437" s="69"/>
      <c r="KZ437" s="20"/>
      <c r="LA437" s="20"/>
      <c r="LB437" s="20">
        <v>115</v>
      </c>
      <c r="LC437" s="23">
        <f t="shared" ref="LC437:LC447" si="1378">LA$435*LB437</f>
        <v>2714</v>
      </c>
      <c r="LE437" s="69"/>
      <c r="LF437" s="20"/>
      <c r="LG437" s="20"/>
      <c r="LH437" s="20">
        <v>58</v>
      </c>
      <c r="LI437" s="23">
        <f t="shared" ref="LI437:LI447" si="1379">LG$435*LH437</f>
        <v>9628</v>
      </c>
      <c r="LK437" s="27"/>
      <c r="LL437" s="27"/>
      <c r="LM437" s="27"/>
      <c r="LN437" s="27">
        <v>260</v>
      </c>
      <c r="LO437" s="30">
        <f t="shared" ref="LO437:LO447" si="1380">LM$435*LN437</f>
        <v>18200</v>
      </c>
      <c r="LW437" s="32"/>
      <c r="LX437" s="32"/>
      <c r="LY437" s="32"/>
      <c r="LZ437" s="32">
        <v>130.75</v>
      </c>
      <c r="MA437" s="36">
        <f t="shared" ref="MA437:MA447" si="1381">LY$435*LZ437</f>
        <v>6537.5</v>
      </c>
      <c r="MC437" s="32"/>
      <c r="MD437" s="32"/>
      <c r="ME437" s="32"/>
      <c r="MF437" s="32"/>
      <c r="MI437" s="32"/>
      <c r="MJ437" s="32"/>
      <c r="MK437" s="32"/>
      <c r="ML437" s="32"/>
      <c r="MO437" s="32"/>
      <c r="MP437" s="32"/>
      <c r="MQ437" s="32"/>
      <c r="MR437" s="32"/>
      <c r="MU437" s="32"/>
      <c r="MV437" s="32"/>
      <c r="MW437" s="32"/>
      <c r="MX437" s="32"/>
      <c r="NA437" s="32"/>
      <c r="NB437" s="32"/>
      <c r="NC437" s="32"/>
      <c r="ND437" s="32">
        <v>135</v>
      </c>
      <c r="NE437" s="36">
        <f t="shared" ref="NE437:NE447" si="1382">NC$435*ND437</f>
        <v>2025</v>
      </c>
      <c r="NG437" s="32"/>
      <c r="NH437" s="32"/>
      <c r="NI437" s="32"/>
      <c r="NJ437" s="32">
        <v>117.5</v>
      </c>
      <c r="NK437" s="36">
        <f t="shared" ref="NK437:NK447" si="1383">NI$435*NJ437</f>
        <v>4159.5</v>
      </c>
      <c r="NM437" s="32"/>
      <c r="NN437" s="32"/>
      <c r="NO437" s="32"/>
      <c r="NP437" s="32">
        <v>108</v>
      </c>
      <c r="NQ437" s="36">
        <f t="shared" ref="NQ437:NQ447" si="1384">NO$435*NP437</f>
        <v>1782</v>
      </c>
      <c r="NS437" s="32"/>
      <c r="NT437" s="32"/>
      <c r="NU437" s="32"/>
      <c r="NV437" s="32"/>
      <c r="NY437" s="32"/>
      <c r="NZ437" s="32"/>
      <c r="OA437" s="32"/>
      <c r="OB437" s="32">
        <v>56</v>
      </c>
      <c r="OC437" s="36">
        <f t="shared" ref="OC437:OC447" si="1385">OA$435*OB437</f>
        <v>1601.6000000000001</v>
      </c>
      <c r="OE437" s="32"/>
      <c r="OF437" s="32"/>
      <c r="OG437" s="32"/>
      <c r="OH437" s="32"/>
      <c r="OK437" s="32"/>
      <c r="OL437" s="32"/>
      <c r="OM437" s="32"/>
      <c r="ON437" s="32"/>
      <c r="OQ437" s="32"/>
      <c r="OR437" s="32"/>
      <c r="OS437" s="32"/>
      <c r="OT437" s="32">
        <v>95</v>
      </c>
      <c r="OU437" s="36">
        <f t="shared" ref="OU437:OU447" si="1386">OS$435*OT437</f>
        <v>2261</v>
      </c>
      <c r="OW437" s="32"/>
      <c r="OX437" s="32"/>
      <c r="OY437" s="32"/>
      <c r="OZ437" s="32">
        <v>124.5</v>
      </c>
      <c r="PA437" s="36">
        <f t="shared" ref="PA437:PA447" si="1387">OY$435*OZ437</f>
        <v>2178.75</v>
      </c>
      <c r="PC437" s="32"/>
      <c r="PD437" s="32"/>
      <c r="PE437" s="32"/>
      <c r="PF437" s="32"/>
      <c r="PI437" s="32"/>
      <c r="PJ437" s="32"/>
      <c r="PK437" s="32"/>
      <c r="PL437" s="32"/>
      <c r="PO437" s="32"/>
      <c r="PP437" s="32"/>
      <c r="PQ437" s="32"/>
      <c r="PR437" s="32">
        <v>13.5</v>
      </c>
      <c r="PS437" s="36">
        <f t="shared" ref="PS437:PS447" si="1388">PQ$435*PR437</f>
        <v>1590.3</v>
      </c>
      <c r="PU437" s="32"/>
      <c r="PV437" s="32"/>
      <c r="PW437" s="32"/>
      <c r="PX437" s="31">
        <v>126</v>
      </c>
      <c r="PY437" s="36">
        <f t="shared" ref="PY437:PY447" si="1389">PW$435*PX437</f>
        <v>756</v>
      </c>
      <c r="QM437" s="5"/>
      <c r="QO437" s="5"/>
      <c r="RN437" s="31">
        <v>111</v>
      </c>
      <c r="RO437" s="36">
        <f t="shared" ref="RO437:RO447" si="1390">RM$435*RN437</f>
        <v>1265.4000000000001</v>
      </c>
      <c r="RT437" s="31">
        <v>62</v>
      </c>
      <c r="RU437" s="36">
        <f t="shared" ref="RU437:RU447" si="1391">RS$435*RT437</f>
        <v>1909.6000000000001</v>
      </c>
      <c r="RZ437" s="31">
        <v>122.5</v>
      </c>
      <c r="SA437" s="36">
        <f t="shared" ref="SA437:SA447" si="1392">RY$435*RZ437</f>
        <v>1837.5</v>
      </c>
    </row>
    <row r="438" spans="1:515" x14ac:dyDescent="0.55000000000000004">
      <c r="B438" s="80">
        <v>186703</v>
      </c>
      <c r="C438" s="79"/>
      <c r="D438" s="78"/>
      <c r="E438" s="78">
        <f t="shared" si="1113"/>
        <v>407558.37500000006</v>
      </c>
      <c r="F438" s="78">
        <f t="shared" ref="F438:F447" si="1393">F437*G438/G437</f>
        <v>69.996310924409556</v>
      </c>
      <c r="G438" s="78">
        <f t="shared" si="1338"/>
        <v>101.23913232481308</v>
      </c>
      <c r="H438" s="78" t="s">
        <v>100</v>
      </c>
      <c r="I438" s="78"/>
      <c r="J438" s="88">
        <f>(E438-DG438)/(D435-DE435)</f>
        <v>100.58861263493188</v>
      </c>
      <c r="N438" s="31">
        <v>116.5</v>
      </c>
      <c r="O438" s="62">
        <f t="shared" si="1339"/>
        <v>15319.75</v>
      </c>
      <c r="T438" s="31">
        <v>27.1875</v>
      </c>
      <c r="U438" s="36">
        <f t="shared" si="1340"/>
        <v>5437.5</v>
      </c>
      <c r="Z438" s="31">
        <v>145</v>
      </c>
      <c r="AA438" s="37">
        <f t="shared" si="1336"/>
        <v>14500</v>
      </c>
      <c r="AF438" s="31">
        <v>120</v>
      </c>
      <c r="AG438" s="36">
        <f t="shared" si="1341"/>
        <v>13560</v>
      </c>
      <c r="AL438" s="31">
        <v>121</v>
      </c>
      <c r="AM438" s="30">
        <f t="shared" si="1342"/>
        <v>25652</v>
      </c>
      <c r="AR438" s="31">
        <v>70</v>
      </c>
      <c r="AS438" s="38">
        <f t="shared" si="1343"/>
        <v>2205</v>
      </c>
      <c r="AX438" s="31">
        <v>118</v>
      </c>
      <c r="AY438" s="36">
        <f t="shared" si="1344"/>
        <v>15340</v>
      </c>
      <c r="BD438" s="31">
        <v>130.5</v>
      </c>
      <c r="BE438" s="36">
        <f t="shared" si="1345"/>
        <v>5415.75</v>
      </c>
      <c r="BJ438" s="31">
        <v>108</v>
      </c>
      <c r="BK438" s="36">
        <f t="shared" si="1346"/>
        <v>3315.6</v>
      </c>
      <c r="BP438" s="31">
        <v>109</v>
      </c>
      <c r="BQ438" s="30">
        <f t="shared" si="1347"/>
        <v>3924</v>
      </c>
      <c r="BV438" s="31">
        <v>97.25</v>
      </c>
      <c r="BW438" s="30">
        <f t="shared" si="1348"/>
        <v>8849.75</v>
      </c>
      <c r="CB438" s="31">
        <v>115.875</v>
      </c>
      <c r="CC438" s="30">
        <f t="shared" si="1349"/>
        <v>26998.875</v>
      </c>
      <c r="CH438" s="56">
        <v>34</v>
      </c>
      <c r="CI438" s="36">
        <f t="shared" si="1350"/>
        <v>782</v>
      </c>
      <c r="CT438" s="56">
        <v>35.5</v>
      </c>
      <c r="CU438" s="36">
        <f t="shared" si="1351"/>
        <v>4686</v>
      </c>
      <c r="CZ438" s="31">
        <v>106.25</v>
      </c>
      <c r="DA438" s="62">
        <f t="shared" si="1352"/>
        <v>27412.5</v>
      </c>
      <c r="DF438" s="31">
        <v>138</v>
      </c>
      <c r="DG438" s="30">
        <f t="shared" si="1353"/>
        <v>9660</v>
      </c>
      <c r="DL438" s="31">
        <v>90</v>
      </c>
      <c r="DM438" s="30">
        <f t="shared" si="1354"/>
        <v>4680</v>
      </c>
      <c r="DR438" s="31">
        <v>108.25</v>
      </c>
      <c r="DS438" s="30">
        <f t="shared" si="1355"/>
        <v>7577.5</v>
      </c>
      <c r="DX438" s="31">
        <v>76.5</v>
      </c>
      <c r="DY438" s="30">
        <f t="shared" si="1356"/>
        <v>7191</v>
      </c>
      <c r="ED438" s="31">
        <v>120</v>
      </c>
      <c r="EE438" s="30">
        <f t="shared" si="1357"/>
        <v>6000</v>
      </c>
      <c r="EV438" s="31">
        <v>148.5</v>
      </c>
      <c r="EW438" s="30">
        <f t="shared" si="1358"/>
        <v>6682.5</v>
      </c>
      <c r="FB438" s="31">
        <v>139</v>
      </c>
      <c r="FC438" s="29">
        <f t="shared" si="1337"/>
        <v>9313</v>
      </c>
      <c r="FN438" s="31">
        <v>100</v>
      </c>
      <c r="FO438" s="36">
        <f t="shared" si="1359"/>
        <v>6000</v>
      </c>
      <c r="FT438" s="31">
        <v>112.5</v>
      </c>
      <c r="FU438" s="36">
        <f t="shared" si="1360"/>
        <v>22500</v>
      </c>
      <c r="FZ438" s="31">
        <v>95.75</v>
      </c>
      <c r="GA438" s="36">
        <f t="shared" si="1361"/>
        <v>8904.75</v>
      </c>
      <c r="GF438" s="31">
        <v>79.375</v>
      </c>
      <c r="GG438" s="36">
        <f t="shared" si="1362"/>
        <v>4286.25</v>
      </c>
      <c r="GL438" s="31">
        <v>89</v>
      </c>
      <c r="GM438" s="36">
        <f t="shared" si="1363"/>
        <v>4005</v>
      </c>
      <c r="GR438" s="31">
        <v>120.5</v>
      </c>
      <c r="GS438" s="36">
        <f t="shared" si="1364"/>
        <v>11327</v>
      </c>
      <c r="HJ438" s="31">
        <v>35.5</v>
      </c>
      <c r="HK438" s="36">
        <f t="shared" si="1365"/>
        <v>1278</v>
      </c>
      <c r="HP438" s="31">
        <v>132</v>
      </c>
      <c r="HQ438" s="30">
        <f t="shared" si="1366"/>
        <v>13728</v>
      </c>
      <c r="HV438" s="31">
        <v>52</v>
      </c>
      <c r="HW438" s="36">
        <f t="shared" si="1367"/>
        <v>1560</v>
      </c>
      <c r="IB438" s="31">
        <v>175</v>
      </c>
      <c r="IC438" s="36">
        <f t="shared" si="1368"/>
        <v>5250</v>
      </c>
      <c r="IH438" s="31">
        <v>121</v>
      </c>
      <c r="II438" s="30">
        <f t="shared" si="1369"/>
        <v>6050</v>
      </c>
      <c r="IN438" s="31">
        <v>96</v>
      </c>
      <c r="IO438" s="36">
        <f t="shared" si="1370"/>
        <v>4608</v>
      </c>
      <c r="IT438" s="31">
        <v>107</v>
      </c>
      <c r="IU438" s="36">
        <f t="shared" si="1371"/>
        <v>4173</v>
      </c>
      <c r="IZ438" s="31">
        <v>37</v>
      </c>
      <c r="JA438" s="36">
        <f t="shared" si="1372"/>
        <v>2109</v>
      </c>
      <c r="JC438" s="69"/>
      <c r="JD438" s="20"/>
      <c r="JE438" s="20"/>
      <c r="JF438" s="20"/>
      <c r="JI438" s="69"/>
      <c r="JJ438" s="20"/>
      <c r="JK438" s="20"/>
      <c r="JL438" s="20">
        <v>133.5</v>
      </c>
      <c r="JM438" s="23">
        <f t="shared" si="1373"/>
        <v>10039.200000000001</v>
      </c>
      <c r="JO438" s="69"/>
      <c r="JP438" s="20"/>
      <c r="JQ438" s="20"/>
      <c r="JR438" s="20">
        <v>134</v>
      </c>
      <c r="JS438" s="23">
        <f t="shared" si="1374"/>
        <v>4502.4000000000005</v>
      </c>
      <c r="JU438" s="69"/>
      <c r="JV438" s="20"/>
      <c r="JW438" s="20"/>
      <c r="JX438" s="20"/>
      <c r="KA438" s="69"/>
      <c r="KB438" s="20"/>
      <c r="KC438" s="20"/>
      <c r="KD438" s="20"/>
      <c r="KG438" s="69"/>
      <c r="KH438" s="20"/>
      <c r="KI438" s="20"/>
      <c r="KJ438" s="20">
        <v>30.625</v>
      </c>
      <c r="KK438" s="23">
        <f t="shared" si="1375"/>
        <v>918.75</v>
      </c>
      <c r="KM438" s="69"/>
      <c r="KN438" s="20"/>
      <c r="KO438" s="20"/>
      <c r="KP438" s="20">
        <v>118</v>
      </c>
      <c r="KQ438" s="23">
        <f t="shared" si="1376"/>
        <v>2159.4</v>
      </c>
      <c r="KS438" s="69"/>
      <c r="KT438" s="20"/>
      <c r="KU438" s="20"/>
      <c r="KV438" s="20">
        <v>103</v>
      </c>
      <c r="KW438" s="23">
        <f t="shared" si="1377"/>
        <v>9270</v>
      </c>
      <c r="KY438" s="69"/>
      <c r="KZ438" s="20"/>
      <c r="LA438" s="20"/>
      <c r="LB438" s="20">
        <v>116</v>
      </c>
      <c r="LC438" s="23">
        <f t="shared" si="1378"/>
        <v>2737.6000000000004</v>
      </c>
      <c r="LE438" s="69"/>
      <c r="LF438" s="20"/>
      <c r="LG438" s="20"/>
      <c r="LH438" s="20">
        <v>68.25</v>
      </c>
      <c r="LI438" s="23">
        <f t="shared" si="1379"/>
        <v>11329.5</v>
      </c>
      <c r="LK438" s="27"/>
      <c r="LL438" s="27"/>
      <c r="LM438" s="27"/>
      <c r="LN438" s="27">
        <v>263</v>
      </c>
      <c r="LO438" s="30">
        <f t="shared" si="1380"/>
        <v>18410</v>
      </c>
      <c r="LW438" s="32"/>
      <c r="LX438" s="32"/>
      <c r="LY438" s="32"/>
      <c r="LZ438" s="32">
        <v>133</v>
      </c>
      <c r="MA438" s="36">
        <f t="shared" si="1381"/>
        <v>6650</v>
      </c>
      <c r="MC438" s="32"/>
      <c r="MD438" s="32"/>
      <c r="ME438" s="32"/>
      <c r="MF438" s="32"/>
      <c r="MI438" s="32"/>
      <c r="MJ438" s="32"/>
      <c r="MK438" s="32"/>
      <c r="ML438" s="32"/>
      <c r="MO438" s="32"/>
      <c r="MP438" s="32"/>
      <c r="MQ438" s="32"/>
      <c r="MR438" s="32"/>
      <c r="MU438" s="32"/>
      <c r="MV438" s="32"/>
      <c r="MW438" s="32"/>
      <c r="MX438" s="32"/>
      <c r="NA438" s="32"/>
      <c r="NB438" s="32"/>
      <c r="NC438" s="32"/>
      <c r="ND438" s="32">
        <v>138</v>
      </c>
      <c r="NE438" s="36">
        <f t="shared" si="1382"/>
        <v>2070</v>
      </c>
      <c r="NG438" s="32"/>
      <c r="NH438" s="32"/>
      <c r="NI438" s="32"/>
      <c r="NJ438" s="32">
        <v>120</v>
      </c>
      <c r="NK438" s="36">
        <f t="shared" si="1383"/>
        <v>4248</v>
      </c>
      <c r="NM438" s="32"/>
      <c r="NN438" s="32"/>
      <c r="NO438" s="32"/>
      <c r="NP438" s="32">
        <v>108</v>
      </c>
      <c r="NQ438" s="36">
        <f t="shared" si="1384"/>
        <v>1782</v>
      </c>
      <c r="NS438" s="32"/>
      <c r="NT438" s="32"/>
      <c r="NU438" s="32"/>
      <c r="NV438" s="32"/>
      <c r="NY438" s="32"/>
      <c r="NZ438" s="32"/>
      <c r="OA438" s="32"/>
      <c r="OB438" s="32">
        <v>55</v>
      </c>
      <c r="OC438" s="36">
        <f t="shared" si="1385"/>
        <v>1573</v>
      </c>
      <c r="OE438" s="32"/>
      <c r="OF438" s="32"/>
      <c r="OG438" s="32"/>
      <c r="OH438" s="32"/>
      <c r="OK438" s="32"/>
      <c r="OL438" s="32"/>
      <c r="OM438" s="32"/>
      <c r="ON438" s="32"/>
      <c r="OQ438" s="32"/>
      <c r="OR438" s="32"/>
      <c r="OS438" s="32"/>
      <c r="OT438" s="32">
        <v>95</v>
      </c>
      <c r="OU438" s="36">
        <f t="shared" si="1386"/>
        <v>2261</v>
      </c>
      <c r="OW438" s="32"/>
      <c r="OX438" s="32"/>
      <c r="OY438" s="32"/>
      <c r="OZ438" s="32">
        <v>124.5</v>
      </c>
      <c r="PA438" s="36">
        <f t="shared" si="1387"/>
        <v>2178.75</v>
      </c>
      <c r="PC438" s="32"/>
      <c r="PD438" s="32"/>
      <c r="PE438" s="32"/>
      <c r="PF438" s="32"/>
      <c r="PI438" s="32"/>
      <c r="PJ438" s="32"/>
      <c r="PK438" s="32"/>
      <c r="PL438" s="32"/>
      <c r="PO438" s="32"/>
      <c r="PP438" s="32"/>
      <c r="PQ438" s="32"/>
      <c r="PR438" s="32">
        <v>11.25</v>
      </c>
      <c r="PS438" s="36">
        <f t="shared" si="1388"/>
        <v>1325.25</v>
      </c>
      <c r="PU438" s="32"/>
      <c r="PV438" s="32"/>
      <c r="PW438" s="32"/>
      <c r="PX438" s="31">
        <v>126</v>
      </c>
      <c r="PY438" s="36">
        <f t="shared" si="1389"/>
        <v>756</v>
      </c>
      <c r="QM438" s="5"/>
      <c r="QO438" s="5"/>
      <c r="RN438" s="31">
        <v>111</v>
      </c>
      <c r="RO438" s="36">
        <f t="shared" si="1390"/>
        <v>1265.4000000000001</v>
      </c>
      <c r="RT438" s="31">
        <v>63</v>
      </c>
      <c r="RU438" s="36">
        <f t="shared" si="1391"/>
        <v>1940.4</v>
      </c>
      <c r="RZ438" s="31">
        <v>124</v>
      </c>
      <c r="SA438" s="36">
        <f t="shared" si="1392"/>
        <v>1860</v>
      </c>
    </row>
    <row r="439" spans="1:515" s="46" customFormat="1" x14ac:dyDescent="0.55000000000000004">
      <c r="A439" s="45" t="s">
        <v>21</v>
      </c>
      <c r="B439" s="80">
        <v>186704</v>
      </c>
      <c r="C439" s="79"/>
      <c r="D439" s="78"/>
      <c r="E439" s="78">
        <f t="shared" si="1113"/>
        <v>404182.00833333336</v>
      </c>
      <c r="F439" s="78">
        <f>F438*J439/J438</f>
        <v>68.99071601953483</v>
      </c>
      <c r="G439" s="78">
        <f t="shared" si="1338"/>
        <v>100.40042932492072</v>
      </c>
      <c r="H439" s="78"/>
      <c r="I439" s="78"/>
      <c r="J439" s="88">
        <f>(E439-DG439)/(D435-DE435)</f>
        <v>99.1435165288908</v>
      </c>
      <c r="N439" s="46">
        <v>111.5</v>
      </c>
      <c r="O439" s="62">
        <f t="shared" si="1339"/>
        <v>14662.25</v>
      </c>
      <c r="T439" s="46">
        <v>24.625</v>
      </c>
      <c r="U439" s="47">
        <f t="shared" si="1340"/>
        <v>4925</v>
      </c>
      <c r="V439" s="66"/>
      <c r="Z439" s="46">
        <v>144.5</v>
      </c>
      <c r="AA439" s="37">
        <f t="shared" si="1336"/>
        <v>14450</v>
      </c>
      <c r="AB439" s="66"/>
      <c r="AF439" s="46">
        <v>112</v>
      </c>
      <c r="AG439" s="47">
        <f t="shared" si="1341"/>
        <v>12656</v>
      </c>
      <c r="AH439" s="66"/>
      <c r="AL439" s="46">
        <v>123</v>
      </c>
      <c r="AM439" s="30">
        <f t="shared" si="1342"/>
        <v>26076</v>
      </c>
      <c r="AN439" s="66"/>
      <c r="AR439" s="46">
        <v>65.75</v>
      </c>
      <c r="AS439" s="48">
        <f t="shared" si="1343"/>
        <v>2071.125</v>
      </c>
      <c r="AT439" s="66"/>
      <c r="AX439" s="46">
        <v>117.5</v>
      </c>
      <c r="AY439" s="47">
        <f t="shared" si="1344"/>
        <v>15275</v>
      </c>
      <c r="AZ439" s="66"/>
      <c r="BD439" s="46">
        <v>130</v>
      </c>
      <c r="BE439" s="47">
        <f t="shared" si="1345"/>
        <v>5395</v>
      </c>
      <c r="BF439" s="66"/>
      <c r="BJ439" s="46">
        <v>108</v>
      </c>
      <c r="BK439" s="47">
        <f t="shared" si="1346"/>
        <v>3315.6</v>
      </c>
      <c r="BL439" s="66"/>
      <c r="BP439" s="46">
        <v>108</v>
      </c>
      <c r="BQ439" s="30">
        <f t="shared" si="1347"/>
        <v>3888</v>
      </c>
      <c r="BR439" s="66"/>
      <c r="BV439" s="46">
        <v>88.875</v>
      </c>
      <c r="BW439" s="30">
        <f t="shared" si="1348"/>
        <v>8087.625</v>
      </c>
      <c r="BX439" s="66"/>
      <c r="CB439" s="46">
        <v>113.25</v>
      </c>
      <c r="CC439" s="30">
        <f t="shared" si="1349"/>
        <v>26387.25</v>
      </c>
      <c r="CD439" s="66"/>
      <c r="CH439" s="7">
        <f>AVERAGE(CH438,CH440)</f>
        <v>36.5</v>
      </c>
      <c r="CI439" s="47">
        <f t="shared" si="1350"/>
        <v>839.5</v>
      </c>
      <c r="CJ439" s="66"/>
      <c r="CO439" s="47"/>
      <c r="CP439" s="66"/>
      <c r="CT439" s="8">
        <v>35</v>
      </c>
      <c r="CU439" s="47">
        <f t="shared" si="1351"/>
        <v>4620</v>
      </c>
      <c r="CV439" s="66"/>
      <c r="CZ439" s="46">
        <v>102.75</v>
      </c>
      <c r="DA439" s="62">
        <f t="shared" si="1352"/>
        <v>26509.5</v>
      </c>
      <c r="DE439" s="46">
        <v>100</v>
      </c>
      <c r="DF439" s="46">
        <v>120</v>
      </c>
      <c r="DG439" s="30">
        <f>DE$439*DF439</f>
        <v>12000</v>
      </c>
      <c r="DH439" s="66"/>
      <c r="DL439" s="46">
        <v>94.333333333333329</v>
      </c>
      <c r="DM439" s="30">
        <f t="shared" si="1354"/>
        <v>4905.333333333333</v>
      </c>
      <c r="DN439" s="66"/>
      <c r="DR439" s="46">
        <v>108</v>
      </c>
      <c r="DS439" s="30">
        <f t="shared" si="1355"/>
        <v>7560</v>
      </c>
      <c r="DT439" s="66"/>
      <c r="DX439" s="46">
        <v>68.5</v>
      </c>
      <c r="DY439" s="30">
        <f t="shared" si="1356"/>
        <v>6439</v>
      </c>
      <c r="DZ439" s="66"/>
      <c r="ED439" s="46">
        <v>114</v>
      </c>
      <c r="EE439" s="30">
        <f t="shared" si="1357"/>
        <v>5700</v>
      </c>
      <c r="EF439" s="66"/>
      <c r="EK439" s="47"/>
      <c r="EL439" s="66"/>
      <c r="EQ439" s="47"/>
      <c r="ER439" s="66"/>
      <c r="EV439" s="46">
        <v>143.75</v>
      </c>
      <c r="EW439" s="30">
        <f t="shared" si="1358"/>
        <v>6468.75</v>
      </c>
      <c r="EX439" s="66"/>
      <c r="FB439" s="46">
        <v>149</v>
      </c>
      <c r="FC439" s="29">
        <f t="shared" si="1337"/>
        <v>9983</v>
      </c>
      <c r="FD439" s="66"/>
      <c r="FI439" s="47"/>
      <c r="FJ439" s="66"/>
      <c r="FN439" s="46">
        <v>97</v>
      </c>
      <c r="FO439" s="47">
        <f t="shared" si="1359"/>
        <v>5820</v>
      </c>
      <c r="FP439" s="66"/>
      <c r="FT439" s="46">
        <v>117.75</v>
      </c>
      <c r="FU439" s="47">
        <f t="shared" si="1360"/>
        <v>23550</v>
      </c>
      <c r="FV439" s="66"/>
      <c r="FZ439" s="46">
        <v>98.75</v>
      </c>
      <c r="GA439" s="47">
        <f t="shared" si="1361"/>
        <v>9183.75</v>
      </c>
      <c r="GB439" s="66"/>
      <c r="GF439" s="46">
        <v>77.3125</v>
      </c>
      <c r="GG439" s="47">
        <f t="shared" si="1362"/>
        <v>4174.875</v>
      </c>
      <c r="GH439" s="66"/>
      <c r="GL439" s="46">
        <v>83</v>
      </c>
      <c r="GM439" s="47">
        <f t="shared" si="1363"/>
        <v>3735</v>
      </c>
      <c r="GN439" s="66"/>
      <c r="GR439" s="46">
        <v>114</v>
      </c>
      <c r="GS439" s="47">
        <f t="shared" si="1364"/>
        <v>10716</v>
      </c>
      <c r="GT439" s="66"/>
      <c r="GY439" s="47"/>
      <c r="GZ439" s="66"/>
      <c r="HE439" s="47"/>
      <c r="HF439" s="66"/>
      <c r="HJ439" s="46">
        <v>35.75</v>
      </c>
      <c r="HK439" s="47">
        <f t="shared" si="1365"/>
        <v>1287</v>
      </c>
      <c r="HL439" s="66"/>
      <c r="HP439" s="46">
        <v>132</v>
      </c>
      <c r="HQ439" s="30">
        <f t="shared" si="1366"/>
        <v>13728</v>
      </c>
      <c r="HR439" s="66"/>
      <c r="HV439" s="46">
        <v>45</v>
      </c>
      <c r="HW439" s="47">
        <f t="shared" si="1367"/>
        <v>1350</v>
      </c>
      <c r="HX439" s="66"/>
      <c r="IB439" s="46">
        <v>174</v>
      </c>
      <c r="IC439" s="47">
        <f t="shared" si="1368"/>
        <v>5220</v>
      </c>
      <c r="ID439" s="66"/>
      <c r="IH439" s="46">
        <v>120</v>
      </c>
      <c r="II439" s="30">
        <f t="shared" si="1369"/>
        <v>6000</v>
      </c>
      <c r="IJ439" s="66"/>
      <c r="IN439" s="46">
        <v>100.75</v>
      </c>
      <c r="IO439" s="47">
        <f t="shared" si="1370"/>
        <v>4836</v>
      </c>
      <c r="IP439" s="66"/>
      <c r="IT439" s="46">
        <v>108</v>
      </c>
      <c r="IU439" s="47">
        <f t="shared" si="1371"/>
        <v>4212</v>
      </c>
      <c r="IV439" s="66"/>
      <c r="IZ439" s="46">
        <v>33.5</v>
      </c>
      <c r="JA439" s="47">
        <f t="shared" si="1372"/>
        <v>1909.5</v>
      </c>
      <c r="JB439" s="66"/>
      <c r="JC439" s="69"/>
      <c r="JD439" s="20"/>
      <c r="JE439" s="20"/>
      <c r="JF439" s="20"/>
      <c r="JG439" s="23"/>
      <c r="JH439" s="72"/>
      <c r="JI439" s="69"/>
      <c r="JJ439" s="20"/>
      <c r="JK439" s="20"/>
      <c r="JL439" s="20">
        <v>131.25</v>
      </c>
      <c r="JM439" s="23">
        <f t="shared" si="1373"/>
        <v>9870</v>
      </c>
      <c r="JN439" s="72"/>
      <c r="JO439" s="69"/>
      <c r="JP439" s="20"/>
      <c r="JQ439" s="20"/>
      <c r="JR439" s="20">
        <v>128.75</v>
      </c>
      <c r="JS439" s="23">
        <f t="shared" si="1374"/>
        <v>4326</v>
      </c>
      <c r="JT439" s="72"/>
      <c r="JU439" s="69"/>
      <c r="JV439" s="20"/>
      <c r="JW439" s="20"/>
      <c r="JX439" s="20"/>
      <c r="JY439" s="23"/>
      <c r="JZ439" s="72"/>
      <c r="KA439" s="69"/>
      <c r="KB439" s="20"/>
      <c r="KC439" s="20"/>
      <c r="KD439" s="20"/>
      <c r="KE439" s="23"/>
      <c r="KF439" s="72"/>
      <c r="KG439" s="69"/>
      <c r="KH439" s="20"/>
      <c r="KI439" s="20"/>
      <c r="KJ439" s="20">
        <v>30.625</v>
      </c>
      <c r="KK439" s="23">
        <f t="shared" si="1375"/>
        <v>918.75</v>
      </c>
      <c r="KL439" s="72"/>
      <c r="KM439" s="69"/>
      <c r="KN439" s="20"/>
      <c r="KO439" s="20"/>
      <c r="KP439" s="20">
        <v>121.5</v>
      </c>
      <c r="KQ439" s="23">
        <f t="shared" si="1376"/>
        <v>2223.4500000000003</v>
      </c>
      <c r="KR439" s="72"/>
      <c r="KS439" s="69"/>
      <c r="KT439" s="20"/>
      <c r="KU439" s="20"/>
      <c r="KV439" s="20">
        <v>107.5</v>
      </c>
      <c r="KW439" s="23">
        <f t="shared" si="1377"/>
        <v>9675</v>
      </c>
      <c r="KX439" s="72"/>
      <c r="KY439" s="69"/>
      <c r="KZ439" s="20"/>
      <c r="LA439" s="20"/>
      <c r="LB439" s="20">
        <v>95</v>
      </c>
      <c r="LC439" s="23">
        <f t="shared" si="1378"/>
        <v>2242</v>
      </c>
      <c r="LD439" s="72"/>
      <c r="LE439" s="69"/>
      <c r="LF439" s="20"/>
      <c r="LG439" s="20"/>
      <c r="LH439" s="20">
        <v>63.75</v>
      </c>
      <c r="LI439" s="23">
        <f t="shared" si="1379"/>
        <v>10582.5</v>
      </c>
      <c r="LJ439" s="72"/>
      <c r="LK439" s="27"/>
      <c r="LL439" s="27"/>
      <c r="LM439" s="27"/>
      <c r="LN439" s="27">
        <v>264</v>
      </c>
      <c r="LO439" s="30">
        <f t="shared" si="1380"/>
        <v>18480</v>
      </c>
      <c r="LP439" s="73"/>
      <c r="LQ439" s="29"/>
      <c r="LR439" s="29"/>
      <c r="LS439" s="29"/>
      <c r="LT439" s="29"/>
      <c r="LU439" s="30"/>
      <c r="LV439" s="73"/>
      <c r="LW439" s="49"/>
      <c r="LX439" s="49"/>
      <c r="LY439" s="49"/>
      <c r="LZ439" s="49">
        <v>136.625</v>
      </c>
      <c r="MA439" s="47">
        <f t="shared" si="1381"/>
        <v>6831.25</v>
      </c>
      <c r="MB439" s="66"/>
      <c r="MC439" s="49"/>
      <c r="MD439" s="49"/>
      <c r="ME439" s="49"/>
      <c r="MF439" s="49"/>
      <c r="MG439" s="47"/>
      <c r="MH439" s="66"/>
      <c r="MI439" s="49"/>
      <c r="MJ439" s="49"/>
      <c r="MK439" s="49"/>
      <c r="ML439" s="49"/>
      <c r="MM439" s="47"/>
      <c r="MN439" s="66"/>
      <c r="MO439" s="49"/>
      <c r="MP439" s="49"/>
      <c r="MQ439" s="49"/>
      <c r="MR439" s="49"/>
      <c r="MS439" s="47"/>
      <c r="MT439" s="66"/>
      <c r="MU439" s="49"/>
      <c r="MV439" s="49"/>
      <c r="MW439" s="49"/>
      <c r="MX439" s="49"/>
      <c r="MY439" s="47"/>
      <c r="MZ439" s="66"/>
      <c r="NA439" s="49"/>
      <c r="NB439" s="49"/>
      <c r="NC439" s="49"/>
      <c r="ND439" s="49">
        <v>134</v>
      </c>
      <c r="NE439" s="47">
        <f t="shared" si="1382"/>
        <v>2010</v>
      </c>
      <c r="NF439" s="66"/>
      <c r="NG439" s="49"/>
      <c r="NH439" s="49"/>
      <c r="NI439" s="49"/>
      <c r="NJ439" s="49">
        <v>119.5</v>
      </c>
      <c r="NK439" s="47">
        <f t="shared" si="1383"/>
        <v>4230.3</v>
      </c>
      <c r="NL439" s="66"/>
      <c r="NM439" s="49"/>
      <c r="NN439" s="49"/>
      <c r="NO439" s="49"/>
      <c r="NP439" s="49">
        <v>113</v>
      </c>
      <c r="NQ439" s="47">
        <f t="shared" si="1384"/>
        <v>1864.5</v>
      </c>
      <c r="NR439" s="66"/>
      <c r="NS439" s="49"/>
      <c r="NT439" s="49"/>
      <c r="NU439" s="49"/>
      <c r="NV439" s="49"/>
      <c r="NW439" s="47"/>
      <c r="NX439" s="66"/>
      <c r="NY439" s="49"/>
      <c r="NZ439" s="49"/>
      <c r="OA439" s="49"/>
      <c r="OB439" s="49">
        <v>55</v>
      </c>
      <c r="OC439" s="47">
        <f t="shared" si="1385"/>
        <v>1573</v>
      </c>
      <c r="OD439" s="66"/>
      <c r="OE439" s="49"/>
      <c r="OF439" s="49"/>
      <c r="OG439" s="49"/>
      <c r="OH439" s="49"/>
      <c r="OI439" s="47"/>
      <c r="OJ439" s="66"/>
      <c r="OK439" s="49"/>
      <c r="OL439" s="49"/>
      <c r="OM439" s="49"/>
      <c r="ON439" s="49"/>
      <c r="OO439" s="47"/>
      <c r="OP439" s="66"/>
      <c r="OQ439" s="49"/>
      <c r="OR439" s="49"/>
      <c r="OS439" s="49"/>
      <c r="OT439" s="49">
        <v>95</v>
      </c>
      <c r="OU439" s="47">
        <f t="shared" si="1386"/>
        <v>2261</v>
      </c>
      <c r="OV439" s="66"/>
      <c r="OW439" s="49"/>
      <c r="OX439" s="49"/>
      <c r="OY439" s="49"/>
      <c r="OZ439" s="49">
        <v>117.5</v>
      </c>
      <c r="PA439" s="47">
        <f t="shared" si="1387"/>
        <v>2056.25</v>
      </c>
      <c r="PB439" s="66"/>
      <c r="PG439" s="47"/>
      <c r="PH439" s="66"/>
      <c r="PM439" s="47"/>
      <c r="PN439" s="66"/>
      <c r="PO439" s="49"/>
      <c r="PP439" s="49"/>
      <c r="PQ439" s="49"/>
      <c r="PR439" s="49">
        <v>12.25</v>
      </c>
      <c r="PS439" s="47">
        <f t="shared" si="1388"/>
        <v>1443.05</v>
      </c>
      <c r="PT439" s="66"/>
      <c r="PU439" s="49"/>
      <c r="PV439" s="49"/>
      <c r="PW439" s="49"/>
      <c r="PX439" s="46">
        <v>123</v>
      </c>
      <c r="PY439" s="47">
        <f t="shared" si="1389"/>
        <v>738</v>
      </c>
      <c r="PZ439" s="66"/>
      <c r="QE439" s="47"/>
      <c r="QF439" s="66"/>
      <c r="QK439" s="47"/>
      <c r="QL439" s="66"/>
      <c r="QM439" s="8"/>
      <c r="QN439" s="31"/>
      <c r="QO439" s="8"/>
      <c r="QP439" s="31"/>
      <c r="QQ439" s="47"/>
      <c r="QR439" s="66"/>
      <c r="QS439" s="31"/>
      <c r="QT439" s="31"/>
      <c r="QU439" s="31"/>
      <c r="QV439" s="31"/>
      <c r="QW439" s="47"/>
      <c r="QX439" s="66"/>
      <c r="QY439" s="31"/>
      <c r="QZ439" s="31"/>
      <c r="RA439" s="31"/>
      <c r="RB439" s="31"/>
      <c r="RC439" s="47"/>
      <c r="RD439" s="66"/>
      <c r="RE439" s="31"/>
      <c r="RF439" s="31"/>
      <c r="RG439" s="31"/>
      <c r="RH439" s="31"/>
      <c r="RI439" s="47"/>
      <c r="RJ439" s="66"/>
      <c r="RK439" s="31"/>
      <c r="RL439" s="31"/>
      <c r="RM439" s="31"/>
      <c r="RN439" s="31">
        <v>111</v>
      </c>
      <c r="RO439" s="47">
        <f t="shared" si="1390"/>
        <v>1265.4000000000001</v>
      </c>
      <c r="RP439" s="66"/>
      <c r="RQ439" s="31"/>
      <c r="RR439" s="31"/>
      <c r="RS439" s="31"/>
      <c r="RT439" s="31">
        <v>60</v>
      </c>
      <c r="RU439" s="47">
        <f t="shared" si="1391"/>
        <v>1848</v>
      </c>
      <c r="RV439" s="66"/>
      <c r="RW439" s="31"/>
      <c r="RX439" s="31"/>
      <c r="RY439" s="31"/>
      <c r="RZ439" s="31">
        <v>120.5</v>
      </c>
      <c r="SA439" s="47">
        <f t="shared" si="1392"/>
        <v>1807.5</v>
      </c>
      <c r="SB439" s="66"/>
      <c r="SC439" s="31"/>
      <c r="SD439" s="31"/>
      <c r="SE439" s="31"/>
      <c r="SF439" s="31"/>
      <c r="SG439" s="36"/>
      <c r="SH439" s="64"/>
      <c r="SI439" s="31"/>
      <c r="SJ439" s="31"/>
      <c r="SK439" s="31"/>
      <c r="SL439" s="31"/>
      <c r="SM439" s="36"/>
      <c r="SN439" s="64"/>
      <c r="ST439" s="66"/>
      <c r="SU439" s="66"/>
    </row>
    <row r="440" spans="1:515" x14ac:dyDescent="0.55000000000000004">
      <c r="B440" s="80">
        <v>186705</v>
      </c>
      <c r="C440" s="79"/>
      <c r="D440" s="78"/>
      <c r="E440" s="78">
        <f t="shared" si="1113"/>
        <v>401104.71666666662</v>
      </c>
      <c r="F440" s="78">
        <f t="shared" si="1393"/>
        <v>68.465446336305391</v>
      </c>
      <c r="G440" s="78">
        <f t="shared" si="1338"/>
        <v>99.636017752606151</v>
      </c>
      <c r="H440" s="78"/>
      <c r="I440" s="78"/>
      <c r="J440" s="88"/>
      <c r="N440" s="31">
        <v>113.75</v>
      </c>
      <c r="O440" s="62">
        <f t="shared" si="1339"/>
        <v>14958.125</v>
      </c>
      <c r="T440" s="31">
        <v>22.875</v>
      </c>
      <c r="U440" s="36">
        <f t="shared" si="1340"/>
        <v>4575</v>
      </c>
      <c r="Z440" s="31">
        <v>151.25</v>
      </c>
      <c r="AA440" s="37">
        <f t="shared" si="1336"/>
        <v>15125</v>
      </c>
      <c r="AF440" s="31">
        <v>125</v>
      </c>
      <c r="AG440" s="36">
        <f t="shared" si="1341"/>
        <v>14125</v>
      </c>
      <c r="AL440" s="31">
        <v>103.5</v>
      </c>
      <c r="AM440" s="30">
        <f t="shared" si="1342"/>
        <v>21942</v>
      </c>
      <c r="AR440" s="31">
        <v>67</v>
      </c>
      <c r="AS440" s="38">
        <f t="shared" si="1343"/>
        <v>2110.5</v>
      </c>
      <c r="AX440" s="31">
        <v>117</v>
      </c>
      <c r="AY440" s="36">
        <f t="shared" si="1344"/>
        <v>15210</v>
      </c>
      <c r="BD440" s="31">
        <v>120.25</v>
      </c>
      <c r="BE440" s="36">
        <f t="shared" si="1345"/>
        <v>4990.375</v>
      </c>
      <c r="BJ440" s="31">
        <v>105</v>
      </c>
      <c r="BK440" s="36">
        <f t="shared" si="1346"/>
        <v>3223.5</v>
      </c>
      <c r="BP440" s="31">
        <v>116</v>
      </c>
      <c r="BQ440" s="30">
        <f t="shared" si="1347"/>
        <v>4176</v>
      </c>
      <c r="BV440" s="31">
        <v>88</v>
      </c>
      <c r="BW440" s="30">
        <f t="shared" si="1348"/>
        <v>8008</v>
      </c>
      <c r="CB440" s="31">
        <v>116</v>
      </c>
      <c r="CC440" s="30">
        <f t="shared" si="1349"/>
        <v>27028</v>
      </c>
      <c r="CH440" s="56">
        <v>39</v>
      </c>
      <c r="CI440" s="36">
        <f t="shared" si="1350"/>
        <v>897</v>
      </c>
      <c r="CT440" s="56">
        <f>AVERAGE(CT439,CT441)</f>
        <v>37.25</v>
      </c>
      <c r="CU440" s="36">
        <f t="shared" si="1351"/>
        <v>4917</v>
      </c>
      <c r="CZ440" s="31">
        <v>99.25</v>
      </c>
      <c r="DA440" s="62">
        <f t="shared" si="1352"/>
        <v>25606.5</v>
      </c>
      <c r="DF440" s="31">
        <v>102</v>
      </c>
      <c r="DG440" s="30">
        <f t="shared" ref="DG440:DG447" si="1394">DE$439*DF440</f>
        <v>10200</v>
      </c>
      <c r="DL440" s="31">
        <v>98.666666666666657</v>
      </c>
      <c r="DM440" s="30">
        <f t="shared" si="1354"/>
        <v>5130.6666666666661</v>
      </c>
      <c r="DR440" s="31">
        <v>110</v>
      </c>
      <c r="DS440" s="30">
        <f t="shared" si="1355"/>
        <v>7700</v>
      </c>
      <c r="DX440" s="31">
        <v>88</v>
      </c>
      <c r="DY440" s="30">
        <f t="shared" si="1356"/>
        <v>8272</v>
      </c>
      <c r="ED440" s="31">
        <v>113</v>
      </c>
      <c r="EE440" s="30">
        <f t="shared" si="1357"/>
        <v>5650</v>
      </c>
      <c r="EV440" s="31">
        <v>139</v>
      </c>
      <c r="EW440" s="30">
        <f t="shared" si="1358"/>
        <v>6255</v>
      </c>
      <c r="FB440" s="31">
        <v>160</v>
      </c>
      <c r="FC440" s="29">
        <f t="shared" si="1337"/>
        <v>10720</v>
      </c>
      <c r="FN440" s="31">
        <v>98.5</v>
      </c>
      <c r="FO440" s="36">
        <f t="shared" si="1359"/>
        <v>5910</v>
      </c>
      <c r="FT440" s="31">
        <v>101</v>
      </c>
      <c r="FU440" s="36">
        <f t="shared" si="1360"/>
        <v>20200</v>
      </c>
      <c r="FZ440" s="31">
        <v>101.75</v>
      </c>
      <c r="GA440" s="36">
        <f t="shared" si="1361"/>
        <v>9462.75</v>
      </c>
      <c r="GF440" s="31">
        <v>75.25</v>
      </c>
      <c r="GG440" s="36">
        <f t="shared" si="1362"/>
        <v>4063.5</v>
      </c>
      <c r="GL440" s="31">
        <v>87</v>
      </c>
      <c r="GM440" s="36">
        <f t="shared" si="1363"/>
        <v>3915</v>
      </c>
      <c r="GR440" s="31">
        <v>137.5</v>
      </c>
      <c r="GS440" s="36">
        <f t="shared" si="1364"/>
        <v>12925</v>
      </c>
      <c r="HJ440" s="31">
        <v>34.5</v>
      </c>
      <c r="HK440" s="36">
        <f t="shared" si="1365"/>
        <v>1242</v>
      </c>
      <c r="HP440" s="31">
        <v>132</v>
      </c>
      <c r="HQ440" s="30">
        <f t="shared" si="1366"/>
        <v>13728</v>
      </c>
      <c r="HV440" s="31">
        <v>45</v>
      </c>
      <c r="HW440" s="36">
        <f t="shared" si="1367"/>
        <v>1350</v>
      </c>
      <c r="IB440" s="31">
        <v>174</v>
      </c>
      <c r="IC440" s="36">
        <f t="shared" si="1368"/>
        <v>5220</v>
      </c>
      <c r="IH440" s="31">
        <v>116</v>
      </c>
      <c r="II440" s="30">
        <f t="shared" si="1369"/>
        <v>5800</v>
      </c>
      <c r="IN440" s="31">
        <v>105.5</v>
      </c>
      <c r="IO440" s="36">
        <f t="shared" si="1370"/>
        <v>5064</v>
      </c>
      <c r="IT440" s="31">
        <v>107</v>
      </c>
      <c r="IU440" s="36">
        <f t="shared" si="1371"/>
        <v>4173</v>
      </c>
      <c r="IZ440" s="31">
        <v>40.25</v>
      </c>
      <c r="JA440" s="36">
        <f t="shared" si="1372"/>
        <v>2294.25</v>
      </c>
      <c r="JC440" s="69"/>
      <c r="JD440" s="20"/>
      <c r="JE440" s="20"/>
      <c r="JF440" s="20"/>
      <c r="JI440" s="69"/>
      <c r="JJ440" s="20"/>
      <c r="JK440" s="20"/>
      <c r="JL440" s="20">
        <v>129</v>
      </c>
      <c r="JM440" s="23">
        <f t="shared" si="1373"/>
        <v>9700.8000000000011</v>
      </c>
      <c r="JO440" s="69"/>
      <c r="JP440" s="20"/>
      <c r="JQ440" s="20"/>
      <c r="JR440" s="20">
        <v>123.5</v>
      </c>
      <c r="JS440" s="23">
        <f t="shared" si="1374"/>
        <v>4149.6000000000004</v>
      </c>
      <c r="JU440" s="69"/>
      <c r="JV440" s="20"/>
      <c r="JW440" s="20"/>
      <c r="JX440" s="20"/>
      <c r="KA440" s="69"/>
      <c r="KB440" s="20"/>
      <c r="KC440" s="20"/>
      <c r="KD440" s="20"/>
      <c r="KG440" s="69"/>
      <c r="KH440" s="20"/>
      <c r="KI440" s="20"/>
      <c r="KJ440" s="20">
        <v>30.625</v>
      </c>
      <c r="KK440" s="23">
        <f t="shared" si="1375"/>
        <v>918.75</v>
      </c>
      <c r="KM440" s="69"/>
      <c r="KN440" s="20"/>
      <c r="KO440" s="20"/>
      <c r="KP440" s="20">
        <v>120.25</v>
      </c>
      <c r="KQ440" s="23">
        <f t="shared" si="1376"/>
        <v>2200.5750000000003</v>
      </c>
      <c r="KS440" s="69"/>
      <c r="KT440" s="20"/>
      <c r="KU440" s="20"/>
      <c r="KV440" s="20">
        <v>112</v>
      </c>
      <c r="KW440" s="23">
        <f t="shared" si="1377"/>
        <v>10080</v>
      </c>
      <c r="KY440" s="69"/>
      <c r="KZ440" s="20"/>
      <c r="LA440" s="20"/>
      <c r="LB440" s="20">
        <v>95</v>
      </c>
      <c r="LC440" s="23">
        <f t="shared" si="1378"/>
        <v>2242</v>
      </c>
      <c r="LE440" s="69"/>
      <c r="LF440" s="20"/>
      <c r="LG440" s="20"/>
      <c r="LH440" s="20">
        <v>59.25</v>
      </c>
      <c r="LI440" s="23">
        <f t="shared" si="1379"/>
        <v>9835.5</v>
      </c>
      <c r="LK440" s="27"/>
      <c r="LL440" s="27"/>
      <c r="LM440" s="27"/>
      <c r="LN440" s="27">
        <v>251</v>
      </c>
      <c r="LO440" s="30">
        <f t="shared" si="1380"/>
        <v>17570</v>
      </c>
      <c r="LW440" s="32"/>
      <c r="LX440" s="32"/>
      <c r="LY440" s="32"/>
      <c r="LZ440" s="32">
        <v>140.25</v>
      </c>
      <c r="MA440" s="36">
        <f t="shared" si="1381"/>
        <v>7012.5</v>
      </c>
      <c r="MC440" s="32"/>
      <c r="MD440" s="32"/>
      <c r="ME440" s="32"/>
      <c r="MF440" s="32"/>
      <c r="MI440" s="32"/>
      <c r="MJ440" s="32"/>
      <c r="MK440" s="32"/>
      <c r="ML440" s="32"/>
      <c r="MO440" s="32"/>
      <c r="MP440" s="32"/>
      <c r="MQ440" s="32"/>
      <c r="MR440" s="32"/>
      <c r="MU440" s="32"/>
      <c r="MV440" s="32"/>
      <c r="MW440" s="32"/>
      <c r="MX440" s="32"/>
      <c r="NA440" s="32"/>
      <c r="NB440" s="32"/>
      <c r="NC440" s="32"/>
      <c r="ND440" s="32">
        <v>136</v>
      </c>
      <c r="NE440" s="36">
        <f t="shared" si="1382"/>
        <v>2040</v>
      </c>
      <c r="NG440" s="32"/>
      <c r="NH440" s="32"/>
      <c r="NI440" s="32"/>
      <c r="NJ440" s="32">
        <v>118.5</v>
      </c>
      <c r="NK440" s="36">
        <f t="shared" si="1383"/>
        <v>4194.8999999999996</v>
      </c>
      <c r="NM440" s="32"/>
      <c r="NN440" s="32"/>
      <c r="NO440" s="32"/>
      <c r="NP440" s="32">
        <v>115.25</v>
      </c>
      <c r="NQ440" s="36">
        <f t="shared" si="1384"/>
        <v>1901.625</v>
      </c>
      <c r="NS440" s="32"/>
      <c r="NT440" s="32"/>
      <c r="NU440" s="32"/>
      <c r="NV440" s="32"/>
      <c r="NY440" s="32"/>
      <c r="NZ440" s="32"/>
      <c r="OA440" s="32"/>
      <c r="OB440" s="32">
        <v>53.5</v>
      </c>
      <c r="OC440" s="36">
        <f t="shared" si="1385"/>
        <v>1530.1000000000001</v>
      </c>
      <c r="OE440" s="32"/>
      <c r="OF440" s="32"/>
      <c r="OG440" s="32"/>
      <c r="OH440" s="32"/>
      <c r="OK440" s="32"/>
      <c r="OL440" s="32"/>
      <c r="OM440" s="32"/>
      <c r="ON440" s="32"/>
      <c r="OQ440" s="32"/>
      <c r="OR440" s="32"/>
      <c r="OS440" s="32"/>
      <c r="OT440" s="32">
        <v>95</v>
      </c>
      <c r="OU440" s="36">
        <f t="shared" si="1386"/>
        <v>2261</v>
      </c>
      <c r="OW440" s="32"/>
      <c r="OX440" s="32"/>
      <c r="OY440" s="32"/>
      <c r="OZ440" s="32">
        <v>110.5</v>
      </c>
      <c r="PA440" s="36">
        <f t="shared" si="1387"/>
        <v>1933.75</v>
      </c>
      <c r="PO440" s="32"/>
      <c r="PP440" s="32"/>
      <c r="PQ440" s="32"/>
      <c r="PR440" s="32">
        <v>13.25</v>
      </c>
      <c r="PS440" s="36">
        <f t="shared" si="1388"/>
        <v>1560.85</v>
      </c>
      <c r="PU440" s="32"/>
      <c r="PV440" s="32"/>
      <c r="PW440" s="32"/>
      <c r="PX440" s="31">
        <v>126</v>
      </c>
      <c r="PY440" s="36">
        <f t="shared" si="1389"/>
        <v>756</v>
      </c>
      <c r="QM440" s="5"/>
      <c r="QO440" s="5"/>
      <c r="RN440" s="31">
        <v>111</v>
      </c>
      <c r="RO440" s="36">
        <f t="shared" si="1390"/>
        <v>1265.4000000000001</v>
      </c>
      <c r="RT440" s="31">
        <v>61.5</v>
      </c>
      <c r="RU440" s="36">
        <f t="shared" si="1391"/>
        <v>1894.2</v>
      </c>
      <c r="RZ440" s="31">
        <v>126</v>
      </c>
      <c r="SA440" s="36">
        <f t="shared" si="1392"/>
        <v>1890</v>
      </c>
    </row>
    <row r="441" spans="1:515" x14ac:dyDescent="0.55000000000000004">
      <c r="B441" s="80">
        <v>186706</v>
      </c>
      <c r="C441" s="79"/>
      <c r="D441" s="78"/>
      <c r="E441" s="78">
        <f t="shared" si="1113"/>
        <v>407033.52500000002</v>
      </c>
      <c r="F441" s="78">
        <f t="shared" si="1393"/>
        <v>69.477447671411625</v>
      </c>
      <c r="G441" s="78">
        <f t="shared" si="1338"/>
        <v>101.10875748317062</v>
      </c>
      <c r="H441" s="78"/>
      <c r="I441" s="78"/>
      <c r="J441" s="88"/>
      <c r="N441" s="31">
        <v>113.25</v>
      </c>
      <c r="O441" s="62">
        <f t="shared" si="1339"/>
        <v>14892.375</v>
      </c>
      <c r="T441" s="31">
        <v>25.75</v>
      </c>
      <c r="U441" s="36">
        <f t="shared" si="1340"/>
        <v>5150</v>
      </c>
      <c r="Z441" s="31">
        <v>103.25</v>
      </c>
      <c r="AA441" s="37">
        <f t="shared" si="1336"/>
        <v>10325</v>
      </c>
      <c r="AF441" s="31">
        <v>130</v>
      </c>
      <c r="AG441" s="36">
        <f t="shared" si="1341"/>
        <v>14690</v>
      </c>
      <c r="AL441" s="31">
        <v>106.25</v>
      </c>
      <c r="AM441" s="30">
        <f t="shared" si="1342"/>
        <v>22525</v>
      </c>
      <c r="AR441" s="31">
        <v>71</v>
      </c>
      <c r="AS441" s="38">
        <f t="shared" si="1343"/>
        <v>2236.5</v>
      </c>
      <c r="AX441" s="31">
        <v>120.5</v>
      </c>
      <c r="AY441" s="36">
        <f t="shared" si="1344"/>
        <v>15665</v>
      </c>
      <c r="BD441" s="31">
        <v>131.5</v>
      </c>
      <c r="BE441" s="36">
        <f t="shared" si="1345"/>
        <v>5457.25</v>
      </c>
      <c r="BJ441" s="31">
        <v>107.5</v>
      </c>
      <c r="BK441" s="36">
        <f t="shared" si="1346"/>
        <v>3300.25</v>
      </c>
      <c r="BP441" s="31">
        <v>109</v>
      </c>
      <c r="BQ441" s="30">
        <f t="shared" si="1347"/>
        <v>3924</v>
      </c>
      <c r="BV441" s="31">
        <v>92.5</v>
      </c>
      <c r="BW441" s="30">
        <f t="shared" si="1348"/>
        <v>8417.5</v>
      </c>
      <c r="CB441" s="31">
        <v>121.5</v>
      </c>
      <c r="CC441" s="30">
        <f t="shared" si="1349"/>
        <v>28309.5</v>
      </c>
      <c r="CH441" s="56">
        <v>53</v>
      </c>
      <c r="CI441" s="36">
        <f t="shared" si="1350"/>
        <v>1219</v>
      </c>
      <c r="CT441" s="56">
        <v>39.5</v>
      </c>
      <c r="CU441" s="36">
        <f t="shared" si="1351"/>
        <v>5214</v>
      </c>
      <c r="CZ441" s="31">
        <v>103.25</v>
      </c>
      <c r="DA441" s="62">
        <f t="shared" si="1352"/>
        <v>26638.5</v>
      </c>
      <c r="DF441" s="31">
        <v>109.25</v>
      </c>
      <c r="DG441" s="30">
        <f t="shared" si="1394"/>
        <v>10925</v>
      </c>
      <c r="DL441" s="31">
        <v>103</v>
      </c>
      <c r="DM441" s="30">
        <f t="shared" si="1354"/>
        <v>5356</v>
      </c>
      <c r="DR441" s="31">
        <v>108.5</v>
      </c>
      <c r="DS441" s="30">
        <f t="shared" si="1355"/>
        <v>7595</v>
      </c>
      <c r="DX441" s="31">
        <v>75.5</v>
      </c>
      <c r="DY441" s="30">
        <f t="shared" si="1356"/>
        <v>7097</v>
      </c>
      <c r="ED441" s="31">
        <v>120</v>
      </c>
      <c r="EE441" s="30">
        <f t="shared" si="1357"/>
        <v>6000</v>
      </c>
      <c r="EV441" s="31">
        <v>142.5</v>
      </c>
      <c r="EW441" s="30">
        <f t="shared" si="1358"/>
        <v>6412.5</v>
      </c>
      <c r="FB441" s="31">
        <v>170</v>
      </c>
      <c r="FC441" s="29">
        <f t="shared" si="1337"/>
        <v>11390</v>
      </c>
      <c r="FN441" s="31">
        <v>100.25</v>
      </c>
      <c r="FO441" s="36">
        <f t="shared" si="1359"/>
        <v>6015</v>
      </c>
      <c r="FT441" s="31">
        <v>104.5</v>
      </c>
      <c r="FU441" s="36">
        <f t="shared" si="1360"/>
        <v>20900</v>
      </c>
      <c r="FZ441" s="31">
        <v>107.25</v>
      </c>
      <c r="GA441" s="36">
        <f t="shared" si="1361"/>
        <v>9974.25</v>
      </c>
      <c r="GF441" s="31">
        <v>80.5</v>
      </c>
      <c r="GG441" s="36">
        <f t="shared" si="1362"/>
        <v>4347</v>
      </c>
      <c r="GL441" s="31">
        <v>96</v>
      </c>
      <c r="GM441" s="36">
        <f t="shared" si="1363"/>
        <v>4320</v>
      </c>
      <c r="GR441" s="31">
        <v>118</v>
      </c>
      <c r="GS441" s="36">
        <f t="shared" si="1364"/>
        <v>11092</v>
      </c>
      <c r="HJ441" s="31">
        <v>39</v>
      </c>
      <c r="HK441" s="36">
        <f t="shared" si="1365"/>
        <v>1404</v>
      </c>
      <c r="HP441" s="31">
        <v>140</v>
      </c>
      <c r="HQ441" s="30">
        <f t="shared" si="1366"/>
        <v>14560</v>
      </c>
      <c r="HV441" s="31">
        <v>68</v>
      </c>
      <c r="HW441" s="36">
        <f t="shared" si="1367"/>
        <v>2040</v>
      </c>
      <c r="IB441" s="31">
        <v>175</v>
      </c>
      <c r="IC441" s="36">
        <f t="shared" si="1368"/>
        <v>5250</v>
      </c>
      <c r="IH441" s="31">
        <v>117</v>
      </c>
      <c r="II441" s="30">
        <f t="shared" si="1369"/>
        <v>5850</v>
      </c>
      <c r="IN441" s="31">
        <v>97</v>
      </c>
      <c r="IO441" s="36">
        <f t="shared" si="1370"/>
        <v>4656</v>
      </c>
      <c r="IT441" s="31">
        <v>114</v>
      </c>
      <c r="IU441" s="36">
        <f t="shared" si="1371"/>
        <v>4446</v>
      </c>
      <c r="IZ441" s="31">
        <v>47</v>
      </c>
      <c r="JA441" s="36">
        <f t="shared" si="1372"/>
        <v>2679</v>
      </c>
      <c r="JC441" s="69"/>
      <c r="JD441" s="20"/>
      <c r="JE441" s="20"/>
      <c r="JF441" s="20"/>
      <c r="JI441" s="69"/>
      <c r="JJ441" s="20"/>
      <c r="JK441" s="20"/>
      <c r="JL441" s="20">
        <v>132.5</v>
      </c>
      <c r="JM441" s="23">
        <f t="shared" si="1373"/>
        <v>9964</v>
      </c>
      <c r="JO441" s="69"/>
      <c r="JP441" s="20"/>
      <c r="JQ441" s="20"/>
      <c r="JR441" s="20">
        <v>135</v>
      </c>
      <c r="JS441" s="23">
        <f t="shared" si="1374"/>
        <v>4536</v>
      </c>
      <c r="JU441" s="69"/>
      <c r="JV441" s="20"/>
      <c r="JW441" s="20"/>
      <c r="JX441" s="20"/>
      <c r="KA441" s="69"/>
      <c r="KB441" s="20"/>
      <c r="KC441" s="20"/>
      <c r="KD441" s="20"/>
      <c r="KG441" s="69"/>
      <c r="KH441" s="20"/>
      <c r="KI441" s="20"/>
      <c r="KJ441" s="20">
        <v>30.625</v>
      </c>
      <c r="KK441" s="23">
        <f t="shared" si="1375"/>
        <v>918.75</v>
      </c>
      <c r="KM441" s="69"/>
      <c r="KN441" s="20"/>
      <c r="KO441" s="20"/>
      <c r="KP441" s="20">
        <v>128</v>
      </c>
      <c r="KQ441" s="23">
        <f t="shared" si="1376"/>
        <v>2342.4</v>
      </c>
      <c r="KS441" s="69"/>
      <c r="KT441" s="20"/>
      <c r="KU441" s="20"/>
      <c r="KV441" s="20">
        <v>106</v>
      </c>
      <c r="KW441" s="23">
        <f t="shared" si="1377"/>
        <v>9540</v>
      </c>
      <c r="KY441" s="69"/>
      <c r="KZ441" s="20"/>
      <c r="LA441" s="20"/>
      <c r="LB441" s="20">
        <v>95</v>
      </c>
      <c r="LC441" s="23">
        <f t="shared" si="1378"/>
        <v>2242</v>
      </c>
      <c r="LE441" s="69"/>
      <c r="LF441" s="20"/>
      <c r="LG441" s="20"/>
      <c r="LH441" s="20">
        <v>63.5</v>
      </c>
      <c r="LI441" s="23">
        <f t="shared" si="1379"/>
        <v>10541</v>
      </c>
      <c r="LK441" s="27"/>
      <c r="LL441" s="27"/>
      <c r="LM441" s="27"/>
      <c r="LN441" s="27">
        <v>259</v>
      </c>
      <c r="LO441" s="30">
        <f t="shared" si="1380"/>
        <v>18130</v>
      </c>
      <c r="LW441" s="32"/>
      <c r="LX441" s="32"/>
      <c r="LY441" s="32"/>
      <c r="LZ441" s="32">
        <v>140.5</v>
      </c>
      <c r="MA441" s="36">
        <f t="shared" si="1381"/>
        <v>7025</v>
      </c>
      <c r="MC441" s="32"/>
      <c r="MD441" s="32"/>
      <c r="ME441" s="32"/>
      <c r="MF441" s="32"/>
      <c r="MI441" s="32"/>
      <c r="MJ441" s="32"/>
      <c r="MK441" s="32"/>
      <c r="ML441" s="32"/>
      <c r="MO441" s="32"/>
      <c r="MP441" s="32"/>
      <c r="MQ441" s="32"/>
      <c r="MR441" s="32"/>
      <c r="MU441" s="32"/>
      <c r="MV441" s="32"/>
      <c r="MW441" s="32"/>
      <c r="MX441" s="32"/>
      <c r="NA441" s="32"/>
      <c r="NB441" s="32"/>
      <c r="NC441" s="32"/>
      <c r="ND441" s="32">
        <v>130</v>
      </c>
      <c r="NE441" s="36">
        <f t="shared" si="1382"/>
        <v>1950</v>
      </c>
      <c r="NG441" s="32"/>
      <c r="NH441" s="32"/>
      <c r="NI441" s="32"/>
      <c r="NJ441" s="32">
        <v>119</v>
      </c>
      <c r="NK441" s="36">
        <f t="shared" si="1383"/>
        <v>4212.5999999999995</v>
      </c>
      <c r="NM441" s="32"/>
      <c r="NN441" s="32"/>
      <c r="NO441" s="32"/>
      <c r="NP441" s="32">
        <v>110</v>
      </c>
      <c r="NQ441" s="36">
        <f t="shared" si="1384"/>
        <v>1815</v>
      </c>
      <c r="NS441" s="32"/>
      <c r="NT441" s="32"/>
      <c r="NU441" s="32"/>
      <c r="NV441" s="32"/>
      <c r="NY441" s="32"/>
      <c r="NZ441" s="32"/>
      <c r="OA441" s="32"/>
      <c r="OB441" s="32">
        <v>62</v>
      </c>
      <c r="OC441" s="36">
        <f t="shared" si="1385"/>
        <v>1773.2</v>
      </c>
      <c r="OE441" s="32"/>
      <c r="OF441" s="32"/>
      <c r="OG441" s="32"/>
      <c r="OH441" s="32"/>
      <c r="OK441" s="32"/>
      <c r="OL441" s="32"/>
      <c r="OM441" s="32"/>
      <c r="ON441" s="32"/>
      <c r="OQ441" s="32"/>
      <c r="OR441" s="32"/>
      <c r="OS441" s="32"/>
      <c r="OT441" s="32">
        <v>95</v>
      </c>
      <c r="OU441" s="36">
        <f t="shared" si="1386"/>
        <v>2261</v>
      </c>
      <c r="OW441" s="32"/>
      <c r="OX441" s="32"/>
      <c r="OY441" s="32"/>
      <c r="OZ441" s="32">
        <v>124</v>
      </c>
      <c r="PA441" s="36">
        <f t="shared" si="1387"/>
        <v>2170</v>
      </c>
      <c r="PC441" s="32"/>
      <c r="PD441" s="32"/>
      <c r="PE441" s="32"/>
      <c r="PF441" s="32"/>
      <c r="PI441" s="32"/>
      <c r="PJ441" s="32"/>
      <c r="PK441" s="32"/>
      <c r="PL441" s="32"/>
      <c r="PO441" s="32"/>
      <c r="PP441" s="32"/>
      <c r="PQ441" s="32"/>
      <c r="PR441" s="32">
        <v>12</v>
      </c>
      <c r="PS441" s="36">
        <f t="shared" si="1388"/>
        <v>1413.6</v>
      </c>
      <c r="PU441" s="32"/>
      <c r="PV441" s="32"/>
      <c r="PW441" s="32"/>
      <c r="PX441" s="31">
        <v>145.5</v>
      </c>
      <c r="PY441" s="36">
        <f t="shared" si="1389"/>
        <v>873</v>
      </c>
      <c r="QM441" s="5"/>
      <c r="QO441" s="5"/>
      <c r="RN441" s="31">
        <v>111</v>
      </c>
      <c r="RO441" s="36">
        <f t="shared" si="1390"/>
        <v>1265.4000000000001</v>
      </c>
      <c r="RT441" s="31">
        <v>61.5</v>
      </c>
      <c r="RU441" s="36">
        <f t="shared" si="1391"/>
        <v>1894.2</v>
      </c>
      <c r="RZ441" s="31">
        <f>AVERAGE(RZ440,RZ442)</f>
        <v>126.25</v>
      </c>
      <c r="SA441" s="36">
        <f t="shared" si="1392"/>
        <v>1893.75</v>
      </c>
    </row>
    <row r="442" spans="1:515" x14ac:dyDescent="0.55000000000000004">
      <c r="B442" s="80">
        <v>186707</v>
      </c>
      <c r="C442" s="79"/>
      <c r="D442" s="78"/>
      <c r="E442" s="78">
        <f t="shared" si="1113"/>
        <v>422202.35</v>
      </c>
      <c r="F442" s="78">
        <f t="shared" si="1393"/>
        <v>72.066647775197424</v>
      </c>
      <c r="G442" s="78">
        <f t="shared" si="1338"/>
        <v>104.87675435328016</v>
      </c>
      <c r="H442" s="78"/>
      <c r="I442" s="78"/>
      <c r="J442" s="88"/>
      <c r="N442" s="31">
        <v>117.25</v>
      </c>
      <c r="O442" s="62">
        <f t="shared" si="1339"/>
        <v>15418.375</v>
      </c>
      <c r="T442" s="31">
        <v>27.432500000000001</v>
      </c>
      <c r="U442" s="36">
        <f t="shared" si="1340"/>
        <v>5486.5</v>
      </c>
      <c r="Z442" s="31">
        <v>148.75</v>
      </c>
      <c r="AA442" s="37">
        <f t="shared" si="1336"/>
        <v>14875</v>
      </c>
      <c r="AF442" s="31">
        <v>126</v>
      </c>
      <c r="AG442" s="36">
        <f t="shared" si="1341"/>
        <v>14238</v>
      </c>
      <c r="AL442" s="31">
        <v>109</v>
      </c>
      <c r="AM442" s="30">
        <f t="shared" si="1342"/>
        <v>23108</v>
      </c>
      <c r="AR442" s="31">
        <v>72.5</v>
      </c>
      <c r="AS442" s="38">
        <f t="shared" si="1343"/>
        <v>2283.75</v>
      </c>
      <c r="AX442" s="31">
        <v>121</v>
      </c>
      <c r="AY442" s="36">
        <f t="shared" si="1344"/>
        <v>15730</v>
      </c>
      <c r="BD442" s="31">
        <v>132</v>
      </c>
      <c r="BE442" s="36">
        <f t="shared" si="1345"/>
        <v>5478</v>
      </c>
      <c r="BJ442" s="31">
        <v>110.5</v>
      </c>
      <c r="BK442" s="36">
        <f t="shared" si="1346"/>
        <v>3392.35</v>
      </c>
      <c r="BP442" s="31">
        <v>119.5</v>
      </c>
      <c r="BQ442" s="30">
        <f t="shared" si="1347"/>
        <v>4302</v>
      </c>
      <c r="BV442" s="31">
        <v>102.5</v>
      </c>
      <c r="BW442" s="30">
        <f t="shared" si="1348"/>
        <v>9327.5</v>
      </c>
      <c r="CB442" s="31">
        <v>119.875</v>
      </c>
      <c r="CC442" s="30">
        <f t="shared" si="1349"/>
        <v>27930.875</v>
      </c>
      <c r="CH442" s="56">
        <v>50</v>
      </c>
      <c r="CI442" s="36">
        <f t="shared" si="1350"/>
        <v>1150</v>
      </c>
      <c r="CT442" s="56">
        <v>49.75</v>
      </c>
      <c r="CU442" s="36">
        <f t="shared" si="1351"/>
        <v>6567</v>
      </c>
      <c r="CZ442" s="31">
        <v>105.25</v>
      </c>
      <c r="DA442" s="62">
        <f t="shared" si="1352"/>
        <v>27154.5</v>
      </c>
      <c r="DF442" s="31">
        <v>120</v>
      </c>
      <c r="DG442" s="30">
        <f t="shared" si="1394"/>
        <v>12000</v>
      </c>
      <c r="DL442" s="31">
        <v>115</v>
      </c>
      <c r="DM442" s="30">
        <f t="shared" si="1354"/>
        <v>5980</v>
      </c>
      <c r="DR442" s="31">
        <v>112</v>
      </c>
      <c r="DS442" s="30">
        <f t="shared" si="1355"/>
        <v>7840</v>
      </c>
      <c r="DX442" s="31">
        <v>82.5</v>
      </c>
      <c r="DY442" s="30">
        <f t="shared" si="1356"/>
        <v>7755</v>
      </c>
      <c r="ED442" s="31">
        <v>124</v>
      </c>
      <c r="EE442" s="30">
        <f t="shared" si="1357"/>
        <v>6200</v>
      </c>
      <c r="EV442" s="31">
        <v>144</v>
      </c>
      <c r="EW442" s="30">
        <f t="shared" si="1358"/>
        <v>6480</v>
      </c>
      <c r="FB442" s="31">
        <v>142</v>
      </c>
      <c r="FC442" s="29">
        <f t="shared" si="1337"/>
        <v>9514</v>
      </c>
      <c r="FN442" s="31">
        <v>100</v>
      </c>
      <c r="FO442" s="36">
        <f t="shared" si="1359"/>
        <v>6000</v>
      </c>
      <c r="FT442" s="31">
        <v>107</v>
      </c>
      <c r="FU442" s="36">
        <f t="shared" si="1360"/>
        <v>21400</v>
      </c>
      <c r="FZ442" s="31">
        <v>104.875</v>
      </c>
      <c r="GA442" s="36">
        <f t="shared" si="1361"/>
        <v>9753.375</v>
      </c>
      <c r="GF442" s="31">
        <v>95</v>
      </c>
      <c r="GG442" s="36">
        <f t="shared" si="1362"/>
        <v>5130</v>
      </c>
      <c r="GL442" s="31">
        <v>88.5</v>
      </c>
      <c r="GM442" s="36">
        <f t="shared" si="1363"/>
        <v>3982.5</v>
      </c>
      <c r="GR442" s="31">
        <v>138</v>
      </c>
      <c r="GS442" s="36">
        <f t="shared" si="1364"/>
        <v>12972</v>
      </c>
      <c r="HJ442" s="31">
        <v>51</v>
      </c>
      <c r="HK442" s="36">
        <f t="shared" si="1365"/>
        <v>1836</v>
      </c>
      <c r="HP442" s="31">
        <v>149.875</v>
      </c>
      <c r="HQ442" s="30">
        <f t="shared" si="1366"/>
        <v>15587</v>
      </c>
      <c r="HV442" s="31">
        <v>57.5</v>
      </c>
      <c r="HW442" s="36">
        <f t="shared" si="1367"/>
        <v>1725</v>
      </c>
      <c r="IB442" s="31">
        <v>174</v>
      </c>
      <c r="IC442" s="36">
        <f t="shared" si="1368"/>
        <v>5220</v>
      </c>
      <c r="IH442" s="31">
        <v>120</v>
      </c>
      <c r="II442" s="30">
        <f t="shared" si="1369"/>
        <v>6000</v>
      </c>
      <c r="IN442" s="31">
        <v>88.5</v>
      </c>
      <c r="IO442" s="36">
        <f t="shared" si="1370"/>
        <v>4248</v>
      </c>
      <c r="IT442" s="31">
        <v>116</v>
      </c>
      <c r="IU442" s="36">
        <f t="shared" si="1371"/>
        <v>4524</v>
      </c>
      <c r="IZ442" s="31">
        <v>36</v>
      </c>
      <c r="JA442" s="36">
        <f t="shared" si="1372"/>
        <v>2052</v>
      </c>
      <c r="JC442" s="69"/>
      <c r="JD442" s="20"/>
      <c r="JE442" s="20"/>
      <c r="JF442" s="20"/>
      <c r="JI442" s="69"/>
      <c r="JJ442" s="20"/>
      <c r="JK442" s="20"/>
      <c r="JL442" s="20">
        <v>126.75</v>
      </c>
      <c r="JM442" s="23">
        <f t="shared" si="1373"/>
        <v>9531.6</v>
      </c>
      <c r="JO442" s="69"/>
      <c r="JP442" s="20"/>
      <c r="JQ442" s="20"/>
      <c r="JR442" s="20">
        <v>139</v>
      </c>
      <c r="JS442" s="23">
        <f t="shared" si="1374"/>
        <v>4670.4000000000005</v>
      </c>
      <c r="JU442" s="69"/>
      <c r="JV442" s="20"/>
      <c r="JW442" s="20"/>
      <c r="JX442" s="20"/>
      <c r="KA442" s="69"/>
      <c r="KB442" s="20"/>
      <c r="KC442" s="20"/>
      <c r="KD442" s="20"/>
      <c r="KG442" s="69"/>
      <c r="KH442" s="20"/>
      <c r="KI442" s="20"/>
      <c r="KJ442" s="20">
        <v>30.625</v>
      </c>
      <c r="KK442" s="23">
        <f t="shared" si="1375"/>
        <v>918.75</v>
      </c>
      <c r="KM442" s="69"/>
      <c r="KN442" s="20"/>
      <c r="KO442" s="20"/>
      <c r="KP442" s="20">
        <v>116</v>
      </c>
      <c r="KQ442" s="23">
        <f t="shared" si="1376"/>
        <v>2122.8000000000002</v>
      </c>
      <c r="KS442" s="69"/>
      <c r="KT442" s="20"/>
      <c r="KU442" s="20"/>
      <c r="KV442" s="20">
        <v>109</v>
      </c>
      <c r="KW442" s="23">
        <f t="shared" si="1377"/>
        <v>9810</v>
      </c>
      <c r="KY442" s="69"/>
      <c r="KZ442" s="20"/>
      <c r="LA442" s="20"/>
      <c r="LB442" s="20">
        <v>98</v>
      </c>
      <c r="LC442" s="23">
        <f t="shared" si="1378"/>
        <v>2312.8000000000002</v>
      </c>
      <c r="LE442" s="69"/>
      <c r="LF442" s="20"/>
      <c r="LG442" s="20"/>
      <c r="LH442" s="20">
        <v>76.75</v>
      </c>
      <c r="LI442" s="23">
        <f t="shared" si="1379"/>
        <v>12740.5</v>
      </c>
      <c r="LK442" s="27"/>
      <c r="LL442" s="27"/>
      <c r="LM442" s="27"/>
      <c r="LN442" s="27">
        <v>267</v>
      </c>
      <c r="LO442" s="30">
        <f t="shared" si="1380"/>
        <v>18690</v>
      </c>
      <c r="LW442" s="32"/>
      <c r="LX442" s="32"/>
      <c r="LY442" s="32"/>
      <c r="LZ442" s="32">
        <v>140.25</v>
      </c>
      <c r="MA442" s="36">
        <f t="shared" si="1381"/>
        <v>7012.5</v>
      </c>
      <c r="MC442" s="32"/>
      <c r="MD442" s="32"/>
      <c r="ME442" s="32"/>
      <c r="MF442" s="32"/>
      <c r="MI442" s="32"/>
      <c r="MJ442" s="32"/>
      <c r="MK442" s="32"/>
      <c r="ML442" s="32"/>
      <c r="MO442" s="32"/>
      <c r="MP442" s="32"/>
      <c r="MQ442" s="32"/>
      <c r="MR442" s="32"/>
      <c r="MU442" s="32"/>
      <c r="MV442" s="32"/>
      <c r="MW442" s="32"/>
      <c r="MX442" s="32"/>
      <c r="NA442" s="32"/>
      <c r="NB442" s="32"/>
      <c r="NC442" s="32"/>
      <c r="ND442" s="32">
        <v>134</v>
      </c>
      <c r="NE442" s="36">
        <f t="shared" si="1382"/>
        <v>2010</v>
      </c>
      <c r="NG442" s="32"/>
      <c r="NH442" s="32"/>
      <c r="NI442" s="32"/>
      <c r="NJ442" s="32">
        <v>119.375</v>
      </c>
      <c r="NK442" s="36">
        <f t="shared" si="1383"/>
        <v>4225.875</v>
      </c>
      <c r="NM442" s="32"/>
      <c r="NN442" s="32"/>
      <c r="NO442" s="32"/>
      <c r="NP442" s="32">
        <v>114</v>
      </c>
      <c r="NQ442" s="36">
        <f t="shared" si="1384"/>
        <v>1881</v>
      </c>
      <c r="NS442" s="32"/>
      <c r="NT442" s="32"/>
      <c r="NU442" s="32"/>
      <c r="NV442" s="32"/>
      <c r="NY442" s="32"/>
      <c r="NZ442" s="32"/>
      <c r="OA442" s="32"/>
      <c r="OB442" s="32">
        <v>57</v>
      </c>
      <c r="OC442" s="36">
        <f t="shared" si="1385"/>
        <v>1630.2</v>
      </c>
      <c r="OE442" s="32"/>
      <c r="OF442" s="32"/>
      <c r="OG442" s="32"/>
      <c r="OH442" s="32"/>
      <c r="OK442" s="32"/>
      <c r="OL442" s="32"/>
      <c r="OM442" s="32"/>
      <c r="ON442" s="32"/>
      <c r="OQ442" s="32"/>
      <c r="OR442" s="32"/>
      <c r="OS442" s="32"/>
      <c r="OT442" s="32">
        <v>95</v>
      </c>
      <c r="OU442" s="36">
        <f t="shared" si="1386"/>
        <v>2261</v>
      </c>
      <c r="OW442" s="32"/>
      <c r="OX442" s="32"/>
      <c r="OY442" s="32"/>
      <c r="OZ442" s="32">
        <v>124.5</v>
      </c>
      <c r="PA442" s="36">
        <f t="shared" si="1387"/>
        <v>2178.75</v>
      </c>
      <c r="PC442" s="32"/>
      <c r="PD442" s="32"/>
      <c r="PE442" s="32"/>
      <c r="PF442" s="32"/>
      <c r="PI442" s="32"/>
      <c r="PJ442" s="32"/>
      <c r="PK442" s="32"/>
      <c r="PL442" s="32"/>
      <c r="PO442" s="32"/>
      <c r="PP442" s="32"/>
      <c r="PQ442" s="32"/>
      <c r="PR442" s="32">
        <v>12.75</v>
      </c>
      <c r="PS442" s="36">
        <f t="shared" si="1388"/>
        <v>1501.95</v>
      </c>
      <c r="PU442" s="32"/>
      <c r="PV442" s="32"/>
      <c r="PW442" s="32"/>
      <c r="PX442" s="31">
        <v>145.5</v>
      </c>
      <c r="PY442" s="36">
        <f t="shared" si="1389"/>
        <v>873</v>
      </c>
      <c r="QM442" s="5"/>
      <c r="QO442" s="5"/>
      <c r="RN442" s="31">
        <v>120</v>
      </c>
      <c r="RO442" s="36">
        <f t="shared" si="1390"/>
        <v>1368</v>
      </c>
      <c r="RT442" s="31">
        <v>62.5</v>
      </c>
      <c r="RU442" s="36">
        <f t="shared" si="1391"/>
        <v>1925</v>
      </c>
      <c r="RZ442" s="31">
        <v>126.5</v>
      </c>
      <c r="SA442" s="36">
        <f t="shared" si="1392"/>
        <v>1897.5</v>
      </c>
    </row>
    <row r="443" spans="1:515" x14ac:dyDescent="0.55000000000000004">
      <c r="B443" s="80">
        <v>186708</v>
      </c>
      <c r="C443" s="79"/>
      <c r="D443" s="78"/>
      <c r="E443" s="78">
        <f t="shared" si="1113"/>
        <v>420460.07500000007</v>
      </c>
      <c r="F443" s="78">
        <f t="shared" si="1393"/>
        <v>71.769255023232574</v>
      </c>
      <c r="G443" s="78">
        <f t="shared" si="1338"/>
        <v>104.44396626673623</v>
      </c>
      <c r="H443" s="78"/>
      <c r="I443" s="78"/>
      <c r="J443" s="88"/>
      <c r="N443" s="31">
        <v>117.5</v>
      </c>
      <c r="O443" s="62">
        <f t="shared" si="1339"/>
        <v>15451.25</v>
      </c>
      <c r="T443" s="31">
        <v>26.8125</v>
      </c>
      <c r="U443" s="36">
        <f t="shared" si="1340"/>
        <v>5362.5</v>
      </c>
      <c r="Z443" s="31">
        <v>148.5</v>
      </c>
      <c r="AA443" s="37">
        <f t="shared" si="1336"/>
        <v>14850</v>
      </c>
      <c r="AF443" s="31">
        <v>121</v>
      </c>
      <c r="AG443" s="36">
        <f t="shared" si="1341"/>
        <v>13673</v>
      </c>
      <c r="AL443" s="31">
        <v>107</v>
      </c>
      <c r="AM443" s="30">
        <f t="shared" si="1342"/>
        <v>22684</v>
      </c>
      <c r="AR443" s="31">
        <v>73</v>
      </c>
      <c r="AS443" s="38">
        <f t="shared" si="1343"/>
        <v>2299.5</v>
      </c>
      <c r="AX443" s="31">
        <v>121.5</v>
      </c>
      <c r="AY443" s="36">
        <f t="shared" si="1344"/>
        <v>15795</v>
      </c>
      <c r="BD443" s="31">
        <v>134.5</v>
      </c>
      <c r="BE443" s="36">
        <f t="shared" si="1345"/>
        <v>5581.75</v>
      </c>
      <c r="BJ443" s="31">
        <v>112</v>
      </c>
      <c r="BK443" s="36">
        <f t="shared" si="1346"/>
        <v>3438.4</v>
      </c>
      <c r="BP443" s="31">
        <v>110.75</v>
      </c>
      <c r="BQ443" s="30">
        <f t="shared" si="1347"/>
        <v>3987</v>
      </c>
      <c r="BV443" s="31">
        <v>108</v>
      </c>
      <c r="BW443" s="30">
        <f t="shared" si="1348"/>
        <v>9828</v>
      </c>
      <c r="CB443" s="31">
        <v>120</v>
      </c>
      <c r="CC443" s="30">
        <f t="shared" si="1349"/>
        <v>27960</v>
      </c>
      <c r="CH443" s="56">
        <v>51</v>
      </c>
      <c r="CI443" s="36">
        <f t="shared" si="1350"/>
        <v>1173</v>
      </c>
      <c r="CT443" s="56">
        <v>48</v>
      </c>
      <c r="CU443" s="36">
        <f t="shared" si="1351"/>
        <v>6336</v>
      </c>
      <c r="CZ443" s="31">
        <v>106</v>
      </c>
      <c r="DA443" s="62">
        <f t="shared" si="1352"/>
        <v>27348</v>
      </c>
      <c r="DF443" s="31">
        <v>124.5</v>
      </c>
      <c r="DG443" s="30">
        <f t="shared" si="1394"/>
        <v>12450</v>
      </c>
      <c r="DL443" s="31">
        <v>113.5</v>
      </c>
      <c r="DM443" s="30">
        <f t="shared" si="1354"/>
        <v>5902</v>
      </c>
      <c r="DR443" s="31">
        <v>110</v>
      </c>
      <c r="DS443" s="30">
        <f t="shared" si="1355"/>
        <v>7700</v>
      </c>
      <c r="DX443" s="31">
        <v>80.25</v>
      </c>
      <c r="DY443" s="30">
        <f t="shared" si="1356"/>
        <v>7543.5</v>
      </c>
      <c r="ED443" s="31">
        <v>127</v>
      </c>
      <c r="EE443" s="30">
        <f t="shared" si="1357"/>
        <v>6350</v>
      </c>
      <c r="EV443" s="31">
        <v>140</v>
      </c>
      <c r="EW443" s="30">
        <f t="shared" si="1358"/>
        <v>6300</v>
      </c>
      <c r="FB443" s="31">
        <v>137</v>
      </c>
      <c r="FC443" s="29">
        <f t="shared" si="1337"/>
        <v>9179</v>
      </c>
      <c r="FN443" s="31">
        <v>100</v>
      </c>
      <c r="FO443" s="36">
        <f t="shared" si="1359"/>
        <v>6000</v>
      </c>
      <c r="FT443" s="31">
        <v>127</v>
      </c>
      <c r="FU443" s="36">
        <f t="shared" si="1360"/>
        <v>25400</v>
      </c>
      <c r="FZ443" s="31">
        <v>100.5</v>
      </c>
      <c r="GA443" s="36">
        <f t="shared" si="1361"/>
        <v>9346.5</v>
      </c>
      <c r="GF443" s="31">
        <v>93.5</v>
      </c>
      <c r="GG443" s="36">
        <f t="shared" si="1362"/>
        <v>5049</v>
      </c>
      <c r="GL443" s="31">
        <v>87.5</v>
      </c>
      <c r="GM443" s="36">
        <f t="shared" si="1363"/>
        <v>3937.5</v>
      </c>
      <c r="GR443" s="31">
        <v>117.5</v>
      </c>
      <c r="GS443" s="36">
        <f t="shared" si="1364"/>
        <v>11045</v>
      </c>
      <c r="HJ443" s="31">
        <v>48.875</v>
      </c>
      <c r="HK443" s="36">
        <f t="shared" si="1365"/>
        <v>1759.5</v>
      </c>
      <c r="HP443" s="31">
        <v>139.0625</v>
      </c>
      <c r="HQ443" s="30">
        <f t="shared" si="1366"/>
        <v>14462.5</v>
      </c>
      <c r="HV443" s="31">
        <v>67.5</v>
      </c>
      <c r="HW443" s="36">
        <f t="shared" si="1367"/>
        <v>2025</v>
      </c>
      <c r="IB443" s="31">
        <v>174</v>
      </c>
      <c r="IC443" s="36">
        <f t="shared" si="1368"/>
        <v>5220</v>
      </c>
      <c r="IH443" s="31">
        <v>125</v>
      </c>
      <c r="II443" s="30">
        <f t="shared" si="1369"/>
        <v>6250</v>
      </c>
      <c r="IN443" s="31">
        <v>88.5</v>
      </c>
      <c r="IO443" s="36">
        <f t="shared" si="1370"/>
        <v>4248</v>
      </c>
      <c r="IT443" s="31">
        <v>114</v>
      </c>
      <c r="IU443" s="36">
        <f t="shared" si="1371"/>
        <v>4446</v>
      </c>
      <c r="IZ443" s="31">
        <v>40</v>
      </c>
      <c r="JA443" s="36">
        <f t="shared" si="1372"/>
        <v>2280</v>
      </c>
      <c r="JC443" s="69"/>
      <c r="JD443" s="20"/>
      <c r="JE443" s="20"/>
      <c r="JF443" s="20"/>
      <c r="JI443" s="69"/>
      <c r="JJ443" s="20"/>
      <c r="JK443" s="20"/>
      <c r="JL443" s="20">
        <v>127</v>
      </c>
      <c r="JM443" s="23">
        <f t="shared" si="1373"/>
        <v>9550.4</v>
      </c>
      <c r="JO443" s="69"/>
      <c r="JP443" s="20"/>
      <c r="JQ443" s="20"/>
      <c r="JR443" s="20">
        <v>142.75</v>
      </c>
      <c r="JS443" s="23">
        <f t="shared" si="1374"/>
        <v>4796.4000000000005</v>
      </c>
      <c r="JU443" s="69"/>
      <c r="JV443" s="20"/>
      <c r="JW443" s="20"/>
      <c r="JX443" s="20"/>
      <c r="KA443" s="69"/>
      <c r="KB443" s="20"/>
      <c r="KC443" s="20"/>
      <c r="KD443" s="20"/>
      <c r="KG443" s="69"/>
      <c r="KH443" s="20"/>
      <c r="KI443" s="20"/>
      <c r="KJ443" s="20">
        <v>30.75</v>
      </c>
      <c r="KK443" s="23">
        <f t="shared" si="1375"/>
        <v>922.5</v>
      </c>
      <c r="KM443" s="69"/>
      <c r="KN443" s="20"/>
      <c r="KO443" s="20"/>
      <c r="KP443" s="20">
        <v>116</v>
      </c>
      <c r="KQ443" s="23">
        <f t="shared" si="1376"/>
        <v>2122.8000000000002</v>
      </c>
      <c r="KS443" s="69"/>
      <c r="KT443" s="20"/>
      <c r="KU443" s="20"/>
      <c r="KV443" s="20">
        <v>109</v>
      </c>
      <c r="KW443" s="23">
        <f t="shared" si="1377"/>
        <v>9810</v>
      </c>
      <c r="KY443" s="69"/>
      <c r="KZ443" s="20"/>
      <c r="LA443" s="20"/>
      <c r="LB443" s="20">
        <v>91</v>
      </c>
      <c r="LC443" s="23">
        <f t="shared" si="1378"/>
        <v>2147.6</v>
      </c>
      <c r="LE443" s="69"/>
      <c r="LF443" s="20"/>
      <c r="LG443" s="20"/>
      <c r="LH443" s="20">
        <v>69.75</v>
      </c>
      <c r="LI443" s="23">
        <f t="shared" si="1379"/>
        <v>11578.5</v>
      </c>
      <c r="LK443" s="27"/>
      <c r="LL443" s="27"/>
      <c r="LM443" s="27"/>
      <c r="LN443" s="27">
        <v>257</v>
      </c>
      <c r="LO443" s="30">
        <f t="shared" si="1380"/>
        <v>17990</v>
      </c>
      <c r="LW443" s="32"/>
      <c r="LX443" s="32"/>
      <c r="LY443" s="32"/>
      <c r="LZ443" s="32">
        <v>140.5</v>
      </c>
      <c r="MA443" s="36">
        <f t="shared" si="1381"/>
        <v>7025</v>
      </c>
      <c r="MC443" s="32"/>
      <c r="MD443" s="32"/>
      <c r="ME443" s="32"/>
      <c r="MF443" s="32"/>
      <c r="MI443" s="32"/>
      <c r="MJ443" s="32"/>
      <c r="MK443" s="32"/>
      <c r="ML443" s="32"/>
      <c r="MO443" s="32"/>
      <c r="MP443" s="32"/>
      <c r="MQ443" s="32"/>
      <c r="MR443" s="32"/>
      <c r="MU443" s="32"/>
      <c r="MV443" s="32"/>
      <c r="MW443" s="32"/>
      <c r="MX443" s="32"/>
      <c r="NA443" s="32"/>
      <c r="NB443" s="32"/>
      <c r="NC443" s="32"/>
      <c r="ND443" s="32">
        <v>134</v>
      </c>
      <c r="NE443" s="36">
        <f t="shared" si="1382"/>
        <v>2010</v>
      </c>
      <c r="NG443" s="32"/>
      <c r="NH443" s="32"/>
      <c r="NI443" s="32"/>
      <c r="NJ443" s="32">
        <v>119.75</v>
      </c>
      <c r="NK443" s="36">
        <f t="shared" si="1383"/>
        <v>4239.1499999999996</v>
      </c>
      <c r="NM443" s="32"/>
      <c r="NN443" s="32"/>
      <c r="NO443" s="32"/>
      <c r="NP443" s="32">
        <v>115</v>
      </c>
      <c r="NQ443" s="36">
        <f t="shared" si="1384"/>
        <v>1897.5</v>
      </c>
      <c r="NS443" s="32"/>
      <c r="NT443" s="32"/>
      <c r="NU443" s="32"/>
      <c r="NV443" s="32"/>
      <c r="NY443" s="32"/>
      <c r="NZ443" s="32"/>
      <c r="OA443" s="32"/>
      <c r="OB443" s="32">
        <v>53</v>
      </c>
      <c r="OC443" s="36">
        <f t="shared" si="1385"/>
        <v>1515.8000000000002</v>
      </c>
      <c r="OE443" s="32"/>
      <c r="OF443" s="32"/>
      <c r="OG443" s="32"/>
      <c r="OH443" s="32"/>
      <c r="OK443" s="32"/>
      <c r="OL443" s="32"/>
      <c r="OM443" s="32"/>
      <c r="ON443" s="32"/>
      <c r="OQ443" s="32"/>
      <c r="OR443" s="32"/>
      <c r="OS443" s="32"/>
      <c r="OT443" s="32">
        <v>95</v>
      </c>
      <c r="OU443" s="36">
        <f t="shared" si="1386"/>
        <v>2261</v>
      </c>
      <c r="OW443" s="32"/>
      <c r="OX443" s="32"/>
      <c r="OY443" s="32"/>
      <c r="OZ443" s="32">
        <v>124.5</v>
      </c>
      <c r="PA443" s="36">
        <f t="shared" si="1387"/>
        <v>2178.75</v>
      </c>
      <c r="PO443" s="32"/>
      <c r="PP443" s="32"/>
      <c r="PQ443" s="32"/>
      <c r="PR443" s="32">
        <v>14.875</v>
      </c>
      <c r="PS443" s="36">
        <f t="shared" si="1388"/>
        <v>1752.2749999999999</v>
      </c>
      <c r="PU443" s="32"/>
      <c r="PV443" s="32"/>
      <c r="PW443" s="32"/>
      <c r="PX443" s="31">
        <v>125</v>
      </c>
      <c r="PY443" s="36">
        <f t="shared" si="1389"/>
        <v>750</v>
      </c>
      <c r="QM443" s="5"/>
      <c r="QO443" s="5"/>
      <c r="RN443" s="31">
        <v>120</v>
      </c>
      <c r="RO443" s="36">
        <f t="shared" si="1390"/>
        <v>1368</v>
      </c>
      <c r="RT443" s="31">
        <f>AVERAGE(RT442,RT444)</f>
        <v>63.75</v>
      </c>
      <c r="RU443" s="36">
        <f t="shared" si="1391"/>
        <v>1963.5</v>
      </c>
      <c r="RZ443" s="31">
        <v>128</v>
      </c>
      <c r="SA443" s="36">
        <f t="shared" si="1392"/>
        <v>1920</v>
      </c>
    </row>
    <row r="444" spans="1:515" x14ac:dyDescent="0.55000000000000004">
      <c r="B444" s="80">
        <v>186709</v>
      </c>
      <c r="C444" s="79"/>
      <c r="D444" s="78"/>
      <c r="E444" s="78">
        <f t="shared" si="1113"/>
        <v>416502.65000000008</v>
      </c>
      <c r="F444" s="78">
        <f t="shared" si="1393"/>
        <v>71.093753445442303</v>
      </c>
      <c r="G444" s="78">
        <f t="shared" si="1338"/>
        <v>103.46092605012794</v>
      </c>
      <c r="H444" s="78"/>
      <c r="I444" s="78"/>
      <c r="J444" s="88"/>
      <c r="N444" s="31">
        <v>122</v>
      </c>
      <c r="O444" s="62">
        <f t="shared" si="1339"/>
        <v>16043</v>
      </c>
      <c r="T444" s="31">
        <v>26.75</v>
      </c>
      <c r="U444" s="36">
        <f t="shared" si="1340"/>
        <v>5350</v>
      </c>
      <c r="Z444" s="31">
        <v>147</v>
      </c>
      <c r="AA444" s="37">
        <f t="shared" si="1336"/>
        <v>14700</v>
      </c>
      <c r="AF444" s="31">
        <v>112</v>
      </c>
      <c r="AG444" s="36">
        <f t="shared" si="1341"/>
        <v>12656</v>
      </c>
      <c r="AL444" s="31">
        <v>105</v>
      </c>
      <c r="AM444" s="30">
        <f t="shared" si="1342"/>
        <v>22260</v>
      </c>
      <c r="AR444" s="31">
        <v>72.5</v>
      </c>
      <c r="AS444" s="38">
        <f t="shared" si="1343"/>
        <v>2283.75</v>
      </c>
      <c r="AX444" s="31">
        <v>123.75</v>
      </c>
      <c r="AY444" s="36">
        <f t="shared" si="1344"/>
        <v>16087.5</v>
      </c>
      <c r="BD444" s="31">
        <v>136.5</v>
      </c>
      <c r="BE444" s="36">
        <f t="shared" si="1345"/>
        <v>5664.75</v>
      </c>
      <c r="BJ444" s="31">
        <v>112</v>
      </c>
      <c r="BK444" s="36">
        <f t="shared" si="1346"/>
        <v>3438.4</v>
      </c>
      <c r="BP444" s="31">
        <v>111.25</v>
      </c>
      <c r="BQ444" s="30">
        <f t="shared" si="1347"/>
        <v>4005</v>
      </c>
      <c r="BV444" s="31">
        <v>102.75</v>
      </c>
      <c r="BW444" s="30">
        <f t="shared" si="1348"/>
        <v>9350.25</v>
      </c>
      <c r="CB444" s="31">
        <v>122</v>
      </c>
      <c r="CC444" s="30">
        <f t="shared" si="1349"/>
        <v>28426</v>
      </c>
      <c r="CH444" s="56">
        <v>49</v>
      </c>
      <c r="CI444" s="36">
        <f t="shared" si="1350"/>
        <v>1127</v>
      </c>
      <c r="CT444" s="56">
        <v>42.5</v>
      </c>
      <c r="CU444" s="36">
        <f t="shared" si="1351"/>
        <v>5610</v>
      </c>
      <c r="CZ444" s="31">
        <v>109.5</v>
      </c>
      <c r="DA444" s="62">
        <f t="shared" si="1352"/>
        <v>28251</v>
      </c>
      <c r="DF444" s="31">
        <v>128</v>
      </c>
      <c r="DG444" s="30">
        <f t="shared" si="1394"/>
        <v>12800</v>
      </c>
      <c r="DL444" s="31">
        <v>112</v>
      </c>
      <c r="DM444" s="30">
        <f t="shared" si="1354"/>
        <v>5824</v>
      </c>
      <c r="DR444" s="31">
        <v>108</v>
      </c>
      <c r="DS444" s="30">
        <f t="shared" si="1355"/>
        <v>7560</v>
      </c>
      <c r="DX444" s="31">
        <v>81.5</v>
      </c>
      <c r="DY444" s="30">
        <f t="shared" si="1356"/>
        <v>7661</v>
      </c>
      <c r="ED444" s="31">
        <v>129.25</v>
      </c>
      <c r="EE444" s="30">
        <f t="shared" si="1357"/>
        <v>6462.5</v>
      </c>
      <c r="EV444" s="31">
        <v>143.25</v>
      </c>
      <c r="EW444" s="30">
        <f t="shared" si="1358"/>
        <v>6446.25</v>
      </c>
      <c r="FB444" s="31">
        <v>141</v>
      </c>
      <c r="FC444" s="29">
        <f t="shared" si="1337"/>
        <v>9447</v>
      </c>
      <c r="FN444" s="31">
        <v>99.875</v>
      </c>
      <c r="FO444" s="36">
        <f t="shared" si="1359"/>
        <v>5992.5</v>
      </c>
      <c r="FT444" s="31">
        <v>105</v>
      </c>
      <c r="FU444" s="36">
        <f t="shared" si="1360"/>
        <v>21000</v>
      </c>
      <c r="FZ444" s="31">
        <v>97.875</v>
      </c>
      <c r="GA444" s="36">
        <f t="shared" si="1361"/>
        <v>9102.375</v>
      </c>
      <c r="GF444" s="31">
        <v>79.25</v>
      </c>
      <c r="GG444" s="36">
        <f t="shared" si="1362"/>
        <v>4279.5</v>
      </c>
      <c r="GL444" s="31">
        <v>85</v>
      </c>
      <c r="GM444" s="36">
        <f t="shared" si="1363"/>
        <v>3825</v>
      </c>
      <c r="GR444" s="31">
        <v>114</v>
      </c>
      <c r="GS444" s="36">
        <f t="shared" si="1364"/>
        <v>10716</v>
      </c>
      <c r="HJ444" s="31">
        <v>45.6875</v>
      </c>
      <c r="HK444" s="36">
        <f t="shared" si="1365"/>
        <v>1644.75</v>
      </c>
      <c r="HP444" s="31">
        <v>128.25</v>
      </c>
      <c r="HQ444" s="30">
        <f t="shared" si="1366"/>
        <v>13338</v>
      </c>
      <c r="HV444" s="31">
        <v>57.5</v>
      </c>
      <c r="HW444" s="36">
        <f t="shared" si="1367"/>
        <v>1725</v>
      </c>
      <c r="IB444" s="31">
        <v>174</v>
      </c>
      <c r="IC444" s="36">
        <f t="shared" si="1368"/>
        <v>5220</v>
      </c>
      <c r="IH444" s="31">
        <v>122</v>
      </c>
      <c r="II444" s="30">
        <f t="shared" si="1369"/>
        <v>6100</v>
      </c>
      <c r="IN444" s="31">
        <v>88.5</v>
      </c>
      <c r="IO444" s="36">
        <f t="shared" si="1370"/>
        <v>4248</v>
      </c>
      <c r="IT444" s="31">
        <v>120</v>
      </c>
      <c r="IU444" s="36">
        <f t="shared" si="1371"/>
        <v>4680</v>
      </c>
      <c r="IZ444" s="31">
        <v>48.5</v>
      </c>
      <c r="JA444" s="36">
        <f t="shared" si="1372"/>
        <v>2764.5</v>
      </c>
      <c r="JC444" s="69"/>
      <c r="JD444" s="20"/>
      <c r="JE444" s="20"/>
      <c r="JF444" s="20"/>
      <c r="JI444" s="69"/>
      <c r="JJ444" s="20"/>
      <c r="JK444" s="20"/>
      <c r="JL444" s="20">
        <v>126</v>
      </c>
      <c r="JM444" s="23">
        <f t="shared" si="1373"/>
        <v>9475.2000000000007</v>
      </c>
      <c r="JO444" s="69"/>
      <c r="JP444" s="20"/>
      <c r="JQ444" s="20"/>
      <c r="JR444" s="20">
        <v>141.875</v>
      </c>
      <c r="JS444" s="23">
        <f t="shared" si="1374"/>
        <v>4767</v>
      </c>
      <c r="JU444" s="69"/>
      <c r="JV444" s="20"/>
      <c r="JW444" s="20"/>
      <c r="JX444" s="20"/>
      <c r="KA444" s="69"/>
      <c r="KB444" s="20"/>
      <c r="KC444" s="20"/>
      <c r="KD444" s="20"/>
      <c r="KG444" s="69"/>
      <c r="KH444" s="20"/>
      <c r="KI444" s="20"/>
      <c r="KJ444" s="20">
        <v>30.625</v>
      </c>
      <c r="KK444" s="23">
        <f t="shared" si="1375"/>
        <v>918.75</v>
      </c>
      <c r="KM444" s="69"/>
      <c r="KN444" s="20"/>
      <c r="KO444" s="20"/>
      <c r="KP444" s="20">
        <v>123.5</v>
      </c>
      <c r="KQ444" s="23">
        <f t="shared" si="1376"/>
        <v>2260.0500000000002</v>
      </c>
      <c r="KS444" s="69"/>
      <c r="KT444" s="20"/>
      <c r="KU444" s="20"/>
      <c r="KV444" s="20">
        <v>107</v>
      </c>
      <c r="KW444" s="23">
        <f t="shared" si="1377"/>
        <v>9630</v>
      </c>
      <c r="KY444" s="69"/>
      <c r="KZ444" s="20"/>
      <c r="LA444" s="20"/>
      <c r="LB444" s="20">
        <v>94</v>
      </c>
      <c r="LC444" s="23">
        <f t="shared" si="1378"/>
        <v>2218.4</v>
      </c>
      <c r="LE444" s="69"/>
      <c r="LF444" s="20"/>
      <c r="LG444" s="20"/>
      <c r="LH444" s="20">
        <v>65.5</v>
      </c>
      <c r="LI444" s="23">
        <f t="shared" si="1379"/>
        <v>10873</v>
      </c>
      <c r="LK444" s="27"/>
      <c r="LL444" s="27"/>
      <c r="LM444" s="27"/>
      <c r="LN444" s="27">
        <v>306</v>
      </c>
      <c r="LO444" s="30">
        <f t="shared" si="1380"/>
        <v>21420</v>
      </c>
      <c r="LW444" s="32"/>
      <c r="LX444" s="32"/>
      <c r="LY444" s="32"/>
      <c r="LZ444" s="32">
        <v>140.25</v>
      </c>
      <c r="MA444" s="36">
        <f t="shared" si="1381"/>
        <v>7012.5</v>
      </c>
      <c r="MC444" s="32"/>
      <c r="MD444" s="32"/>
      <c r="ME444" s="32"/>
      <c r="MF444" s="32"/>
      <c r="MI444" s="32"/>
      <c r="MJ444" s="32"/>
      <c r="MK444" s="32"/>
      <c r="ML444" s="32"/>
      <c r="MO444" s="32"/>
      <c r="MP444" s="32"/>
      <c r="MQ444" s="32"/>
      <c r="MR444" s="32"/>
      <c r="MU444" s="32"/>
      <c r="MV444" s="32"/>
      <c r="MW444" s="32"/>
      <c r="MX444" s="32"/>
      <c r="NA444" s="32"/>
      <c r="NB444" s="32"/>
      <c r="NC444" s="32"/>
      <c r="ND444" s="32">
        <v>134</v>
      </c>
      <c r="NE444" s="36">
        <f t="shared" si="1382"/>
        <v>2010</v>
      </c>
      <c r="NG444" s="32"/>
      <c r="NH444" s="32"/>
      <c r="NI444" s="32"/>
      <c r="NJ444" s="32">
        <v>120</v>
      </c>
      <c r="NK444" s="36">
        <f t="shared" si="1383"/>
        <v>4248</v>
      </c>
      <c r="NM444" s="32"/>
      <c r="NN444" s="32"/>
      <c r="NO444" s="32"/>
      <c r="NP444" s="32">
        <v>115</v>
      </c>
      <c r="NQ444" s="36">
        <f t="shared" si="1384"/>
        <v>1897.5</v>
      </c>
      <c r="NS444" s="32"/>
      <c r="NT444" s="32"/>
      <c r="NU444" s="32"/>
      <c r="NV444" s="32"/>
      <c r="NY444" s="32"/>
      <c r="NZ444" s="32"/>
      <c r="OA444" s="32"/>
      <c r="OB444" s="32">
        <v>57</v>
      </c>
      <c r="OC444" s="36">
        <f t="shared" si="1385"/>
        <v>1630.2</v>
      </c>
      <c r="OE444" s="32"/>
      <c r="OF444" s="32"/>
      <c r="OG444" s="32"/>
      <c r="OH444" s="32"/>
      <c r="OK444" s="32"/>
      <c r="OL444" s="32"/>
      <c r="OM444" s="32"/>
      <c r="ON444" s="32"/>
      <c r="OQ444" s="32"/>
      <c r="OR444" s="32"/>
      <c r="OS444" s="32"/>
      <c r="OT444" s="32">
        <v>95</v>
      </c>
      <c r="OU444" s="36">
        <f t="shared" si="1386"/>
        <v>2261</v>
      </c>
      <c r="OW444" s="32"/>
      <c r="OX444" s="32"/>
      <c r="OY444" s="32"/>
      <c r="OZ444" s="32">
        <v>124.75</v>
      </c>
      <c r="PA444" s="36">
        <f t="shared" si="1387"/>
        <v>2183.125</v>
      </c>
      <c r="PO444" s="32"/>
      <c r="PP444" s="32"/>
      <c r="PQ444" s="32"/>
      <c r="PR444" s="32">
        <v>13</v>
      </c>
      <c r="PS444" s="36">
        <f t="shared" si="1388"/>
        <v>1531.3999999999999</v>
      </c>
      <c r="PU444" s="32"/>
      <c r="PV444" s="32"/>
      <c r="PW444" s="32"/>
      <c r="PX444" s="31">
        <v>125</v>
      </c>
      <c r="PY444" s="36">
        <f t="shared" si="1389"/>
        <v>750</v>
      </c>
      <c r="QM444" s="5"/>
      <c r="QO444" s="5"/>
      <c r="RN444" s="31">
        <v>120</v>
      </c>
      <c r="RO444" s="36">
        <f t="shared" si="1390"/>
        <v>1368</v>
      </c>
      <c r="RT444" s="31">
        <v>65</v>
      </c>
      <c r="RU444" s="36">
        <f t="shared" si="1391"/>
        <v>2002</v>
      </c>
      <c r="RZ444" s="31">
        <v>130.5</v>
      </c>
      <c r="SA444" s="36">
        <f t="shared" si="1392"/>
        <v>1957.5</v>
      </c>
    </row>
    <row r="445" spans="1:515" x14ac:dyDescent="0.55000000000000004">
      <c r="B445" s="80">
        <v>186710</v>
      </c>
      <c r="C445" s="79"/>
      <c r="D445" s="78"/>
      <c r="E445" s="78">
        <f t="shared" si="1113"/>
        <v>415403.62499999994</v>
      </c>
      <c r="F445" s="78">
        <f t="shared" si="1393"/>
        <v>70.90615845083569</v>
      </c>
      <c r="G445" s="78">
        <f t="shared" si="1338"/>
        <v>103.18792383933227</v>
      </c>
      <c r="H445" s="78"/>
      <c r="I445" s="78"/>
      <c r="J445" s="88"/>
      <c r="N445" s="31">
        <v>115.75</v>
      </c>
      <c r="O445" s="62">
        <f t="shared" si="1339"/>
        <v>15221.125</v>
      </c>
      <c r="T445" s="31">
        <v>25.75</v>
      </c>
      <c r="U445" s="36">
        <f t="shared" si="1340"/>
        <v>5150</v>
      </c>
      <c r="Z445" s="31">
        <v>147</v>
      </c>
      <c r="AA445" s="37">
        <f t="shared" si="1336"/>
        <v>14700</v>
      </c>
      <c r="AF445" s="31">
        <v>100</v>
      </c>
      <c r="AG445" s="36">
        <f t="shared" si="1341"/>
        <v>11300</v>
      </c>
      <c r="AL445" s="31">
        <v>103.75</v>
      </c>
      <c r="AM445" s="30">
        <f t="shared" si="1342"/>
        <v>21995</v>
      </c>
      <c r="AR445" s="31">
        <v>62</v>
      </c>
      <c r="AS445" s="38">
        <f t="shared" si="1343"/>
        <v>1953</v>
      </c>
      <c r="AX445" s="31">
        <v>120.5</v>
      </c>
      <c r="AY445" s="36">
        <f t="shared" si="1344"/>
        <v>15665</v>
      </c>
      <c r="BD445" s="31">
        <v>136.25</v>
      </c>
      <c r="BE445" s="36">
        <f t="shared" si="1345"/>
        <v>5654.375</v>
      </c>
      <c r="BJ445" s="31">
        <v>111.5</v>
      </c>
      <c r="BK445" s="36">
        <f t="shared" si="1346"/>
        <v>3423.0499999999997</v>
      </c>
      <c r="BP445" s="31">
        <v>111</v>
      </c>
      <c r="BQ445" s="30">
        <f t="shared" si="1347"/>
        <v>3996</v>
      </c>
      <c r="BV445" s="31">
        <v>97</v>
      </c>
      <c r="BW445" s="30">
        <f t="shared" si="1348"/>
        <v>8827</v>
      </c>
      <c r="CB445" s="31">
        <v>128.5</v>
      </c>
      <c r="CC445" s="30">
        <f t="shared" si="1349"/>
        <v>29940.5</v>
      </c>
      <c r="CH445" s="56">
        <v>50</v>
      </c>
      <c r="CI445" s="36">
        <f t="shared" si="1350"/>
        <v>1150</v>
      </c>
      <c r="CT445" s="56">
        <v>48.5</v>
      </c>
      <c r="CU445" s="36">
        <f t="shared" si="1351"/>
        <v>6402</v>
      </c>
      <c r="CZ445" s="31">
        <v>118.5</v>
      </c>
      <c r="DA445" s="62">
        <f t="shared" si="1352"/>
        <v>30573</v>
      </c>
      <c r="DF445" s="31">
        <v>127.25</v>
      </c>
      <c r="DG445" s="30">
        <f t="shared" si="1394"/>
        <v>12725</v>
      </c>
      <c r="DL445" s="31">
        <v>118.25</v>
      </c>
      <c r="DM445" s="30">
        <f t="shared" si="1354"/>
        <v>6149</v>
      </c>
      <c r="DR445" s="31">
        <v>108.5</v>
      </c>
      <c r="DS445" s="30">
        <f t="shared" si="1355"/>
        <v>7595</v>
      </c>
      <c r="DX445" s="31">
        <v>79.5</v>
      </c>
      <c r="DY445" s="30">
        <f t="shared" si="1356"/>
        <v>7473</v>
      </c>
      <c r="ED445" s="31">
        <v>105</v>
      </c>
      <c r="EE445" s="30">
        <f t="shared" si="1357"/>
        <v>5250</v>
      </c>
      <c r="EV445" s="31">
        <v>147.5</v>
      </c>
      <c r="EW445" s="30">
        <f t="shared" si="1358"/>
        <v>6637.5</v>
      </c>
      <c r="FB445" s="31">
        <v>145</v>
      </c>
      <c r="FC445" s="29">
        <f t="shared" si="1337"/>
        <v>9715</v>
      </c>
      <c r="FN445" s="31">
        <v>98.25</v>
      </c>
      <c r="FO445" s="36">
        <f t="shared" si="1359"/>
        <v>5895</v>
      </c>
      <c r="FT445" s="31">
        <v>103</v>
      </c>
      <c r="FU445" s="36">
        <f t="shared" si="1360"/>
        <v>20600</v>
      </c>
      <c r="FZ445" s="31">
        <v>97.5</v>
      </c>
      <c r="GA445" s="36">
        <f t="shared" si="1361"/>
        <v>9067.5</v>
      </c>
      <c r="GF445" s="31">
        <v>83.5</v>
      </c>
      <c r="GG445" s="36">
        <f t="shared" si="1362"/>
        <v>4509</v>
      </c>
      <c r="GL445" s="31">
        <v>85</v>
      </c>
      <c r="GM445" s="36">
        <f t="shared" si="1363"/>
        <v>3825</v>
      </c>
      <c r="GR445" s="31">
        <v>102</v>
      </c>
      <c r="GS445" s="36">
        <f t="shared" si="1364"/>
        <v>9588</v>
      </c>
      <c r="HJ445" s="31">
        <v>42.5</v>
      </c>
      <c r="HK445" s="36">
        <f t="shared" si="1365"/>
        <v>1530</v>
      </c>
      <c r="HP445" s="31">
        <v>133.5</v>
      </c>
      <c r="HQ445" s="30">
        <f t="shared" si="1366"/>
        <v>13884</v>
      </c>
      <c r="HV445" s="31">
        <v>50</v>
      </c>
      <c r="HW445" s="36">
        <f t="shared" si="1367"/>
        <v>1500</v>
      </c>
      <c r="IB445" s="31">
        <v>174</v>
      </c>
      <c r="IC445" s="36">
        <f t="shared" si="1368"/>
        <v>5220</v>
      </c>
      <c r="IH445" s="31">
        <v>121</v>
      </c>
      <c r="II445" s="30">
        <f t="shared" si="1369"/>
        <v>6050</v>
      </c>
      <c r="IN445" s="31">
        <v>91</v>
      </c>
      <c r="IO445" s="36">
        <f t="shared" si="1370"/>
        <v>4368</v>
      </c>
      <c r="IT445" s="31">
        <v>124</v>
      </c>
      <c r="IU445" s="36">
        <f t="shared" si="1371"/>
        <v>4836</v>
      </c>
      <c r="IZ445" s="31">
        <v>39</v>
      </c>
      <c r="JA445" s="36">
        <f t="shared" si="1372"/>
        <v>2223</v>
      </c>
      <c r="JC445" s="69"/>
      <c r="JD445" s="20"/>
      <c r="JE445" s="20"/>
      <c r="JF445" s="20"/>
      <c r="JI445" s="69"/>
      <c r="JJ445" s="20"/>
      <c r="JK445" s="20"/>
      <c r="JL445" s="20">
        <v>123</v>
      </c>
      <c r="JM445" s="23">
        <f t="shared" si="1373"/>
        <v>9249.6</v>
      </c>
      <c r="JO445" s="69"/>
      <c r="JP445" s="20"/>
      <c r="JQ445" s="20"/>
      <c r="JR445" s="20">
        <v>141.75</v>
      </c>
      <c r="JS445" s="23">
        <f t="shared" si="1374"/>
        <v>4762.8</v>
      </c>
      <c r="JU445" s="69"/>
      <c r="JV445" s="20"/>
      <c r="JW445" s="20"/>
      <c r="JX445" s="20"/>
      <c r="KA445" s="69"/>
      <c r="KB445" s="20"/>
      <c r="KC445" s="20"/>
      <c r="KD445" s="20"/>
      <c r="KG445" s="69"/>
      <c r="KH445" s="20"/>
      <c r="KI445" s="20"/>
      <c r="KJ445" s="20">
        <v>30.625</v>
      </c>
      <c r="KK445" s="23">
        <f t="shared" si="1375"/>
        <v>918.75</v>
      </c>
      <c r="KM445" s="69"/>
      <c r="KN445" s="20"/>
      <c r="KO445" s="20"/>
      <c r="KP445" s="20">
        <v>128.5</v>
      </c>
      <c r="KQ445" s="23">
        <f t="shared" si="1376"/>
        <v>2351.5500000000002</v>
      </c>
      <c r="KS445" s="69"/>
      <c r="KT445" s="20"/>
      <c r="KU445" s="20"/>
      <c r="KV445" s="20">
        <v>103</v>
      </c>
      <c r="KW445" s="23">
        <f t="shared" si="1377"/>
        <v>9270</v>
      </c>
      <c r="KY445" s="69"/>
      <c r="KZ445" s="20"/>
      <c r="LA445" s="20"/>
      <c r="LB445" s="20">
        <v>92</v>
      </c>
      <c r="LC445" s="23">
        <f t="shared" si="1378"/>
        <v>2171.2000000000003</v>
      </c>
      <c r="LE445" s="69"/>
      <c r="LF445" s="20"/>
      <c r="LG445" s="20"/>
      <c r="LH445" s="20">
        <v>73.5</v>
      </c>
      <c r="LI445" s="23">
        <f t="shared" si="1379"/>
        <v>12201</v>
      </c>
      <c r="LK445" s="27"/>
      <c r="LL445" s="27"/>
      <c r="LM445" s="27"/>
      <c r="LN445" s="27">
        <v>290</v>
      </c>
      <c r="LO445" s="30">
        <f t="shared" si="1380"/>
        <v>20300</v>
      </c>
      <c r="LW445" s="32"/>
      <c r="LX445" s="32"/>
      <c r="LY445" s="32"/>
      <c r="LZ445" s="32">
        <v>140.25</v>
      </c>
      <c r="MA445" s="36">
        <f t="shared" si="1381"/>
        <v>7012.5</v>
      </c>
      <c r="MC445" s="32"/>
      <c r="MD445" s="32"/>
      <c r="ME445" s="32"/>
      <c r="MF445" s="32"/>
      <c r="MI445" s="32"/>
      <c r="MJ445" s="32"/>
      <c r="MK445" s="32"/>
      <c r="ML445" s="32"/>
      <c r="MO445" s="32"/>
      <c r="MP445" s="32"/>
      <c r="MQ445" s="32"/>
      <c r="MR445" s="32"/>
      <c r="MU445" s="32"/>
      <c r="MV445" s="32"/>
      <c r="MW445" s="32"/>
      <c r="MX445" s="32"/>
      <c r="NA445" s="32"/>
      <c r="NB445" s="32"/>
      <c r="NC445" s="32"/>
      <c r="ND445" s="32">
        <v>136</v>
      </c>
      <c r="NE445" s="36">
        <f t="shared" si="1382"/>
        <v>2040</v>
      </c>
      <c r="NG445" s="32"/>
      <c r="NH445" s="32"/>
      <c r="NI445" s="32"/>
      <c r="NJ445" s="32">
        <v>121.5</v>
      </c>
      <c r="NK445" s="36">
        <f t="shared" si="1383"/>
        <v>4301.0999999999995</v>
      </c>
      <c r="NM445" s="32"/>
      <c r="NN445" s="32"/>
      <c r="NO445" s="32"/>
      <c r="NP445" s="32">
        <v>116</v>
      </c>
      <c r="NQ445" s="36">
        <f t="shared" si="1384"/>
        <v>1914</v>
      </c>
      <c r="NS445" s="32"/>
      <c r="NT445" s="32"/>
      <c r="NU445" s="32"/>
      <c r="NV445" s="32"/>
      <c r="NY445" s="32"/>
      <c r="NZ445" s="32"/>
      <c r="OA445" s="32"/>
      <c r="OB445" s="32">
        <v>67</v>
      </c>
      <c r="OC445" s="36">
        <f t="shared" si="1385"/>
        <v>1916.2</v>
      </c>
      <c r="OE445" s="32"/>
      <c r="OF445" s="32"/>
      <c r="OG445" s="32"/>
      <c r="OH445" s="32"/>
      <c r="OK445" s="32"/>
      <c r="OL445" s="32"/>
      <c r="OM445" s="32"/>
      <c r="ON445" s="32"/>
      <c r="OQ445" s="32"/>
      <c r="OR445" s="32"/>
      <c r="OS445" s="32"/>
      <c r="OT445" s="32">
        <v>95</v>
      </c>
      <c r="OU445" s="36">
        <f t="shared" si="1386"/>
        <v>2261</v>
      </c>
      <c r="OW445" s="32"/>
      <c r="OX445" s="32"/>
      <c r="OY445" s="32"/>
      <c r="OZ445" s="32">
        <v>124.25</v>
      </c>
      <c r="PA445" s="36">
        <f t="shared" si="1387"/>
        <v>2174.375</v>
      </c>
      <c r="PC445" s="32"/>
      <c r="PD445" s="32"/>
      <c r="PE445" s="32"/>
      <c r="PF445" s="32"/>
      <c r="PI445" s="32"/>
      <c r="PJ445" s="32"/>
      <c r="PK445" s="32"/>
      <c r="PL445" s="32"/>
      <c r="PO445" s="32"/>
      <c r="PP445" s="32"/>
      <c r="PQ445" s="32"/>
      <c r="PR445" s="32">
        <v>16.5</v>
      </c>
      <c r="PS445" s="36">
        <f t="shared" si="1388"/>
        <v>1943.7</v>
      </c>
      <c r="PU445" s="32"/>
      <c r="PV445" s="32"/>
      <c r="PW445" s="32"/>
      <c r="PX445" s="31">
        <v>125</v>
      </c>
      <c r="PY445" s="36">
        <f t="shared" si="1389"/>
        <v>750</v>
      </c>
      <c r="QM445" s="5"/>
      <c r="QO445" s="5"/>
      <c r="RN445" s="31">
        <v>120</v>
      </c>
      <c r="RO445" s="36">
        <f t="shared" si="1390"/>
        <v>1368</v>
      </c>
      <c r="RT445" s="31">
        <f>((RT447-RT444)/3)+RT444</f>
        <v>66</v>
      </c>
      <c r="RU445" s="36">
        <f t="shared" si="1391"/>
        <v>2032.8</v>
      </c>
      <c r="RZ445" s="31">
        <v>125</v>
      </c>
      <c r="SA445" s="36">
        <f t="shared" si="1392"/>
        <v>1875</v>
      </c>
    </row>
    <row r="446" spans="1:515" x14ac:dyDescent="0.55000000000000004">
      <c r="B446" s="80">
        <v>186711</v>
      </c>
      <c r="C446" s="79">
        <f>COUNT(N446:SS446)/2</f>
        <v>56</v>
      </c>
      <c r="D446" s="78"/>
      <c r="E446" s="78">
        <f t="shared" si="1113"/>
        <v>418026.3</v>
      </c>
      <c r="F446" s="78">
        <f t="shared" si="1393"/>
        <v>71.353828615281287</v>
      </c>
      <c r="G446" s="78">
        <f t="shared" si="1338"/>
        <v>103.83940681123779</v>
      </c>
      <c r="H446" s="78"/>
      <c r="I446" s="78"/>
      <c r="J446" s="88"/>
      <c r="N446" s="31">
        <v>117.5</v>
      </c>
      <c r="O446" s="62">
        <f t="shared" si="1339"/>
        <v>15451.25</v>
      </c>
      <c r="T446" s="31">
        <v>25.1875</v>
      </c>
      <c r="U446" s="36">
        <f t="shared" si="1340"/>
        <v>5037.5</v>
      </c>
      <c r="Z446" s="31">
        <v>146</v>
      </c>
      <c r="AA446" s="37">
        <f t="shared" si="1336"/>
        <v>14600</v>
      </c>
      <c r="AF446" s="31">
        <v>114</v>
      </c>
      <c r="AG446" s="36">
        <f t="shared" si="1341"/>
        <v>12882</v>
      </c>
      <c r="AL446" s="31">
        <v>99</v>
      </c>
      <c r="AM446" s="30">
        <f t="shared" si="1342"/>
        <v>20988</v>
      </c>
      <c r="AR446" s="31">
        <v>64</v>
      </c>
      <c r="AS446" s="38">
        <f t="shared" si="1343"/>
        <v>2016</v>
      </c>
      <c r="AX446" s="31">
        <v>119.25</v>
      </c>
      <c r="AY446" s="36">
        <f t="shared" si="1344"/>
        <v>15502.5</v>
      </c>
      <c r="BD446" s="31">
        <v>137.75</v>
      </c>
      <c r="BE446" s="36">
        <f t="shared" si="1345"/>
        <v>5716.625</v>
      </c>
      <c r="BJ446" s="31">
        <v>112.5</v>
      </c>
      <c r="BK446" s="36">
        <f t="shared" si="1346"/>
        <v>3453.75</v>
      </c>
      <c r="BP446" s="31">
        <v>111.75</v>
      </c>
      <c r="BQ446" s="30">
        <f t="shared" si="1347"/>
        <v>4023</v>
      </c>
      <c r="BV446" s="31">
        <v>96.75</v>
      </c>
      <c r="BW446" s="30">
        <f t="shared" si="1348"/>
        <v>8804.25</v>
      </c>
      <c r="CB446" s="31">
        <v>130.5</v>
      </c>
      <c r="CC446" s="30">
        <f t="shared" si="1349"/>
        <v>30406.5</v>
      </c>
      <c r="CH446" s="4">
        <v>50</v>
      </c>
      <c r="CI446" s="36">
        <f t="shared" si="1350"/>
        <v>1150</v>
      </c>
      <c r="CT446" s="4">
        <v>58.25</v>
      </c>
      <c r="CU446" s="36">
        <f t="shared" si="1351"/>
        <v>7689</v>
      </c>
      <c r="CZ446" s="31">
        <v>113.75</v>
      </c>
      <c r="DA446" s="62">
        <f t="shared" si="1352"/>
        <v>29347.5</v>
      </c>
      <c r="DF446" s="31">
        <v>125.5</v>
      </c>
      <c r="DG446" s="30">
        <f t="shared" si="1394"/>
        <v>12550</v>
      </c>
      <c r="DL446" s="31">
        <v>113.25</v>
      </c>
      <c r="DM446" s="30">
        <f t="shared" si="1354"/>
        <v>5889</v>
      </c>
      <c r="DR446" s="31">
        <v>110</v>
      </c>
      <c r="DS446" s="30">
        <f t="shared" si="1355"/>
        <v>7700</v>
      </c>
      <c r="DX446" s="31">
        <v>80.5</v>
      </c>
      <c r="DY446" s="30">
        <f t="shared" si="1356"/>
        <v>7567</v>
      </c>
      <c r="ED446" s="31">
        <v>102</v>
      </c>
      <c r="EE446" s="30">
        <f t="shared" si="1357"/>
        <v>5100</v>
      </c>
      <c r="EV446" s="31">
        <v>147</v>
      </c>
      <c r="EW446" s="30">
        <f t="shared" si="1358"/>
        <v>6615</v>
      </c>
      <c r="FB446" s="31">
        <v>145</v>
      </c>
      <c r="FC446" s="29">
        <f t="shared" si="1337"/>
        <v>9715</v>
      </c>
      <c r="FN446" s="31">
        <v>98.75</v>
      </c>
      <c r="FO446" s="36">
        <f t="shared" si="1359"/>
        <v>5925</v>
      </c>
      <c r="FT446" s="31">
        <v>99.5</v>
      </c>
      <c r="FU446" s="36">
        <f t="shared" si="1360"/>
        <v>19900</v>
      </c>
      <c r="FZ446" s="31">
        <v>100.75</v>
      </c>
      <c r="GA446" s="36">
        <f t="shared" si="1361"/>
        <v>9369.75</v>
      </c>
      <c r="GF446" s="31">
        <v>83.5</v>
      </c>
      <c r="GG446" s="36">
        <f t="shared" si="1362"/>
        <v>4509</v>
      </c>
      <c r="GL446" s="31">
        <v>86</v>
      </c>
      <c r="GM446" s="36">
        <f t="shared" si="1363"/>
        <v>3870</v>
      </c>
      <c r="GR446" s="31">
        <v>101</v>
      </c>
      <c r="GS446" s="36">
        <f t="shared" si="1364"/>
        <v>9494</v>
      </c>
      <c r="HJ446" s="31">
        <v>42.75</v>
      </c>
      <c r="HK446" s="36">
        <f t="shared" si="1365"/>
        <v>1539</v>
      </c>
      <c r="HP446" s="31">
        <v>153</v>
      </c>
      <c r="HQ446" s="30">
        <f t="shared" si="1366"/>
        <v>15912</v>
      </c>
      <c r="HV446" s="31">
        <v>50</v>
      </c>
      <c r="HW446" s="36">
        <f t="shared" si="1367"/>
        <v>1500</v>
      </c>
      <c r="IB446" s="31">
        <v>174</v>
      </c>
      <c r="IC446" s="36">
        <f t="shared" si="1368"/>
        <v>5220</v>
      </c>
      <c r="IH446" s="31">
        <v>124</v>
      </c>
      <c r="II446" s="30">
        <f t="shared" si="1369"/>
        <v>6200</v>
      </c>
      <c r="IN446" s="31">
        <v>89.5</v>
      </c>
      <c r="IO446" s="36">
        <f t="shared" si="1370"/>
        <v>4296</v>
      </c>
      <c r="IT446" s="31">
        <v>121</v>
      </c>
      <c r="IU446" s="36">
        <f t="shared" si="1371"/>
        <v>4719</v>
      </c>
      <c r="IZ446" s="31">
        <v>38.5</v>
      </c>
      <c r="JA446" s="36">
        <f t="shared" si="1372"/>
        <v>2194.5</v>
      </c>
      <c r="JC446" s="69"/>
      <c r="JD446" s="20"/>
      <c r="JE446" s="20"/>
      <c r="JF446" s="20"/>
      <c r="JI446" s="69"/>
      <c r="JJ446" s="20"/>
      <c r="JK446" s="20"/>
      <c r="JL446" s="20">
        <v>125.75</v>
      </c>
      <c r="JM446" s="23">
        <f t="shared" si="1373"/>
        <v>9456.4</v>
      </c>
      <c r="JO446" s="69"/>
      <c r="JP446" s="20"/>
      <c r="JQ446" s="20"/>
      <c r="JR446" s="20">
        <v>141.875</v>
      </c>
      <c r="JS446" s="23">
        <f t="shared" si="1374"/>
        <v>4767</v>
      </c>
      <c r="JU446" s="69"/>
      <c r="JV446" s="20"/>
      <c r="JW446" s="20"/>
      <c r="JX446" s="20"/>
      <c r="KA446" s="69"/>
      <c r="KB446" s="20"/>
      <c r="KC446" s="20"/>
      <c r="KD446" s="20"/>
      <c r="KG446" s="69"/>
      <c r="KH446" s="20"/>
      <c r="KI446" s="20"/>
      <c r="KJ446" s="20">
        <v>30.625</v>
      </c>
      <c r="KK446" s="23">
        <f t="shared" si="1375"/>
        <v>918.75</v>
      </c>
      <c r="KM446" s="69"/>
      <c r="KN446" s="20"/>
      <c r="KO446" s="20"/>
      <c r="KP446" s="20">
        <v>126.75</v>
      </c>
      <c r="KQ446" s="23">
        <f t="shared" si="1376"/>
        <v>2319.5250000000001</v>
      </c>
      <c r="KS446" s="69"/>
      <c r="KT446" s="20"/>
      <c r="KU446" s="20"/>
      <c r="KV446" s="20">
        <v>106</v>
      </c>
      <c r="KW446" s="23">
        <f t="shared" si="1377"/>
        <v>9540</v>
      </c>
      <c r="KY446" s="69"/>
      <c r="KZ446" s="20"/>
      <c r="LA446" s="20"/>
      <c r="LB446" s="20">
        <v>92</v>
      </c>
      <c r="LC446" s="23">
        <f t="shared" si="1378"/>
        <v>2171.2000000000003</v>
      </c>
      <c r="LE446" s="69"/>
      <c r="LF446" s="20"/>
      <c r="LG446" s="20"/>
      <c r="LH446" s="20">
        <v>71.75</v>
      </c>
      <c r="LI446" s="23">
        <f t="shared" si="1379"/>
        <v>11910.5</v>
      </c>
      <c r="LK446" s="27"/>
      <c r="LL446" s="27"/>
      <c r="LM446" s="27"/>
      <c r="LN446" s="27">
        <v>297.5</v>
      </c>
      <c r="LO446" s="30">
        <f t="shared" si="1380"/>
        <v>20825</v>
      </c>
      <c r="LW446" s="32"/>
      <c r="LX446" s="32"/>
      <c r="LY446" s="32"/>
      <c r="LZ446" s="32">
        <v>135</v>
      </c>
      <c r="MA446" s="36">
        <f t="shared" si="1381"/>
        <v>6750</v>
      </c>
      <c r="MC446" s="32"/>
      <c r="MD446" s="32"/>
      <c r="ME446" s="32"/>
      <c r="MF446" s="32"/>
      <c r="MI446" s="32"/>
      <c r="MJ446" s="32"/>
      <c r="MK446" s="32"/>
      <c r="ML446" s="32"/>
      <c r="MO446" s="32"/>
      <c r="MP446" s="32"/>
      <c r="MQ446" s="32"/>
      <c r="MR446" s="32"/>
      <c r="MU446" s="32"/>
      <c r="MV446" s="32"/>
      <c r="MW446" s="32"/>
      <c r="MX446" s="32"/>
      <c r="NA446" s="32"/>
      <c r="NB446" s="32"/>
      <c r="NC446" s="32"/>
      <c r="ND446" s="32">
        <v>140.25</v>
      </c>
      <c r="NE446" s="36">
        <f t="shared" si="1382"/>
        <v>2103.75</v>
      </c>
      <c r="NG446" s="32"/>
      <c r="NH446" s="32"/>
      <c r="NI446" s="32"/>
      <c r="NJ446" s="32">
        <v>120.25</v>
      </c>
      <c r="NK446" s="36">
        <f t="shared" si="1383"/>
        <v>4256.8499999999995</v>
      </c>
      <c r="NM446" s="32"/>
      <c r="NN446" s="32"/>
      <c r="NO446" s="32"/>
      <c r="NP446" s="32">
        <v>114</v>
      </c>
      <c r="NQ446" s="36">
        <f t="shared" si="1384"/>
        <v>1881</v>
      </c>
      <c r="NS446" s="32"/>
      <c r="NT446" s="32"/>
      <c r="NU446" s="32"/>
      <c r="NV446" s="32"/>
      <c r="NY446" s="32"/>
      <c r="NZ446" s="32"/>
      <c r="OA446" s="32"/>
      <c r="OB446" s="32">
        <v>59.75</v>
      </c>
      <c r="OC446" s="36">
        <f t="shared" si="1385"/>
        <v>1708.8500000000001</v>
      </c>
      <c r="OE446" s="32"/>
      <c r="OF446" s="32"/>
      <c r="OG446" s="32"/>
      <c r="OH446" s="32"/>
      <c r="OK446" s="32"/>
      <c r="OL446" s="32"/>
      <c r="OM446" s="32"/>
      <c r="ON446" s="32"/>
      <c r="OQ446" s="32"/>
      <c r="OR446" s="32"/>
      <c r="OS446" s="32"/>
      <c r="OT446" s="32">
        <v>106</v>
      </c>
      <c r="OU446" s="36">
        <f t="shared" si="1386"/>
        <v>2522.8000000000002</v>
      </c>
      <c r="OW446" s="32"/>
      <c r="OX446" s="32"/>
      <c r="OY446" s="32"/>
      <c r="OZ446" s="32">
        <v>124.75</v>
      </c>
      <c r="PA446" s="36">
        <f t="shared" si="1387"/>
        <v>2183.125</v>
      </c>
      <c r="PC446" s="32"/>
      <c r="PD446" s="32"/>
      <c r="PE446" s="32"/>
      <c r="PF446" s="32"/>
      <c r="PI446" s="32"/>
      <c r="PJ446" s="32"/>
      <c r="PK446" s="32"/>
      <c r="PL446" s="32"/>
      <c r="PO446" s="32"/>
      <c r="PP446" s="32"/>
      <c r="PQ446" s="32"/>
      <c r="PR446" s="32">
        <v>14.875</v>
      </c>
      <c r="PS446" s="36">
        <f t="shared" si="1388"/>
        <v>1752.2749999999999</v>
      </c>
      <c r="PU446" s="32"/>
      <c r="PV446" s="32"/>
      <c r="PW446" s="32"/>
      <c r="PX446" s="31">
        <v>128</v>
      </c>
      <c r="PY446" s="36">
        <f t="shared" si="1389"/>
        <v>768</v>
      </c>
      <c r="QM446" s="9"/>
      <c r="QO446" s="9"/>
      <c r="RN446" s="31">
        <f>AVERAGE(RN445,RN447)</f>
        <v>118.25</v>
      </c>
      <c r="RO446" s="36">
        <f t="shared" si="1390"/>
        <v>1348.05</v>
      </c>
      <c r="RT446" s="31">
        <f>(RT445-RT444)+RT445</f>
        <v>67</v>
      </c>
      <c r="RU446" s="36">
        <f t="shared" si="1391"/>
        <v>2063.6</v>
      </c>
      <c r="RZ446" s="31">
        <v>128.5</v>
      </c>
      <c r="SA446" s="36">
        <f t="shared" si="1392"/>
        <v>1927.5</v>
      </c>
    </row>
    <row r="447" spans="1:515" s="46" customFormat="1" x14ac:dyDescent="0.55000000000000004">
      <c r="A447" s="45"/>
      <c r="B447" s="80">
        <v>186712</v>
      </c>
      <c r="C447" s="77"/>
      <c r="D447" s="78">
        <f>SUM(M447,S447,Y447,AE447,AK447,AQ447,AW447,BC447,BI447,BO447,BU447,CA447,CG447,CM447,CS447,CY447,DE447,DK447,DQ447,DW447,EC447,EI447,EO447,EU447,FA447,FG447,FM447,FS447,FY447,GE447,GK447,GQ447,GW447,HC447,HI447,HO447,HU447,IA447,IG447,IM447,IS447,IY447,JE447,JK447,JQ447,JW447,KC447,KI447,KO447,KU447,LA447,LG447,LM447,LS447,LY447,ME447,MK447,MQ447,MW447,NC447,NI447,NO447,NU447,OA447,OG447,OM447,OS447,OY447,PE447,PK447,PQ447,PW447,QC447,QI447,QO447,QU447,RA447,RG447,RM447,RS447,RY447,SE447,SK447,SQ447)</f>
        <v>4587.0999999999995</v>
      </c>
      <c r="E447" s="78">
        <f t="shared" si="1113"/>
        <v>421723.64999999997</v>
      </c>
      <c r="F447" s="78">
        <f t="shared" si="1393"/>
        <v>71.984937419274502</v>
      </c>
      <c r="G447" s="78">
        <f t="shared" si="1338"/>
        <v>104.75784335643489</v>
      </c>
      <c r="H447" s="78" t="s">
        <v>99</v>
      </c>
      <c r="I447" s="78"/>
      <c r="J447" s="88">
        <f>SUM(P447,V447,AB447,AH447,AN447,AT447,AZ447,BF447,BL447,BR447,BX447,CD447,CJ447,CP447,CV447,DB447,DH447,DN447,DT447,DZ447,EF447,EL447,ER447,EX447,FD447,FJ447,FP447,FV447,GB447,GH447,GN447,GT447,GZ447,HF447,HL447,HR447,HX447,ID447,IJ447,IP447,IV447,JB447,JH447,JN447,JT447,JZ447,KF447,KL447,KR447,KX447,LD447,LJ447,LP447,LV447,MB447,MH447,MN447,MT447,MZ447,NF447,NL447,NR447,NX447,OD447,OJ447,OP447,OV447,PB447,PH447,PN447,PT447,PZ447,QF447,QL447,QR447,QX447,RD447,RJ447,RP447,RV447,SB447,SH447,SN447,ST447)</f>
        <v>3941.2000000000003</v>
      </c>
      <c r="K447" s="46">
        <v>8</v>
      </c>
      <c r="L447" s="46">
        <v>1.7826314280547499</v>
      </c>
      <c r="M447" s="46">
        <v>131.5</v>
      </c>
      <c r="N447" s="46">
        <v>122.75</v>
      </c>
      <c r="O447" s="62">
        <f t="shared" si="1339"/>
        <v>16141.625</v>
      </c>
      <c r="P447" s="46">
        <f>M435</f>
        <v>131.5</v>
      </c>
      <c r="Q447" s="46">
        <v>0</v>
      </c>
      <c r="R447" s="46">
        <v>1</v>
      </c>
      <c r="S447" s="46">
        <v>200</v>
      </c>
      <c r="T447" s="46">
        <v>27.375</v>
      </c>
      <c r="U447" s="47">
        <f t="shared" si="1340"/>
        <v>5475</v>
      </c>
      <c r="V447" s="66">
        <f>S435</f>
        <v>200</v>
      </c>
      <c r="W447" s="46">
        <v>16</v>
      </c>
      <c r="X447" s="46">
        <v>1</v>
      </c>
      <c r="Y447" s="46">
        <v>100</v>
      </c>
      <c r="Z447" s="46">
        <v>146.25</v>
      </c>
      <c r="AA447" s="37">
        <f t="shared" si="1336"/>
        <v>14625</v>
      </c>
      <c r="AB447" s="66">
        <f>Y435</f>
        <v>100</v>
      </c>
      <c r="AC447" s="46">
        <v>10</v>
      </c>
      <c r="AD447" s="46">
        <v>2.7007200000000005</v>
      </c>
      <c r="AE447" s="46">
        <v>134</v>
      </c>
      <c r="AF447" s="46">
        <v>112</v>
      </c>
      <c r="AG447" s="47">
        <f t="shared" si="1341"/>
        <v>12656</v>
      </c>
      <c r="AH447" s="66">
        <f>AE435</f>
        <v>113</v>
      </c>
      <c r="AI447" s="46">
        <v>5</v>
      </c>
      <c r="AJ447" s="46">
        <v>2.1359015200531015</v>
      </c>
      <c r="AK447" s="46">
        <v>225</v>
      </c>
      <c r="AL447" s="46">
        <v>97.25</v>
      </c>
      <c r="AM447" s="30">
        <f t="shared" si="1342"/>
        <v>20617</v>
      </c>
      <c r="AN447" s="66">
        <f>AK435</f>
        <v>212</v>
      </c>
      <c r="AO447" s="46">
        <v>5</v>
      </c>
      <c r="AP447" s="46">
        <v>1</v>
      </c>
      <c r="AQ447" s="46">
        <v>31.5</v>
      </c>
      <c r="AR447" s="46">
        <v>63</v>
      </c>
      <c r="AS447" s="48">
        <f t="shared" si="1343"/>
        <v>1984.5</v>
      </c>
      <c r="AT447" s="66">
        <f>AQ435</f>
        <v>31.5</v>
      </c>
      <c r="AU447" s="46">
        <v>10</v>
      </c>
      <c r="AV447" s="46">
        <v>1</v>
      </c>
      <c r="AW447" s="46">
        <v>137</v>
      </c>
      <c r="AX447" s="46">
        <v>114</v>
      </c>
      <c r="AY447" s="47">
        <f t="shared" si="1344"/>
        <v>14820</v>
      </c>
      <c r="AZ447" s="66">
        <f>AW435</f>
        <v>130</v>
      </c>
      <c r="BA447" s="46">
        <v>10</v>
      </c>
      <c r="BB447" s="46">
        <v>1</v>
      </c>
      <c r="BC447" s="46">
        <v>41.5</v>
      </c>
      <c r="BD447" s="46">
        <v>131</v>
      </c>
      <c r="BE447" s="47">
        <f t="shared" si="1345"/>
        <v>5436.5</v>
      </c>
      <c r="BF447" s="66">
        <f>BC435</f>
        <v>41.5</v>
      </c>
      <c r="BG447" s="46">
        <v>8</v>
      </c>
      <c r="BH447" s="46">
        <v>1</v>
      </c>
      <c r="BI447" s="46">
        <v>30.7</v>
      </c>
      <c r="BJ447" s="46">
        <v>110</v>
      </c>
      <c r="BK447" s="47">
        <f t="shared" si="1346"/>
        <v>3377</v>
      </c>
      <c r="BL447" s="66">
        <f>BI435</f>
        <v>30.7</v>
      </c>
      <c r="BM447" s="46">
        <v>8</v>
      </c>
      <c r="BN447" s="46">
        <v>1</v>
      </c>
      <c r="BO447" s="46">
        <v>39</v>
      </c>
      <c r="BP447" s="46">
        <v>108.25</v>
      </c>
      <c r="BQ447" s="30">
        <f t="shared" si="1347"/>
        <v>3897</v>
      </c>
      <c r="BR447" s="66">
        <f>BO435</f>
        <v>36</v>
      </c>
      <c r="BS447" s="46">
        <v>10</v>
      </c>
      <c r="BT447" s="46">
        <v>1.125</v>
      </c>
      <c r="BU447" s="46">
        <v>140</v>
      </c>
      <c r="BV447" s="55">
        <v>98.25</v>
      </c>
      <c r="BW447" s="30">
        <f t="shared" si="1348"/>
        <v>8940.75</v>
      </c>
      <c r="BX447" s="66">
        <f>BU435</f>
        <v>91</v>
      </c>
      <c r="BY447" s="46">
        <v>10</v>
      </c>
      <c r="BZ447" s="46">
        <v>1.16699</v>
      </c>
      <c r="CA447" s="46">
        <v>233</v>
      </c>
      <c r="CB447" s="46">
        <v>132.375</v>
      </c>
      <c r="CC447" s="30">
        <f t="shared" si="1349"/>
        <v>30843.375</v>
      </c>
      <c r="CD447" s="66">
        <f>CA435</f>
        <v>233</v>
      </c>
      <c r="CE447" s="46">
        <v>0</v>
      </c>
      <c r="CF447" s="46">
        <v>1</v>
      </c>
      <c r="CG447" s="46">
        <v>23</v>
      </c>
      <c r="CH447" s="46">
        <f>AVERAGE(CH446,CH448)</f>
        <v>50.5</v>
      </c>
      <c r="CI447" s="47">
        <f t="shared" si="1350"/>
        <v>1161.5</v>
      </c>
      <c r="CJ447" s="66">
        <f>CG435</f>
        <v>23</v>
      </c>
      <c r="CO447" s="47"/>
      <c r="CP447" s="66"/>
      <c r="CQ447" s="46">
        <v>0</v>
      </c>
      <c r="CR447" s="46">
        <v>1</v>
      </c>
      <c r="CS447" s="46">
        <v>132</v>
      </c>
      <c r="CT447" s="46">
        <f>AVERAGE(CT446,CT448)</f>
        <v>59.25</v>
      </c>
      <c r="CU447" s="47">
        <f t="shared" si="1351"/>
        <v>7821</v>
      </c>
      <c r="CV447" s="66">
        <f>CS435</f>
        <v>132</v>
      </c>
      <c r="CW447" s="46">
        <v>6</v>
      </c>
      <c r="CX447" s="46">
        <v>1</v>
      </c>
      <c r="CY447" s="46">
        <v>285</v>
      </c>
      <c r="CZ447" s="46">
        <v>117.5</v>
      </c>
      <c r="DA447" s="62">
        <f t="shared" si="1352"/>
        <v>30315</v>
      </c>
      <c r="DB447" s="46">
        <f>CY435</f>
        <v>258</v>
      </c>
      <c r="DC447" s="46">
        <v>8</v>
      </c>
      <c r="DD447" s="46">
        <f>DD435*1.46</f>
        <v>1.5476000000000001</v>
      </c>
      <c r="DE447" s="46">
        <v>100</v>
      </c>
      <c r="DF447" s="46">
        <v>131.5</v>
      </c>
      <c r="DG447" s="30">
        <f t="shared" si="1394"/>
        <v>13150</v>
      </c>
      <c r="DH447" s="66">
        <f>DE435</f>
        <v>70</v>
      </c>
      <c r="DI447" s="46">
        <v>8</v>
      </c>
      <c r="DJ447" s="46">
        <v>1</v>
      </c>
      <c r="DK447" s="46">
        <v>52</v>
      </c>
      <c r="DL447" s="46">
        <v>118</v>
      </c>
      <c r="DM447" s="30">
        <f t="shared" si="1354"/>
        <v>6136</v>
      </c>
      <c r="DN447" s="66">
        <f>DK435</f>
        <v>52</v>
      </c>
      <c r="DO447" s="46">
        <v>10</v>
      </c>
      <c r="DP447" s="46">
        <v>1.3833763200000002</v>
      </c>
      <c r="DQ447" s="46">
        <v>80.7</v>
      </c>
      <c r="DR447" s="46">
        <v>110.94</v>
      </c>
      <c r="DS447" s="30">
        <f t="shared" si="1355"/>
        <v>7765.8</v>
      </c>
      <c r="DT447" s="66">
        <f>DQ435</f>
        <v>70</v>
      </c>
      <c r="DU447" s="46">
        <v>0</v>
      </c>
      <c r="DV447" s="46">
        <v>1.05</v>
      </c>
      <c r="DW447" s="46">
        <v>98</v>
      </c>
      <c r="DX447" s="46">
        <v>83.875</v>
      </c>
      <c r="DY447" s="30">
        <f t="shared" si="1356"/>
        <v>7884.25</v>
      </c>
      <c r="DZ447" s="66">
        <f>DW435</f>
        <v>94</v>
      </c>
      <c r="EA447" s="46">
        <v>8</v>
      </c>
      <c r="EB447" s="46">
        <v>1.25</v>
      </c>
      <c r="EC447" s="46">
        <v>62.5</v>
      </c>
      <c r="ED447" s="46">
        <v>100.5</v>
      </c>
      <c r="EE447" s="30">
        <f t="shared" si="1357"/>
        <v>5025</v>
      </c>
      <c r="EF447" s="66">
        <f>EC435</f>
        <v>50</v>
      </c>
      <c r="EH447" s="46">
        <v>1</v>
      </c>
      <c r="EI447" s="46">
        <v>87.5</v>
      </c>
      <c r="EK447" s="47"/>
      <c r="EL447" s="66"/>
      <c r="EQ447" s="47"/>
      <c r="ER447" s="66"/>
      <c r="ES447" s="46">
        <v>20</v>
      </c>
      <c r="ET447" s="46">
        <v>1</v>
      </c>
      <c r="EU447" s="46">
        <v>50</v>
      </c>
      <c r="EV447" s="55">
        <v>147</v>
      </c>
      <c r="EW447" s="30">
        <f t="shared" si="1358"/>
        <v>6615</v>
      </c>
      <c r="EX447" s="66">
        <f>EU435</f>
        <v>45</v>
      </c>
      <c r="EY447" s="46">
        <v>10</v>
      </c>
      <c r="EZ447" s="46">
        <v>1.3</v>
      </c>
      <c r="FA447" s="46">
        <v>87</v>
      </c>
      <c r="FB447" s="46">
        <v>145</v>
      </c>
      <c r="FC447" s="29">
        <f t="shared" si="1337"/>
        <v>9715</v>
      </c>
      <c r="FD447" s="66"/>
      <c r="FF447" s="46">
        <v>1</v>
      </c>
      <c r="FG447" s="46">
        <v>137</v>
      </c>
      <c r="FI447" s="47"/>
      <c r="FJ447" s="66"/>
      <c r="FK447" s="46">
        <v>8</v>
      </c>
      <c r="FL447" s="46">
        <v>1.26</v>
      </c>
      <c r="FM447" s="46">
        <v>60</v>
      </c>
      <c r="FN447" s="46">
        <v>98.25</v>
      </c>
      <c r="FO447" s="47">
        <f t="shared" si="1359"/>
        <v>5895</v>
      </c>
      <c r="FP447" s="66">
        <f>FM435</f>
        <v>60</v>
      </c>
      <c r="FQ447" s="46">
        <v>6</v>
      </c>
      <c r="FR447" s="46">
        <v>1.3650000000000002</v>
      </c>
      <c r="FS447" s="46">
        <v>210</v>
      </c>
      <c r="FT447" s="46">
        <v>106.25</v>
      </c>
      <c r="FU447" s="47">
        <f t="shared" si="1360"/>
        <v>21250</v>
      </c>
      <c r="FV447" s="66">
        <f>FS435</f>
        <v>200</v>
      </c>
      <c r="FW447" s="46">
        <v>10</v>
      </c>
      <c r="FX447" s="46">
        <v>1</v>
      </c>
      <c r="FY447" s="46">
        <v>99</v>
      </c>
      <c r="FZ447" s="46">
        <v>104</v>
      </c>
      <c r="GA447" s="47">
        <f t="shared" si="1361"/>
        <v>9672</v>
      </c>
      <c r="GB447" s="66">
        <f>FY435</f>
        <v>93</v>
      </c>
      <c r="GC447" s="46">
        <v>6</v>
      </c>
      <c r="GD447" s="46">
        <v>1</v>
      </c>
      <c r="GE447" s="46">
        <v>54</v>
      </c>
      <c r="GF447" s="46">
        <v>88.5</v>
      </c>
      <c r="GG447" s="47">
        <f t="shared" si="1362"/>
        <v>4779</v>
      </c>
      <c r="GH447" s="66">
        <f>GE435</f>
        <v>54</v>
      </c>
      <c r="GI447" s="46">
        <v>8</v>
      </c>
      <c r="GJ447" s="46">
        <v>1</v>
      </c>
      <c r="GK447" s="46">
        <v>46</v>
      </c>
      <c r="GL447" s="46">
        <v>85</v>
      </c>
      <c r="GM447" s="47">
        <f t="shared" si="1363"/>
        <v>3825</v>
      </c>
      <c r="GN447" s="66">
        <f>GK435</f>
        <v>45</v>
      </c>
      <c r="GO447" s="46">
        <v>10</v>
      </c>
      <c r="GP447" s="46">
        <v>1.2947000000000004</v>
      </c>
      <c r="GQ447" s="46">
        <v>107</v>
      </c>
      <c r="GR447" s="46">
        <v>103</v>
      </c>
      <c r="GS447" s="47">
        <f t="shared" si="1364"/>
        <v>9682</v>
      </c>
      <c r="GT447" s="66">
        <f>GQ435</f>
        <v>94</v>
      </c>
      <c r="GY447" s="47"/>
      <c r="GZ447" s="66"/>
      <c r="HE447" s="47"/>
      <c r="HF447" s="66"/>
      <c r="HG447" s="46">
        <v>0</v>
      </c>
      <c r="HH447" s="46">
        <v>1</v>
      </c>
      <c r="HI447" s="46">
        <v>54</v>
      </c>
      <c r="HJ447" s="46">
        <v>46</v>
      </c>
      <c r="HK447" s="47">
        <f t="shared" si="1365"/>
        <v>1656</v>
      </c>
      <c r="HL447" s="66">
        <f>HI435</f>
        <v>36</v>
      </c>
      <c r="HM447" s="46">
        <v>10</v>
      </c>
      <c r="HN447" s="46">
        <v>1.93536</v>
      </c>
      <c r="HO447" s="46">
        <v>125</v>
      </c>
      <c r="HP447" s="46">
        <v>148.25</v>
      </c>
      <c r="HQ447" s="30">
        <f t="shared" si="1366"/>
        <v>15418</v>
      </c>
      <c r="HR447" s="66">
        <f>HO435</f>
        <v>104</v>
      </c>
      <c r="HS447" s="46">
        <v>0</v>
      </c>
      <c r="HT447" s="46">
        <v>1</v>
      </c>
      <c r="HU447" s="46">
        <v>30</v>
      </c>
      <c r="HV447" s="46">
        <v>50</v>
      </c>
      <c r="HW447" s="47">
        <f t="shared" si="1367"/>
        <v>1500</v>
      </c>
      <c r="HX447" s="66">
        <f>HU435</f>
        <v>30</v>
      </c>
      <c r="HY447" s="46">
        <v>14</v>
      </c>
      <c r="HZ447" s="46">
        <v>1.2</v>
      </c>
      <c r="IA447" s="46">
        <v>30</v>
      </c>
      <c r="IB447" s="46">
        <v>174</v>
      </c>
      <c r="IC447" s="47">
        <f t="shared" si="1368"/>
        <v>5220</v>
      </c>
      <c r="ID447" s="66">
        <f>IA435</f>
        <v>30</v>
      </c>
      <c r="IE447" s="46">
        <v>10</v>
      </c>
      <c r="IF447" s="46">
        <v>1</v>
      </c>
      <c r="IG447" s="46">
        <v>50</v>
      </c>
      <c r="IH447" s="46">
        <v>120</v>
      </c>
      <c r="II447" s="30">
        <f t="shared" si="1369"/>
        <v>6000</v>
      </c>
      <c r="IJ447" s="66">
        <f>IG435</f>
        <v>50</v>
      </c>
      <c r="IK447" s="46">
        <v>6</v>
      </c>
      <c r="IL447" s="46">
        <v>1.720866</v>
      </c>
      <c r="IM447" s="46">
        <v>48</v>
      </c>
      <c r="IN447" s="46">
        <v>85</v>
      </c>
      <c r="IO447" s="47">
        <f t="shared" si="1370"/>
        <v>4080</v>
      </c>
      <c r="IP447" s="66">
        <f>IM435</f>
        <v>48</v>
      </c>
      <c r="IQ447" s="46">
        <v>10</v>
      </c>
      <c r="IR447" s="46">
        <v>1.35</v>
      </c>
      <c r="IS447" s="46">
        <v>39</v>
      </c>
      <c r="IT447" s="46">
        <v>129.5</v>
      </c>
      <c r="IU447" s="47">
        <f t="shared" si="1371"/>
        <v>5050.5</v>
      </c>
      <c r="IV447" s="66">
        <f>IS435</f>
        <v>39</v>
      </c>
      <c r="IW447" s="46">
        <v>0</v>
      </c>
      <c r="IX447" s="46">
        <v>1</v>
      </c>
      <c r="IY447" s="46">
        <v>57</v>
      </c>
      <c r="IZ447" s="46">
        <v>42.5</v>
      </c>
      <c r="JA447" s="47">
        <f t="shared" si="1372"/>
        <v>2422.5</v>
      </c>
      <c r="JB447" s="66">
        <f>IY435</f>
        <v>57</v>
      </c>
      <c r="JC447" s="70"/>
      <c r="JD447" s="22"/>
      <c r="JE447" s="22"/>
      <c r="JF447" s="22"/>
      <c r="JG447" s="23"/>
      <c r="JH447" s="72"/>
      <c r="JI447" s="70">
        <v>15</v>
      </c>
      <c r="JJ447" s="22">
        <f>1.25*JJ435</f>
        <v>2.995492500000001</v>
      </c>
      <c r="JK447" s="22">
        <v>94.6</v>
      </c>
      <c r="JL447" s="22">
        <v>128</v>
      </c>
      <c r="JM447" s="23">
        <f t="shared" si="1373"/>
        <v>9625.6</v>
      </c>
      <c r="JN447" s="72">
        <f>JK435</f>
        <v>75.2</v>
      </c>
      <c r="JO447" s="70">
        <v>10</v>
      </c>
      <c r="JP447" s="22">
        <v>1</v>
      </c>
      <c r="JQ447" s="22">
        <v>33.6</v>
      </c>
      <c r="JR447" s="22">
        <v>142</v>
      </c>
      <c r="JS447" s="23">
        <f t="shared" si="1374"/>
        <v>4771.2</v>
      </c>
      <c r="JT447" s="72">
        <f>JQ435</f>
        <v>33.6</v>
      </c>
      <c r="JU447" s="70"/>
      <c r="JV447" s="22"/>
      <c r="JW447" s="22"/>
      <c r="JX447" s="22"/>
      <c r="JY447" s="23"/>
      <c r="JZ447" s="72"/>
      <c r="KA447" s="70"/>
      <c r="KB447" s="22"/>
      <c r="KC447" s="22"/>
      <c r="KD447" s="22"/>
      <c r="KE447" s="23"/>
      <c r="KF447" s="72"/>
      <c r="KG447" s="70">
        <v>0</v>
      </c>
      <c r="KH447" s="22">
        <v>1</v>
      </c>
      <c r="KI447" s="22">
        <v>30</v>
      </c>
      <c r="KJ447" s="22">
        <v>30.625</v>
      </c>
      <c r="KK447" s="23">
        <f t="shared" si="1375"/>
        <v>918.75</v>
      </c>
      <c r="KL447" s="72">
        <f>KI435</f>
        <v>30</v>
      </c>
      <c r="KM447" s="70">
        <v>8</v>
      </c>
      <c r="KN447" s="22">
        <v>1.2</v>
      </c>
      <c r="KO447" s="22">
        <v>19</v>
      </c>
      <c r="KP447" s="22">
        <v>125</v>
      </c>
      <c r="KQ447" s="23">
        <f t="shared" si="1376"/>
        <v>2287.5</v>
      </c>
      <c r="KR447" s="72">
        <f>KO435</f>
        <v>18.3</v>
      </c>
      <c r="KS447" s="70">
        <v>9</v>
      </c>
      <c r="KT447" s="22">
        <v>1.3428800000000003</v>
      </c>
      <c r="KU447" s="22">
        <v>90</v>
      </c>
      <c r="KV447" s="22">
        <v>110</v>
      </c>
      <c r="KW447" s="23">
        <f t="shared" si="1377"/>
        <v>9900</v>
      </c>
      <c r="KX447" s="72">
        <f>KU435</f>
        <v>90</v>
      </c>
      <c r="KY447" s="70">
        <v>8</v>
      </c>
      <c r="KZ447" s="22">
        <v>1</v>
      </c>
      <c r="LA447" s="22">
        <v>23.6</v>
      </c>
      <c r="LB447" s="22">
        <v>92</v>
      </c>
      <c r="LC447" s="23">
        <f t="shared" si="1378"/>
        <v>2171.2000000000003</v>
      </c>
      <c r="LD447" s="72">
        <f>LA435</f>
        <v>23.6</v>
      </c>
      <c r="LE447" s="70">
        <v>0</v>
      </c>
      <c r="LF447" s="22">
        <v>1.1000000000000001</v>
      </c>
      <c r="LG447" s="22">
        <v>166</v>
      </c>
      <c r="LH447" s="22">
        <v>72</v>
      </c>
      <c r="LI447" s="23">
        <f t="shared" si="1379"/>
        <v>11952</v>
      </c>
      <c r="LJ447" s="72">
        <f>LG435</f>
        <v>166</v>
      </c>
      <c r="LK447" s="29">
        <v>24</v>
      </c>
      <c r="LL447" s="29">
        <v>1.54</v>
      </c>
      <c r="LM447" s="29">
        <v>70</v>
      </c>
      <c r="LN447" s="29">
        <v>292</v>
      </c>
      <c r="LO447" s="30">
        <f t="shared" si="1380"/>
        <v>20440</v>
      </c>
      <c r="LP447" s="73">
        <f>LM435</f>
        <v>70</v>
      </c>
      <c r="LQ447" s="29"/>
      <c r="LR447" s="29"/>
      <c r="LS447" s="29"/>
      <c r="LT447" s="29"/>
      <c r="LU447" s="30"/>
      <c r="LV447" s="73"/>
      <c r="LW447" s="46">
        <v>10</v>
      </c>
      <c r="LX447" s="46">
        <v>1</v>
      </c>
      <c r="LY447" s="46">
        <v>60</v>
      </c>
      <c r="LZ447" s="46">
        <v>132.5</v>
      </c>
      <c r="MA447" s="47">
        <f t="shared" si="1381"/>
        <v>6625</v>
      </c>
      <c r="MB447" s="66">
        <f>LY435</f>
        <v>50</v>
      </c>
      <c r="MG447" s="47"/>
      <c r="MH447" s="66"/>
      <c r="MM447" s="47"/>
      <c r="MN447" s="66"/>
      <c r="MS447" s="47"/>
      <c r="MT447" s="66"/>
      <c r="MY447" s="47"/>
      <c r="MZ447" s="66"/>
      <c r="NA447" s="46">
        <v>10</v>
      </c>
      <c r="NB447" s="46">
        <v>1</v>
      </c>
      <c r="NC447" s="46">
        <v>15</v>
      </c>
      <c r="ND447" s="46">
        <v>144.5</v>
      </c>
      <c r="NE447" s="47">
        <f t="shared" si="1382"/>
        <v>2167.5</v>
      </c>
      <c r="NF447" s="66">
        <f>NC435</f>
        <v>15</v>
      </c>
      <c r="NG447" s="46">
        <v>9</v>
      </c>
      <c r="NH447" s="46">
        <v>1</v>
      </c>
      <c r="NI447" s="46">
        <v>35.4</v>
      </c>
      <c r="NJ447" s="46">
        <v>119</v>
      </c>
      <c r="NK447" s="47">
        <f t="shared" si="1383"/>
        <v>4212.5999999999995</v>
      </c>
      <c r="NL447" s="66">
        <f>NI435</f>
        <v>35.4</v>
      </c>
      <c r="NM447" s="46">
        <v>8</v>
      </c>
      <c r="NN447" s="46">
        <v>1</v>
      </c>
      <c r="NO447" s="46">
        <v>17</v>
      </c>
      <c r="NP447" s="46">
        <v>112</v>
      </c>
      <c r="NQ447" s="47">
        <f t="shared" si="1384"/>
        <v>1848</v>
      </c>
      <c r="NR447" s="66">
        <f>NO435</f>
        <v>16.5</v>
      </c>
      <c r="NW447" s="47"/>
      <c r="NX447" s="66"/>
      <c r="NY447" s="46">
        <v>1.5</v>
      </c>
      <c r="NZ447" s="46">
        <v>1</v>
      </c>
      <c r="OA447" s="46">
        <v>28.6</v>
      </c>
      <c r="OB447" s="46">
        <v>52.5</v>
      </c>
      <c r="OC447" s="47">
        <f t="shared" si="1385"/>
        <v>1501.5</v>
      </c>
      <c r="OD447" s="66">
        <f>OA435</f>
        <v>28.6</v>
      </c>
      <c r="OI447" s="47"/>
      <c r="OJ447" s="66"/>
      <c r="OO447" s="47"/>
      <c r="OP447" s="66"/>
      <c r="OQ447" s="46">
        <v>10</v>
      </c>
      <c r="OR447" s="46">
        <v>1</v>
      </c>
      <c r="OS447" s="46">
        <v>24</v>
      </c>
      <c r="OT447" s="46">
        <v>108</v>
      </c>
      <c r="OU447" s="47">
        <f t="shared" si="1386"/>
        <v>2570.4</v>
      </c>
      <c r="OV447" s="66">
        <f>OS435</f>
        <v>23.8</v>
      </c>
      <c r="OW447" s="46">
        <v>8</v>
      </c>
      <c r="OX447" s="46">
        <v>1</v>
      </c>
      <c r="OY447" s="46">
        <v>18</v>
      </c>
      <c r="OZ447" s="46">
        <v>124.5</v>
      </c>
      <c r="PA447" s="47">
        <f t="shared" si="1387"/>
        <v>2178.75</v>
      </c>
      <c r="PB447" s="66"/>
      <c r="PG447" s="47"/>
      <c r="PH447" s="66"/>
      <c r="PM447" s="47"/>
      <c r="PN447" s="66"/>
      <c r="PP447" s="46">
        <v>1</v>
      </c>
      <c r="PQ447" s="46">
        <v>148</v>
      </c>
      <c r="PR447" s="46">
        <v>13.25</v>
      </c>
      <c r="PS447" s="47">
        <f t="shared" si="1388"/>
        <v>1560.85</v>
      </c>
      <c r="PT447" s="66">
        <f>PQ435</f>
        <v>117.8</v>
      </c>
      <c r="PU447" s="46">
        <v>10</v>
      </c>
      <c r="PV447" s="46">
        <v>1.2</v>
      </c>
      <c r="PW447" s="46">
        <v>6</v>
      </c>
      <c r="PX447" s="46">
        <v>128</v>
      </c>
      <c r="PY447" s="47">
        <f t="shared" si="1389"/>
        <v>768</v>
      </c>
      <c r="PZ447" s="66">
        <f>PW435</f>
        <v>6</v>
      </c>
      <c r="QE447" s="47"/>
      <c r="QF447" s="66"/>
      <c r="QK447" s="47"/>
      <c r="QL447" s="66"/>
      <c r="QM447" s="8"/>
      <c r="QN447" s="31"/>
      <c r="QO447" s="8"/>
      <c r="QP447" s="31"/>
      <c r="QQ447" s="47"/>
      <c r="QR447" s="66"/>
      <c r="QS447" s="31"/>
      <c r="QT447" s="31"/>
      <c r="QU447" s="31"/>
      <c r="QV447" s="31"/>
      <c r="QW447" s="47"/>
      <c r="QX447" s="66"/>
      <c r="QY447" s="31"/>
      <c r="QZ447" s="31"/>
      <c r="RA447" s="31"/>
      <c r="RB447" s="31"/>
      <c r="RC447" s="47"/>
      <c r="RD447" s="66"/>
      <c r="RE447" s="31"/>
      <c r="RF447" s="31"/>
      <c r="RG447" s="31"/>
      <c r="RH447" s="31"/>
      <c r="RI447" s="47"/>
      <c r="RJ447" s="66"/>
      <c r="RK447" s="31">
        <v>8</v>
      </c>
      <c r="RL447" s="31">
        <v>1</v>
      </c>
      <c r="RM447" s="31">
        <v>15.2</v>
      </c>
      <c r="RN447" s="31">
        <v>116.5</v>
      </c>
      <c r="RO447" s="47">
        <f t="shared" si="1390"/>
        <v>1328.1000000000001</v>
      </c>
      <c r="RP447" s="66">
        <f>RM435</f>
        <v>11.4</v>
      </c>
      <c r="RQ447" s="31">
        <v>3</v>
      </c>
      <c r="RR447" s="31">
        <v>1</v>
      </c>
      <c r="RS447" s="31">
        <v>30.8</v>
      </c>
      <c r="RT447" s="31">
        <v>68</v>
      </c>
      <c r="RU447" s="47">
        <f t="shared" si="1391"/>
        <v>2094.4</v>
      </c>
      <c r="RV447" s="66">
        <f>RS435</f>
        <v>30.8</v>
      </c>
      <c r="RW447" s="31">
        <v>10</v>
      </c>
      <c r="RX447" s="31">
        <v>1</v>
      </c>
      <c r="RY447" s="31">
        <v>15.4</v>
      </c>
      <c r="RZ447" s="31">
        <f>((RZ449-RZ446)/3)+RZ446</f>
        <v>130</v>
      </c>
      <c r="SA447" s="47">
        <f t="shared" si="1392"/>
        <v>1950</v>
      </c>
      <c r="SB447" s="66">
        <f>RY435</f>
        <v>15</v>
      </c>
      <c r="SC447" s="31"/>
      <c r="SD447" s="31"/>
      <c r="SE447" s="31"/>
      <c r="SF447" s="31"/>
      <c r="SG447" s="36"/>
      <c r="SH447" s="64"/>
      <c r="SI447" s="31"/>
      <c r="SJ447" s="31"/>
      <c r="SK447" s="31"/>
      <c r="SL447" s="31"/>
      <c r="SM447" s="36"/>
      <c r="SN447" s="64"/>
      <c r="ST447" s="66"/>
      <c r="SU447" s="66"/>
    </row>
    <row r="448" spans="1:515" x14ac:dyDescent="0.55000000000000004">
      <c r="B448" s="80">
        <v>186801</v>
      </c>
      <c r="C448" s="77"/>
      <c r="D448" s="78"/>
      <c r="E448" s="78">
        <f t="shared" si="1113"/>
        <v>475038.87789277796</v>
      </c>
      <c r="F448" s="78">
        <f>I448</f>
        <v>73.498902729078907</v>
      </c>
      <c r="G448" s="78">
        <f>E448/D$447</f>
        <v>103.55973880943908</v>
      </c>
      <c r="H448" s="78">
        <f>(E448-IU448)/(D447-IS447)</f>
        <v>103.26441324790089</v>
      </c>
      <c r="I448" s="78">
        <f>F447*J448</f>
        <v>73.498902729078907</v>
      </c>
      <c r="J448" s="88">
        <f>SUM(P448,V448,AB448,AH448,AN448,AT448,AZ448,BF448,BL448,BR448,BX448,CD448,CJ448,CP448,CV448,DB448,DH448,DN448,DT448,DZ448,EF448,EL448,ER448,EX448,FD448,FJ448,FP448,FV448,GB448,GH448,GN448,GT448,GZ448,HF448,HL448,HR448,HX448,ID448,IJ448,IP448,IV448,JB448,JH448,JN448,JT448,JZ448,KF448,KL448,KR448,KX448,LD448,LJ448,LP448,LV448,MB448,MH448,MN448,MT448,MZ448,NF448,NL448,NR448,NX448,OD448,OJ448,OP448,OV448,PB448,PH448,PN448,PT448,PZ448,QF448,QL448,QR448,QX448,RD448,RJ448,RP448,RV448,SB448,SH448,SN448,ST448)/J447</f>
        <v>1.0210316958530692</v>
      </c>
      <c r="N448" s="31">
        <v>127</v>
      </c>
      <c r="O448" s="62">
        <f>M$447*N448</f>
        <v>16700.5</v>
      </c>
      <c r="P448" s="31">
        <f>N448/N447*P447</f>
        <v>136.05295315682281</v>
      </c>
      <c r="T448" s="31">
        <v>32.5</v>
      </c>
      <c r="U448" s="36">
        <f>S$447*T448</f>
        <v>6500</v>
      </c>
      <c r="V448" s="64">
        <f>T448/T447*V447</f>
        <v>237.4429223744292</v>
      </c>
      <c r="Z448" s="31">
        <v>147.75</v>
      </c>
      <c r="AA448" s="37">
        <f t="shared" ref="AA448:AA459" si="1395">Y$447*Z448</f>
        <v>14775</v>
      </c>
      <c r="AB448" s="64">
        <f>Z448/Z447*AB447</f>
        <v>101.02564102564102</v>
      </c>
      <c r="AF448" s="31">
        <v>112</v>
      </c>
      <c r="AG448" s="36">
        <f>AE$447*AF448</f>
        <v>15008</v>
      </c>
      <c r="AH448" s="64">
        <f>AF448/AF447*AH447</f>
        <v>113</v>
      </c>
      <c r="AL448" s="31">
        <v>95.5</v>
      </c>
      <c r="AM448" s="30">
        <f>AK$447*AL448</f>
        <v>21487.5</v>
      </c>
      <c r="AN448" s="64">
        <f>AL448/AL447*AN447</f>
        <v>208.18508997429308</v>
      </c>
      <c r="AR448" s="31">
        <v>62</v>
      </c>
      <c r="AS448" s="38">
        <f>AQ$447*AR448</f>
        <v>1953</v>
      </c>
      <c r="AT448" s="64">
        <f>AR448/AR447*AT447</f>
        <v>31</v>
      </c>
      <c r="AX448" s="31">
        <v>116.75</v>
      </c>
      <c r="AY448" s="36">
        <f>AW$447*AX448</f>
        <v>15994.75</v>
      </c>
      <c r="AZ448" s="64">
        <f>AX448/AX447*AZ447</f>
        <v>133.13596491228071</v>
      </c>
      <c r="BD448" s="31">
        <v>132.75</v>
      </c>
      <c r="BE448" s="36">
        <f>BC$447*BD448</f>
        <v>5509.125</v>
      </c>
      <c r="BF448" s="64">
        <f>BD448/BD447*BF447</f>
        <v>42.054389312977094</v>
      </c>
      <c r="BJ448" s="31">
        <v>112.5</v>
      </c>
      <c r="BK448" s="36">
        <f>BI$447*BJ448</f>
        <v>3453.75</v>
      </c>
      <c r="BL448" s="64">
        <f>BJ448/BJ447*BL447</f>
        <v>31.39772727272727</v>
      </c>
      <c r="BP448" s="31">
        <v>114.25</v>
      </c>
      <c r="BQ448" s="30">
        <f>BO$447*BP448</f>
        <v>4455.75</v>
      </c>
      <c r="BR448" s="64">
        <f>BP448/BP447*BR447</f>
        <v>37.995381062355662</v>
      </c>
      <c r="BV448" s="31">
        <v>99.75</v>
      </c>
      <c r="BW448" s="30">
        <f>BU$447*BV448</f>
        <v>13965</v>
      </c>
      <c r="BX448" s="64">
        <f>BV448/BV447*BX447</f>
        <v>92.389312977099237</v>
      </c>
      <c r="CB448" s="31">
        <v>134.25</v>
      </c>
      <c r="CC448" s="30">
        <f>CA$447*CB448</f>
        <v>31280.25</v>
      </c>
      <c r="CD448" s="64">
        <f>CB448/CB447*CD447</f>
        <v>236.30028328611897</v>
      </c>
      <c r="CH448" s="3">
        <v>51</v>
      </c>
      <c r="CI448" s="36">
        <f>CG$447*CH448</f>
        <v>1173</v>
      </c>
      <c r="CJ448" s="64">
        <f>CH448/CH447*CJ447</f>
        <v>23.227722772277229</v>
      </c>
      <c r="CT448" s="3">
        <v>60.25</v>
      </c>
      <c r="CU448" s="36">
        <f>CS$447*CT448</f>
        <v>7953</v>
      </c>
      <c r="CV448" s="64">
        <f>CT448/CT447*CV447</f>
        <v>134.22784810126583</v>
      </c>
      <c r="CZ448" s="31">
        <v>131.75</v>
      </c>
      <c r="DA448" s="62">
        <f>CY$447*CZ448</f>
        <v>37548.75</v>
      </c>
      <c r="DB448" s="31">
        <f>CZ448/CZ447*DB447</f>
        <v>289.28936170212768</v>
      </c>
      <c r="DF448" s="31">
        <v>146.25</v>
      </c>
      <c r="DG448" s="30">
        <f>DE$447*DF448</f>
        <v>14625</v>
      </c>
      <c r="DH448" s="64">
        <f>DF448/DF447*DH447</f>
        <v>77.851711026615973</v>
      </c>
      <c r="DL448" s="31">
        <v>130</v>
      </c>
      <c r="DM448" s="30">
        <f>DK$447*DL448</f>
        <v>6760</v>
      </c>
      <c r="DN448" s="64">
        <f>DL448/DL447*DN447</f>
        <v>57.288135593220339</v>
      </c>
      <c r="DR448" s="31">
        <v>111.88</v>
      </c>
      <c r="DS448" s="30">
        <f>DQ$447*DR448</f>
        <v>9028.7160000000003</v>
      </c>
      <c r="DT448" s="64">
        <f>DR448/DR447*DT447</f>
        <v>70.593113394627721</v>
      </c>
      <c r="DX448" s="31">
        <v>87.25</v>
      </c>
      <c r="DY448" s="30">
        <f>DW$447*DX448</f>
        <v>8550.5</v>
      </c>
      <c r="DZ448" s="64">
        <f>DX448/DX447*DZ447</f>
        <v>97.782414307004473</v>
      </c>
      <c r="ED448" s="31">
        <v>112.5</v>
      </c>
      <c r="EE448" s="30">
        <f>EC$447*ED448</f>
        <v>7031.25</v>
      </c>
      <c r="EJ448" s="31">
        <v>104.75</v>
      </c>
      <c r="EK448" s="36">
        <f>EI$447*EJ448</f>
        <v>9165.625</v>
      </c>
      <c r="FH448" s="31">
        <v>140.7771671005689</v>
      </c>
      <c r="FI448" s="36">
        <f>FG$447*FH448</f>
        <v>19286.47189277794</v>
      </c>
      <c r="FN448" s="31">
        <v>111.5</v>
      </c>
      <c r="FO448" s="36">
        <f>FM$447*FN448</f>
        <v>6690</v>
      </c>
      <c r="FP448" s="64">
        <f>FN448/FN447*FP447</f>
        <v>68.091603053435122</v>
      </c>
      <c r="FT448" s="31">
        <v>113</v>
      </c>
      <c r="FU448" s="36">
        <f>FS$447*FT448</f>
        <v>23730</v>
      </c>
      <c r="FV448" s="64">
        <f>FT448/FT447*FV447</f>
        <v>212.70588235294116</v>
      </c>
      <c r="FZ448" s="31">
        <v>101.75</v>
      </c>
      <c r="GA448" s="36">
        <f>FY$447*FZ448</f>
        <v>10073.25</v>
      </c>
      <c r="GB448" s="64">
        <f>FZ448/FZ447*GB447</f>
        <v>90.987980769230759</v>
      </c>
      <c r="GF448" s="31">
        <v>96.5</v>
      </c>
      <c r="GG448" s="36">
        <f>GE$447*GF448</f>
        <v>5211</v>
      </c>
      <c r="GH448" s="64">
        <f>GF448/GF447*GH447</f>
        <v>58.881355932203391</v>
      </c>
      <c r="GL448" s="31">
        <v>89.75</v>
      </c>
      <c r="GM448" s="36">
        <f>GK$447*GL448</f>
        <v>4128.5</v>
      </c>
      <c r="GN448" s="64">
        <f>GL448/GL447*GN447</f>
        <v>47.514705882352942</v>
      </c>
      <c r="GR448" s="31">
        <v>103.75</v>
      </c>
      <c r="GS448" s="36">
        <f>GQ$447*GR448</f>
        <v>11101.25</v>
      </c>
      <c r="GT448" s="64">
        <f>GR448/GR447*GT447</f>
        <v>94.684466019417485</v>
      </c>
      <c r="HJ448" s="31">
        <v>47</v>
      </c>
      <c r="HK448" s="36">
        <f>HI$447*HJ448</f>
        <v>2538</v>
      </c>
      <c r="HL448" s="64">
        <f>HJ448/HJ447*HL447</f>
        <v>36.782608695652179</v>
      </c>
      <c r="HP448" s="31">
        <v>143.5</v>
      </c>
      <c r="HQ448" s="30">
        <f>HO$447*HP448</f>
        <v>17937.5</v>
      </c>
      <c r="HR448" s="64">
        <f>HP448/HP447*HR447</f>
        <v>100.66779089376054</v>
      </c>
      <c r="HV448" s="31">
        <v>61</v>
      </c>
      <c r="HW448" s="36">
        <f>HU$447*HV448</f>
        <v>1830</v>
      </c>
      <c r="HX448" s="64">
        <f>HV448/HV447*HX447</f>
        <v>36.6</v>
      </c>
      <c r="IB448" s="31">
        <v>174</v>
      </c>
      <c r="IC448" s="36">
        <f>IA$447*IB448</f>
        <v>5220</v>
      </c>
      <c r="ID448" s="64">
        <f>IB448/IB447*ID447</f>
        <v>30</v>
      </c>
      <c r="IH448" s="31">
        <v>138</v>
      </c>
      <c r="II448" s="30">
        <f>IG$447*IH448</f>
        <v>6900</v>
      </c>
      <c r="IJ448" s="64">
        <f>IH448/IH447*IJ447</f>
        <v>57.499999999999993</v>
      </c>
      <c r="IN448" s="31">
        <v>90</v>
      </c>
      <c r="IO448" s="36">
        <f>IM$447*IN448</f>
        <v>4320</v>
      </c>
      <c r="IP448" s="64">
        <f>IN448/IN447*IP447</f>
        <v>50.82352941176471</v>
      </c>
      <c r="IT448" s="31">
        <v>138</v>
      </c>
      <c r="IU448" s="36">
        <f>IS$447*IT448</f>
        <v>5382</v>
      </c>
      <c r="IV448" s="64">
        <f>IT448/IT447*IV447</f>
        <v>41.559845559845563</v>
      </c>
      <c r="IZ448" s="31">
        <v>46.88</v>
      </c>
      <c r="JA448" s="36">
        <f>IY$447*IZ448</f>
        <v>2672.1600000000003</v>
      </c>
      <c r="JB448" s="64">
        <f>IZ448/IZ447*JB447</f>
        <v>62.874352941176475</v>
      </c>
      <c r="JC448" s="69"/>
      <c r="JD448" s="20"/>
      <c r="JE448" s="20"/>
      <c r="JF448" s="20"/>
      <c r="JI448" s="69"/>
      <c r="JJ448" s="20"/>
      <c r="JK448" s="20"/>
      <c r="JL448" s="20">
        <v>125.5</v>
      </c>
      <c r="JM448" s="23">
        <f>JK$447*JL448</f>
        <v>11872.3</v>
      </c>
      <c r="JN448" s="72">
        <f>JL448/JL447*JN447</f>
        <v>73.731250000000003</v>
      </c>
      <c r="JO448" s="69"/>
      <c r="JP448" s="20"/>
      <c r="JQ448" s="20"/>
      <c r="JR448" s="20">
        <v>135</v>
      </c>
      <c r="JS448" s="23">
        <f>JQ$447*JR448</f>
        <v>4536</v>
      </c>
      <c r="JT448" s="72">
        <f>JR448/JR447*JT447</f>
        <v>31.943661971830984</v>
      </c>
      <c r="JU448" s="69"/>
      <c r="JV448" s="20"/>
      <c r="JW448" s="20"/>
      <c r="JX448" s="20"/>
      <c r="KA448" s="69"/>
      <c r="KB448" s="20"/>
      <c r="KC448" s="20"/>
      <c r="KD448" s="20"/>
      <c r="KG448" s="69"/>
      <c r="KH448" s="20"/>
      <c r="KI448" s="20"/>
      <c r="KJ448" s="20">
        <v>20.5</v>
      </c>
      <c r="KK448" s="23">
        <f>KI$447*KJ448</f>
        <v>615</v>
      </c>
      <c r="KL448" s="72">
        <f>KJ448/KJ447*KL447</f>
        <v>20.081632653061227</v>
      </c>
      <c r="KM448" s="69"/>
      <c r="KN448" s="20"/>
      <c r="KO448" s="20"/>
      <c r="KP448" s="20">
        <v>122.5</v>
      </c>
      <c r="KQ448" s="23">
        <f>KO$447*KP448</f>
        <v>2327.5</v>
      </c>
      <c r="KR448" s="72">
        <f>KP448/KP447*KR447</f>
        <v>17.934000000000001</v>
      </c>
      <c r="KS448" s="69"/>
      <c r="KT448" s="20"/>
      <c r="KU448" s="20"/>
      <c r="KV448" s="20">
        <v>114</v>
      </c>
      <c r="KW448" s="23">
        <f>KU$447*KV448</f>
        <v>10260</v>
      </c>
      <c r="KX448" s="72">
        <f>KV448/KV447*KX447</f>
        <v>93.27272727272728</v>
      </c>
      <c r="KY448" s="69"/>
      <c r="KZ448" s="20"/>
      <c r="LA448" s="20"/>
      <c r="LB448" s="20">
        <v>92</v>
      </c>
      <c r="LC448" s="23">
        <f>LA$447*LB448</f>
        <v>2171.2000000000003</v>
      </c>
      <c r="LD448" s="72">
        <f>LB448/LB447*LD447</f>
        <v>23.6</v>
      </c>
      <c r="LE448" s="69"/>
      <c r="LF448" s="20"/>
      <c r="LG448" s="20"/>
      <c r="LH448" s="20">
        <v>73.88</v>
      </c>
      <c r="LI448" s="23">
        <f>LG$447*LH448</f>
        <v>12264.08</v>
      </c>
      <c r="LJ448" s="72">
        <f>LH448/LH447*LJ447</f>
        <v>170.33444444444442</v>
      </c>
      <c r="LK448" s="27"/>
      <c r="LL448" s="27"/>
      <c r="LM448" s="27"/>
      <c r="LN448" s="27">
        <v>310</v>
      </c>
      <c r="LO448" s="30">
        <f>LM$447*LN448</f>
        <v>21700</v>
      </c>
      <c r="LP448" s="73">
        <f>LN448/LN447*LP447</f>
        <v>74.31506849315069</v>
      </c>
      <c r="LW448" s="32"/>
      <c r="LX448" s="32"/>
      <c r="LY448" s="32"/>
      <c r="LZ448" s="32">
        <v>130</v>
      </c>
      <c r="MA448" s="36">
        <f>LY$447*LZ448</f>
        <v>7800</v>
      </c>
      <c r="MB448" s="64">
        <f>LZ448/LZ447*MB447</f>
        <v>49.056603773584904</v>
      </c>
      <c r="MC448" s="32"/>
      <c r="MD448" s="32"/>
      <c r="ME448" s="32"/>
      <c r="MF448" s="32"/>
      <c r="MI448" s="32"/>
      <c r="MJ448" s="32"/>
      <c r="MK448" s="32"/>
      <c r="ML448" s="32"/>
      <c r="MO448" s="32"/>
      <c r="MP448" s="32"/>
      <c r="MQ448" s="32"/>
      <c r="MR448" s="32"/>
      <c r="MU448" s="32"/>
      <c r="MV448" s="32"/>
      <c r="MW448" s="32"/>
      <c r="MX448" s="32"/>
      <c r="NA448" s="32"/>
      <c r="NB448" s="32"/>
      <c r="NC448" s="32"/>
      <c r="ND448" s="32">
        <v>140</v>
      </c>
      <c r="NE448" s="36">
        <f>NC$447*ND448</f>
        <v>2100</v>
      </c>
      <c r="NF448" s="64">
        <f>ND448/ND447*NF447</f>
        <v>14.532871972318338</v>
      </c>
      <c r="NG448" s="32"/>
      <c r="NH448" s="32"/>
      <c r="NI448" s="32"/>
      <c r="NJ448" s="32">
        <v>125.5</v>
      </c>
      <c r="NK448" s="36">
        <f>NI$447*NJ448</f>
        <v>4442.7</v>
      </c>
      <c r="NL448" s="64">
        <f>NJ448/NJ447*NL447</f>
        <v>37.333613445378148</v>
      </c>
      <c r="NM448" s="32"/>
      <c r="NN448" s="32"/>
      <c r="NO448" s="32"/>
      <c r="NP448" s="32">
        <v>112</v>
      </c>
      <c r="NQ448" s="36">
        <f>NO$447*NP448</f>
        <v>1904</v>
      </c>
      <c r="NR448" s="64">
        <f>NP448/NP447*NR447</f>
        <v>16.5</v>
      </c>
      <c r="NS448" s="32"/>
      <c r="NT448" s="32"/>
      <c r="NU448" s="32"/>
      <c r="NV448" s="32"/>
      <c r="NY448" s="32"/>
      <c r="NZ448" s="32"/>
      <c r="OA448" s="32"/>
      <c r="OB448" s="32">
        <v>55</v>
      </c>
      <c r="OC448" s="36">
        <f>OA$447*OB448</f>
        <v>1573</v>
      </c>
      <c r="OD448" s="64">
        <f>OB448/OB447*OD447</f>
        <v>29.961904761904766</v>
      </c>
      <c r="OE448" s="32"/>
      <c r="OF448" s="32"/>
      <c r="OG448" s="32"/>
      <c r="OH448" s="32"/>
      <c r="OK448" s="32"/>
      <c r="OL448" s="32"/>
      <c r="OM448" s="32"/>
      <c r="ON448" s="32"/>
      <c r="OQ448" s="32"/>
      <c r="OR448" s="32"/>
      <c r="OS448" s="32"/>
      <c r="OT448" s="32">
        <v>108</v>
      </c>
      <c r="OU448" s="36">
        <f>OS$447*OT448</f>
        <v>2592</v>
      </c>
      <c r="OV448" s="64">
        <f>OT448/OT447*OV447</f>
        <v>23.8</v>
      </c>
      <c r="OW448" s="32"/>
      <c r="OX448" s="32"/>
      <c r="OY448" s="32"/>
      <c r="OZ448" s="32"/>
      <c r="PO448" s="32"/>
      <c r="PP448" s="32"/>
      <c r="PQ448" s="32"/>
      <c r="PR448" s="32">
        <v>16.5</v>
      </c>
      <c r="PS448" s="36">
        <f>PQ$447*PR448</f>
        <v>2442</v>
      </c>
      <c r="PT448" s="64">
        <f>PR448/PR447*PT447</f>
        <v>146.69433962264151</v>
      </c>
      <c r="PU448" s="32"/>
      <c r="PV448" s="32"/>
      <c r="PW448" s="32"/>
      <c r="PX448" s="31">
        <v>128</v>
      </c>
      <c r="PY448" s="36">
        <f>PW$447*PX448</f>
        <v>768</v>
      </c>
      <c r="PZ448" s="64">
        <f>PX448/PX447*PZ447</f>
        <v>6</v>
      </c>
      <c r="QM448" s="5"/>
      <c r="QO448" s="5"/>
      <c r="RN448" s="31">
        <v>116.25</v>
      </c>
      <c r="RO448" s="36">
        <f>RM$447*RN448</f>
        <v>1767</v>
      </c>
      <c r="RP448" s="64">
        <f>RN448/RN447*RP447</f>
        <v>11.375536480686694</v>
      </c>
      <c r="RT448" s="31">
        <v>63</v>
      </c>
      <c r="RU448" s="36">
        <f>RS$447*RT448</f>
        <v>1940.4</v>
      </c>
      <c r="RV448" s="64">
        <f>RT448/RT447*RV447</f>
        <v>28.535294117647062</v>
      </c>
      <c r="RZ448" s="31">
        <f>(RZ447-RZ446)+RZ447</f>
        <v>131.5</v>
      </c>
      <c r="SA448" s="36">
        <f>RY$447*RZ448</f>
        <v>2025.1000000000001</v>
      </c>
      <c r="SB448" s="64">
        <f>RZ448/RZ447*SB447</f>
        <v>15.173076923076923</v>
      </c>
    </row>
    <row r="449" spans="1:515" s="46" customFormat="1" x14ac:dyDescent="0.55000000000000004">
      <c r="A449" s="45" t="s">
        <v>22</v>
      </c>
      <c r="B449" s="80">
        <v>186802</v>
      </c>
      <c r="C449" s="77"/>
      <c r="D449" s="78"/>
      <c r="E449" s="78">
        <f t="shared" si="1113"/>
        <v>476480.21376523824</v>
      </c>
      <c r="F449" s="78">
        <f>F448*H449/H448</f>
        <v>73.545121284760995</v>
      </c>
      <c r="G449" s="78">
        <f t="shared" ref="G449:G459" si="1396">E449/D$447</f>
        <v>103.87395386305907</v>
      </c>
      <c r="H449" s="78">
        <f>(E449-IU449)/(D447-IS447)</f>
        <v>103.32934934703245</v>
      </c>
      <c r="I449" s="78"/>
      <c r="J449" s="88"/>
      <c r="N449" s="46">
        <v>129.75</v>
      </c>
      <c r="O449" s="62">
        <f t="shared" ref="O449:O459" si="1397">M$447*N449</f>
        <v>17062.125</v>
      </c>
      <c r="T449" s="46">
        <v>30.88</v>
      </c>
      <c r="U449" s="47">
        <f t="shared" ref="U449:U459" si="1398">S$447*T449</f>
        <v>6176</v>
      </c>
      <c r="V449" s="66"/>
      <c r="Z449" s="46">
        <v>148.38</v>
      </c>
      <c r="AA449" s="37">
        <f t="shared" si="1395"/>
        <v>14838</v>
      </c>
      <c r="AB449" s="66"/>
      <c r="AF449" s="46">
        <v>114</v>
      </c>
      <c r="AG449" s="47">
        <f t="shared" ref="AG449:AG459" si="1399">AE$447*AF449</f>
        <v>15276</v>
      </c>
      <c r="AH449" s="66"/>
      <c r="AL449" s="46">
        <v>93.75</v>
      </c>
      <c r="AM449" s="30">
        <f t="shared" ref="AM449:AM459" si="1400">AK$447*AL449</f>
        <v>21093.75</v>
      </c>
      <c r="AN449" s="66"/>
      <c r="AR449" s="46">
        <v>65</v>
      </c>
      <c r="AS449" s="48">
        <f t="shared" ref="AS449:AS459" si="1401">AQ$447*AR449</f>
        <v>2047.5</v>
      </c>
      <c r="AT449" s="66"/>
      <c r="AX449" s="46">
        <v>117</v>
      </c>
      <c r="AY449" s="47">
        <f t="shared" ref="AY449:AY459" si="1402">AW$447*AX449</f>
        <v>16029</v>
      </c>
      <c r="AZ449" s="66"/>
      <c r="BD449" s="46">
        <v>139.25</v>
      </c>
      <c r="BE449" s="47">
        <f t="shared" ref="BE449:BE459" si="1403">BC$447*BD449</f>
        <v>5778.875</v>
      </c>
      <c r="BF449" s="66"/>
      <c r="BJ449" s="46">
        <v>114</v>
      </c>
      <c r="BK449" s="47">
        <f t="shared" ref="BK449:BK459" si="1404">BI$447*BJ449</f>
        <v>3499.7999999999997</v>
      </c>
      <c r="BL449" s="66"/>
      <c r="BP449" s="46">
        <v>116</v>
      </c>
      <c r="BQ449" s="30">
        <f t="shared" ref="BQ449:BQ459" si="1405">BO$447*BP449</f>
        <v>4524</v>
      </c>
      <c r="BR449" s="66"/>
      <c r="BV449" s="46">
        <v>96.5</v>
      </c>
      <c r="BW449" s="30">
        <f t="shared" ref="BW449:BW459" si="1406">BU$447*BV449</f>
        <v>13510</v>
      </c>
      <c r="BX449" s="66"/>
      <c r="CB449" s="46">
        <v>138</v>
      </c>
      <c r="CC449" s="30">
        <f t="shared" ref="CC449:CC459" si="1407">CA$447*CB449</f>
        <v>32154</v>
      </c>
      <c r="CD449" s="66"/>
      <c r="CH449" s="8">
        <v>50</v>
      </c>
      <c r="CI449" s="47">
        <f t="shared" ref="CI449:CI459" si="1408">CG$447*CH449</f>
        <v>1150</v>
      </c>
      <c r="CJ449" s="66"/>
      <c r="CO449" s="47"/>
      <c r="CP449" s="66"/>
      <c r="CT449" s="7">
        <v>61</v>
      </c>
      <c r="CU449" s="47">
        <f t="shared" ref="CU449:CU459" si="1409">CS$447*CT449</f>
        <v>8052</v>
      </c>
      <c r="CV449" s="66"/>
      <c r="CZ449" s="46">
        <v>126.875</v>
      </c>
      <c r="DA449" s="62">
        <f t="shared" ref="DA449:DA459" si="1410">CY$447*CZ449</f>
        <v>36159.375</v>
      </c>
      <c r="DF449" s="46">
        <v>140</v>
      </c>
      <c r="DG449" s="30">
        <f t="shared" ref="DG449:DG459" si="1411">DE$447*DF449</f>
        <v>14000</v>
      </c>
      <c r="DH449" s="66"/>
      <c r="DL449" s="46">
        <v>126</v>
      </c>
      <c r="DM449" s="30">
        <f t="shared" ref="DM449:DM459" si="1412">DK$447*DL449</f>
        <v>6552</v>
      </c>
      <c r="DN449" s="66"/>
      <c r="DR449" s="46">
        <v>113.5</v>
      </c>
      <c r="DS449" s="30">
        <f t="shared" ref="DS449:DS459" si="1413">DQ$447*DR449</f>
        <v>9159.4500000000007</v>
      </c>
      <c r="DT449" s="66"/>
      <c r="DX449" s="46">
        <v>91</v>
      </c>
      <c r="DY449" s="30">
        <f t="shared" ref="DY449:DY459" si="1414">DW$447*DX449</f>
        <v>8918</v>
      </c>
      <c r="DZ449" s="66"/>
      <c r="ED449" s="46">
        <v>108.5</v>
      </c>
      <c r="EE449" s="30">
        <f t="shared" ref="EE449:EE459" si="1415">EC$447*ED449</f>
        <v>6781.25</v>
      </c>
      <c r="EF449" s="66"/>
      <c r="EJ449" s="46">
        <v>106</v>
      </c>
      <c r="EK449" s="47">
        <f t="shared" ref="EK449:EK459" si="1416">EI$447*EJ449</f>
        <v>9275</v>
      </c>
      <c r="EL449" s="66"/>
      <c r="EQ449" s="47"/>
      <c r="ER449" s="66"/>
      <c r="EW449" s="30"/>
      <c r="EX449" s="66"/>
      <c r="FC449" s="29"/>
      <c r="FD449" s="66"/>
      <c r="FH449" s="46">
        <v>141.63042894334478</v>
      </c>
      <c r="FI449" s="47">
        <f t="shared" ref="FI449:FI459" si="1417">FG$447*FH449</f>
        <v>19403.368765238236</v>
      </c>
      <c r="FJ449" s="66"/>
      <c r="FN449" s="46">
        <v>101.5</v>
      </c>
      <c r="FO449" s="47">
        <f t="shared" ref="FO449:FO459" si="1418">FM$447*FN449</f>
        <v>6090</v>
      </c>
      <c r="FP449" s="66"/>
      <c r="FT449" s="46">
        <v>110.5</v>
      </c>
      <c r="FU449" s="47">
        <f t="shared" ref="FU449:FU459" si="1419">FS$447*FT449</f>
        <v>23205</v>
      </c>
      <c r="FV449" s="66"/>
      <c r="FZ449" s="46">
        <v>100.88</v>
      </c>
      <c r="GA449" s="47">
        <f t="shared" ref="GA449:GA459" si="1420">FY$447*FZ449</f>
        <v>9987.119999999999</v>
      </c>
      <c r="GB449" s="66"/>
      <c r="GF449" s="46">
        <v>93.25</v>
      </c>
      <c r="GG449" s="47">
        <f t="shared" ref="GG449:GG459" si="1421">GE$447*GF449</f>
        <v>5035.5</v>
      </c>
      <c r="GH449" s="66"/>
      <c r="GL449" s="46">
        <v>88</v>
      </c>
      <c r="GM449" s="47">
        <f t="shared" ref="GM449:GM459" si="1422">GK$447*GL449</f>
        <v>4048</v>
      </c>
      <c r="GN449" s="66"/>
      <c r="GR449" s="46">
        <v>105</v>
      </c>
      <c r="GS449" s="47">
        <f t="shared" ref="GS449:GS459" si="1423">GQ$447*GR449</f>
        <v>11235</v>
      </c>
      <c r="GT449" s="66"/>
      <c r="GY449" s="47"/>
      <c r="GZ449" s="66"/>
      <c r="HE449" s="47"/>
      <c r="HF449" s="66"/>
      <c r="HJ449" s="46">
        <v>51.75</v>
      </c>
      <c r="HK449" s="47">
        <f t="shared" ref="HK449:HK459" si="1424">HI$447*HJ449</f>
        <v>2794.5</v>
      </c>
      <c r="HL449" s="66"/>
      <c r="HP449" s="46">
        <v>149</v>
      </c>
      <c r="HQ449" s="30">
        <f t="shared" ref="HQ449:HQ459" si="1425">HO$447*HP449</f>
        <v>18625</v>
      </c>
      <c r="HR449" s="66"/>
      <c r="HV449" s="46">
        <v>70</v>
      </c>
      <c r="HW449" s="47">
        <f t="shared" ref="HW449:HW459" si="1426">HU$447*HV449</f>
        <v>2100</v>
      </c>
      <c r="HX449" s="66"/>
      <c r="IB449" s="46">
        <v>174</v>
      </c>
      <c r="IC449" s="47">
        <f t="shared" ref="IC449:IC459" si="1427">IA$447*IB449</f>
        <v>5220</v>
      </c>
      <c r="ID449" s="66"/>
      <c r="IH449" s="46">
        <v>141</v>
      </c>
      <c r="II449" s="30">
        <f t="shared" ref="II449:II459" si="1428">IG$447*IH449</f>
        <v>7050</v>
      </c>
      <c r="IJ449" s="66"/>
      <c r="IN449" s="46">
        <v>90.25</v>
      </c>
      <c r="IO449" s="47">
        <f t="shared" ref="IO449:IO459" si="1429">IM$447*IN449</f>
        <v>4332</v>
      </c>
      <c r="IP449" s="66"/>
      <c r="IS449" s="46">
        <v>51</v>
      </c>
      <c r="IT449" s="46">
        <v>128</v>
      </c>
      <c r="IU449" s="47">
        <f>IS$449*IT449</f>
        <v>6528</v>
      </c>
      <c r="IV449" s="66"/>
      <c r="IZ449" s="46">
        <v>46</v>
      </c>
      <c r="JA449" s="47">
        <f t="shared" ref="JA449:JA459" si="1430">IY$447*IZ449</f>
        <v>2622</v>
      </c>
      <c r="JB449" s="66"/>
      <c r="JC449" s="69"/>
      <c r="JD449" s="20"/>
      <c r="JE449" s="20"/>
      <c r="JF449" s="20"/>
      <c r="JG449" s="23"/>
      <c r="JH449" s="72"/>
      <c r="JI449" s="69"/>
      <c r="JJ449" s="20"/>
      <c r="JK449" s="20"/>
      <c r="JL449" s="20">
        <v>127</v>
      </c>
      <c r="JM449" s="23">
        <f t="shared" ref="JM449:JM459" si="1431">JK$447*JL449</f>
        <v>12014.199999999999</v>
      </c>
      <c r="JN449" s="72"/>
      <c r="JO449" s="69"/>
      <c r="JP449" s="20"/>
      <c r="JQ449" s="20"/>
      <c r="JR449" s="20">
        <v>148</v>
      </c>
      <c r="JS449" s="23">
        <f t="shared" ref="JS449:JS459" si="1432">JQ$447*JR449</f>
        <v>4972.8</v>
      </c>
      <c r="JT449" s="72"/>
      <c r="JU449" s="69"/>
      <c r="JV449" s="20"/>
      <c r="JW449" s="20"/>
      <c r="JX449" s="20"/>
      <c r="JY449" s="23"/>
      <c r="JZ449" s="72"/>
      <c r="KA449" s="69"/>
      <c r="KB449" s="20"/>
      <c r="KC449" s="20"/>
      <c r="KD449" s="20"/>
      <c r="KE449" s="23"/>
      <c r="KF449" s="72"/>
      <c r="KG449" s="69"/>
      <c r="KH449" s="20"/>
      <c r="KI449" s="20"/>
      <c r="KJ449" s="20">
        <v>22</v>
      </c>
      <c r="KK449" s="23">
        <f t="shared" ref="KK449:KK459" si="1433">KI$447*KJ449</f>
        <v>660</v>
      </c>
      <c r="KL449" s="72"/>
      <c r="KM449" s="69"/>
      <c r="KN449" s="20"/>
      <c r="KO449" s="20"/>
      <c r="KP449" s="20">
        <v>125</v>
      </c>
      <c r="KQ449" s="23">
        <f t="shared" ref="KQ449:KQ459" si="1434">KO$447*KP449</f>
        <v>2375</v>
      </c>
      <c r="KR449" s="72"/>
      <c r="KS449" s="69"/>
      <c r="KT449" s="20"/>
      <c r="KU449" s="20"/>
      <c r="KV449" s="20">
        <v>109</v>
      </c>
      <c r="KW449" s="23">
        <f t="shared" ref="KW449:KW459" si="1435">KU$447*KV449</f>
        <v>9810</v>
      </c>
      <c r="KX449" s="72"/>
      <c r="KY449" s="69"/>
      <c r="KZ449" s="20"/>
      <c r="LA449" s="20"/>
      <c r="LB449" s="20">
        <v>92</v>
      </c>
      <c r="LC449" s="23">
        <f t="shared" ref="LC449:LC459" si="1436">LA$447*LB449</f>
        <v>2171.2000000000003</v>
      </c>
      <c r="LD449" s="72"/>
      <c r="LE449" s="69"/>
      <c r="LF449" s="20"/>
      <c r="LG449" s="20"/>
      <c r="LH449" s="20">
        <v>68.5</v>
      </c>
      <c r="LI449" s="23">
        <f t="shared" ref="LI449:LI459" si="1437">LG$447*LH449</f>
        <v>11371</v>
      </c>
      <c r="LJ449" s="72"/>
      <c r="LK449" s="27"/>
      <c r="LL449" s="27"/>
      <c r="LM449" s="27"/>
      <c r="LN449" s="27">
        <v>330</v>
      </c>
      <c r="LO449" s="30">
        <f t="shared" ref="LO449:LO459" si="1438">LM$447*LN449</f>
        <v>23100</v>
      </c>
      <c r="LP449" s="73"/>
      <c r="LQ449" s="29"/>
      <c r="LR449" s="29"/>
      <c r="LS449" s="29"/>
      <c r="LT449" s="29"/>
      <c r="LU449" s="30"/>
      <c r="LV449" s="73"/>
      <c r="LW449" s="49"/>
      <c r="LX449" s="49"/>
      <c r="LY449" s="49"/>
      <c r="LZ449" s="49">
        <v>132</v>
      </c>
      <c r="MA449" s="47">
        <f t="shared" ref="MA449:MA459" si="1439">LY$447*LZ449</f>
        <v>7920</v>
      </c>
      <c r="MB449" s="66"/>
      <c r="MC449" s="49"/>
      <c r="MD449" s="49"/>
      <c r="ME449" s="49"/>
      <c r="MF449" s="49"/>
      <c r="MG449" s="47"/>
      <c r="MH449" s="66"/>
      <c r="MI449" s="49"/>
      <c r="MJ449" s="49"/>
      <c r="MK449" s="49"/>
      <c r="ML449" s="49"/>
      <c r="MM449" s="47"/>
      <c r="MN449" s="66"/>
      <c r="MO449" s="49"/>
      <c r="MP449" s="49"/>
      <c r="MQ449" s="49"/>
      <c r="MR449" s="49"/>
      <c r="MS449" s="47"/>
      <c r="MT449" s="66"/>
      <c r="MU449" s="49"/>
      <c r="MV449" s="49"/>
      <c r="MW449" s="49"/>
      <c r="MX449" s="49"/>
      <c r="MY449" s="47"/>
      <c r="MZ449" s="66"/>
      <c r="NA449" s="49"/>
      <c r="NB449" s="49"/>
      <c r="NC449" s="49"/>
      <c r="ND449" s="49">
        <v>144</v>
      </c>
      <c r="NE449" s="47">
        <f t="shared" ref="NE449:NE459" si="1440">NC$447*ND449</f>
        <v>2160</v>
      </c>
      <c r="NF449" s="66"/>
      <c r="NG449" s="49"/>
      <c r="NH449" s="49"/>
      <c r="NI449" s="49"/>
      <c r="NJ449" s="49">
        <v>120</v>
      </c>
      <c r="NK449" s="47">
        <f t="shared" ref="NK449:NK459" si="1441">NI$447*NJ449</f>
        <v>4248</v>
      </c>
      <c r="NL449" s="66"/>
      <c r="NM449" s="49"/>
      <c r="NN449" s="49"/>
      <c r="NO449" s="49"/>
      <c r="NP449" s="49">
        <v>122.25</v>
      </c>
      <c r="NQ449" s="47">
        <f t="shared" ref="NQ449:NQ459" si="1442">NO$447*NP449</f>
        <v>2078.25</v>
      </c>
      <c r="NR449" s="66"/>
      <c r="NS449" s="49"/>
      <c r="NT449" s="49"/>
      <c r="NU449" s="49"/>
      <c r="NV449" s="49"/>
      <c r="NW449" s="47"/>
      <c r="NX449" s="66"/>
      <c r="NY449" s="49"/>
      <c r="NZ449" s="49"/>
      <c r="OA449" s="49"/>
      <c r="OB449" s="49">
        <v>58.25</v>
      </c>
      <c r="OC449" s="47">
        <f t="shared" ref="OC449:OC459" si="1443">OA$447*OB449</f>
        <v>1665.95</v>
      </c>
      <c r="OD449" s="66"/>
      <c r="OE449" s="49"/>
      <c r="OF449" s="49"/>
      <c r="OG449" s="49"/>
      <c r="OH449" s="49"/>
      <c r="OI449" s="47"/>
      <c r="OJ449" s="66"/>
      <c r="OK449" s="49"/>
      <c r="OL449" s="49"/>
      <c r="OM449" s="49"/>
      <c r="ON449" s="49"/>
      <c r="OO449" s="47"/>
      <c r="OP449" s="66"/>
      <c r="OQ449" s="49"/>
      <c r="OR449" s="49"/>
      <c r="OS449" s="49"/>
      <c r="OT449" s="49">
        <v>117</v>
      </c>
      <c r="OU449" s="47">
        <f t="shared" ref="OU449:OU459" si="1444">OS$447*OT449</f>
        <v>2808</v>
      </c>
      <c r="OV449" s="66"/>
      <c r="OW449" s="49"/>
      <c r="OX449" s="49"/>
      <c r="OY449" s="49"/>
      <c r="OZ449" s="49"/>
      <c r="PA449" s="47"/>
      <c r="PB449" s="66"/>
      <c r="PC449" s="49"/>
      <c r="PD449" s="49"/>
      <c r="PE449" s="49"/>
      <c r="PF449" s="49"/>
      <c r="PG449" s="47"/>
      <c r="PH449" s="66"/>
      <c r="PI449" s="49"/>
      <c r="PJ449" s="49"/>
      <c r="PK449" s="49"/>
      <c r="PL449" s="49"/>
      <c r="PM449" s="47"/>
      <c r="PN449" s="66"/>
      <c r="PO449" s="49"/>
      <c r="PP449" s="49"/>
      <c r="PQ449" s="49"/>
      <c r="PR449" s="49">
        <v>15</v>
      </c>
      <c r="PS449" s="47">
        <f t="shared" ref="PS449:PS459" si="1445">PQ$447*PR449</f>
        <v>2220</v>
      </c>
      <c r="PT449" s="66"/>
      <c r="PU449" s="49"/>
      <c r="PV449" s="49"/>
      <c r="PW449" s="49"/>
      <c r="PX449" s="46">
        <v>134</v>
      </c>
      <c r="PY449" s="47">
        <f t="shared" ref="PY449:PY459" si="1446">PW$447*PX449</f>
        <v>804</v>
      </c>
      <c r="PZ449" s="66"/>
      <c r="QE449" s="47"/>
      <c r="QF449" s="66"/>
      <c r="QK449" s="47"/>
      <c r="QL449" s="66"/>
      <c r="QM449" s="8"/>
      <c r="QN449" s="31"/>
      <c r="QO449" s="8"/>
      <c r="QP449" s="31"/>
      <c r="QQ449" s="47"/>
      <c r="QR449" s="66"/>
      <c r="QS449" s="31"/>
      <c r="QT449" s="31"/>
      <c r="QU449" s="31"/>
      <c r="QV449" s="31"/>
      <c r="QW449" s="47"/>
      <c r="QX449" s="66"/>
      <c r="QY449" s="31"/>
      <c r="QZ449" s="31"/>
      <c r="RA449" s="31"/>
      <c r="RB449" s="31"/>
      <c r="RC449" s="47"/>
      <c r="RD449" s="66"/>
      <c r="RE449" s="31"/>
      <c r="RF449" s="31"/>
      <c r="RG449" s="31"/>
      <c r="RH449" s="31"/>
      <c r="RI449" s="47"/>
      <c r="RJ449" s="66"/>
      <c r="RK449" s="31"/>
      <c r="RL449" s="31"/>
      <c r="RM449" s="31"/>
      <c r="RN449" s="31">
        <v>116.5</v>
      </c>
      <c r="RO449" s="47">
        <f t="shared" ref="RO449:RO459" si="1447">RM$447*RN449</f>
        <v>1770.8</v>
      </c>
      <c r="RP449" s="66"/>
      <c r="RQ449" s="31"/>
      <c r="RR449" s="31"/>
      <c r="RS449" s="31"/>
      <c r="RT449" s="31">
        <v>64</v>
      </c>
      <c r="RU449" s="47">
        <f t="shared" ref="RU449:RU459" si="1448">RS$447*RT449</f>
        <v>1971.2</v>
      </c>
      <c r="RV449" s="66"/>
      <c r="RW449" s="31"/>
      <c r="RX449" s="31"/>
      <c r="RY449" s="31"/>
      <c r="RZ449" s="31">
        <v>133</v>
      </c>
      <c r="SA449" s="47">
        <f t="shared" ref="SA449:SA459" si="1449">RY$447*RZ449</f>
        <v>2048.2000000000003</v>
      </c>
      <c r="SB449" s="66"/>
      <c r="SC449" s="31"/>
      <c r="SD449" s="31"/>
      <c r="SE449" s="31"/>
      <c r="SF449" s="31"/>
      <c r="SG449" s="36"/>
      <c r="SH449" s="64"/>
      <c r="SI449" s="31"/>
      <c r="SJ449" s="31"/>
      <c r="SK449" s="31"/>
      <c r="SL449" s="31"/>
      <c r="SM449" s="36"/>
      <c r="SN449" s="64"/>
      <c r="ST449" s="66"/>
      <c r="SU449" s="66"/>
    </row>
    <row r="450" spans="1:515" x14ac:dyDescent="0.55000000000000004">
      <c r="B450" s="80">
        <v>186803</v>
      </c>
      <c r="C450" s="77"/>
      <c r="D450" s="78"/>
      <c r="E450" s="78">
        <f t="shared" si="1113"/>
        <v>475993.04063769855</v>
      </c>
      <c r="F450" s="78">
        <f t="shared" ref="F450:F459" si="1450">F449*G450/G449</f>
        <v>73.469925703252045</v>
      </c>
      <c r="G450" s="78">
        <f t="shared" si="1396"/>
        <v>103.76774882555397</v>
      </c>
      <c r="H450" s="78"/>
      <c r="I450" s="78"/>
      <c r="J450" s="88"/>
      <c r="N450" s="31">
        <v>129</v>
      </c>
      <c r="O450" s="62">
        <f t="shared" si="1397"/>
        <v>16963.5</v>
      </c>
      <c r="T450" s="31">
        <v>31.63</v>
      </c>
      <c r="U450" s="36">
        <f t="shared" si="1398"/>
        <v>6326</v>
      </c>
      <c r="Z450" s="31">
        <v>152.5</v>
      </c>
      <c r="AA450" s="37">
        <f t="shared" si="1395"/>
        <v>15250</v>
      </c>
      <c r="AF450" s="31">
        <v>113.75</v>
      </c>
      <c r="AG450" s="36">
        <f t="shared" si="1399"/>
        <v>15242.5</v>
      </c>
      <c r="AL450" s="31">
        <v>89.5</v>
      </c>
      <c r="AM450" s="30">
        <f t="shared" si="1400"/>
        <v>20137.5</v>
      </c>
      <c r="AR450" s="31">
        <v>64.5</v>
      </c>
      <c r="AS450" s="38">
        <f t="shared" si="1401"/>
        <v>2031.75</v>
      </c>
      <c r="AX450" s="31">
        <v>117.75</v>
      </c>
      <c r="AY450" s="36">
        <f t="shared" si="1402"/>
        <v>16131.75</v>
      </c>
      <c r="BD450" s="31">
        <v>138</v>
      </c>
      <c r="BE450" s="36">
        <f t="shared" si="1403"/>
        <v>5727</v>
      </c>
      <c r="BJ450" s="31">
        <v>117</v>
      </c>
      <c r="BK450" s="36">
        <f t="shared" si="1404"/>
        <v>3591.9</v>
      </c>
      <c r="BP450" s="31">
        <v>117.25</v>
      </c>
      <c r="BQ450" s="30">
        <f t="shared" si="1405"/>
        <v>4572.75</v>
      </c>
      <c r="BV450" s="31">
        <v>91.625</v>
      </c>
      <c r="BW450" s="30">
        <f t="shared" si="1406"/>
        <v>12827.5</v>
      </c>
      <c r="CB450" s="31">
        <v>137</v>
      </c>
      <c r="CC450" s="30">
        <f t="shared" si="1407"/>
        <v>31921</v>
      </c>
      <c r="CH450" s="56">
        <v>43</v>
      </c>
      <c r="CI450" s="36">
        <f t="shared" si="1408"/>
        <v>989</v>
      </c>
      <c r="CT450" s="56">
        <v>63</v>
      </c>
      <c r="CU450" s="36">
        <f t="shared" si="1409"/>
        <v>8316</v>
      </c>
      <c r="CZ450" s="31">
        <v>121.875</v>
      </c>
      <c r="DA450" s="62">
        <f t="shared" si="1410"/>
        <v>34734.375</v>
      </c>
      <c r="DF450" s="31">
        <v>138.25</v>
      </c>
      <c r="DG450" s="30">
        <f t="shared" si="1411"/>
        <v>13825</v>
      </c>
      <c r="DL450" s="31">
        <v>127</v>
      </c>
      <c r="DM450" s="30">
        <f t="shared" si="1412"/>
        <v>6604</v>
      </c>
      <c r="DR450" s="31">
        <v>114</v>
      </c>
      <c r="DS450" s="30">
        <f t="shared" si="1413"/>
        <v>9199.8000000000011</v>
      </c>
      <c r="DX450" s="31">
        <v>89.5</v>
      </c>
      <c r="DY450" s="30">
        <f t="shared" si="1414"/>
        <v>8771</v>
      </c>
      <c r="ED450" s="31">
        <v>104</v>
      </c>
      <c r="EE450" s="30">
        <f t="shared" si="1415"/>
        <v>6500</v>
      </c>
      <c r="EJ450" s="31">
        <v>100</v>
      </c>
      <c r="EK450" s="36">
        <f t="shared" si="1416"/>
        <v>8750</v>
      </c>
      <c r="FH450" s="31">
        <v>142.48369078612066</v>
      </c>
      <c r="FI450" s="36">
        <f t="shared" si="1417"/>
        <v>19520.265637698532</v>
      </c>
      <c r="FN450" s="31">
        <v>105</v>
      </c>
      <c r="FO450" s="36">
        <f t="shared" si="1418"/>
        <v>6300</v>
      </c>
      <c r="FT450" s="31">
        <v>113</v>
      </c>
      <c r="FU450" s="36">
        <f t="shared" si="1419"/>
        <v>23730</v>
      </c>
      <c r="FZ450" s="31">
        <v>103</v>
      </c>
      <c r="GA450" s="36">
        <f t="shared" si="1420"/>
        <v>10197</v>
      </c>
      <c r="GF450" s="31">
        <v>92.25</v>
      </c>
      <c r="GG450" s="36">
        <f t="shared" si="1421"/>
        <v>4981.5</v>
      </c>
      <c r="GL450" s="31">
        <v>90.5</v>
      </c>
      <c r="GM450" s="36">
        <f t="shared" si="1422"/>
        <v>4163</v>
      </c>
      <c r="GR450" s="31">
        <v>105.5</v>
      </c>
      <c r="GS450" s="36">
        <f t="shared" si="1423"/>
        <v>11288.5</v>
      </c>
      <c r="HJ450" s="31">
        <v>59.25</v>
      </c>
      <c r="HK450" s="36">
        <f t="shared" si="1424"/>
        <v>3199.5</v>
      </c>
      <c r="HP450" s="31">
        <v>150</v>
      </c>
      <c r="HQ450" s="30">
        <f t="shared" si="1425"/>
        <v>18750</v>
      </c>
      <c r="HV450" s="31">
        <v>77</v>
      </c>
      <c r="HW450" s="36">
        <f t="shared" si="1426"/>
        <v>2310</v>
      </c>
      <c r="IB450" s="31">
        <v>174</v>
      </c>
      <c r="IC450" s="36">
        <f t="shared" si="1427"/>
        <v>5220</v>
      </c>
      <c r="IH450" s="31">
        <v>141</v>
      </c>
      <c r="II450" s="30">
        <f t="shared" si="1428"/>
        <v>7050</v>
      </c>
      <c r="IN450" s="31">
        <v>91</v>
      </c>
      <c r="IO450" s="36">
        <f t="shared" si="1429"/>
        <v>4368</v>
      </c>
      <c r="IT450" s="31">
        <v>120</v>
      </c>
      <c r="IU450" s="36">
        <f t="shared" ref="IU450:IU459" si="1451">IS$449*IT450</f>
        <v>6120</v>
      </c>
      <c r="IZ450" s="31">
        <v>51.5</v>
      </c>
      <c r="JA450" s="36">
        <f t="shared" si="1430"/>
        <v>2935.5</v>
      </c>
      <c r="JC450" s="69"/>
      <c r="JD450" s="20"/>
      <c r="JE450" s="20"/>
      <c r="JF450" s="20"/>
      <c r="JI450" s="69"/>
      <c r="JJ450" s="20"/>
      <c r="JK450" s="20"/>
      <c r="JL450" s="20">
        <v>125.75</v>
      </c>
      <c r="JM450" s="23">
        <f t="shared" si="1431"/>
        <v>11895.949999999999</v>
      </c>
      <c r="JO450" s="69"/>
      <c r="JP450" s="20"/>
      <c r="JQ450" s="20"/>
      <c r="JR450" s="20">
        <v>138.25</v>
      </c>
      <c r="JS450" s="23">
        <f t="shared" si="1432"/>
        <v>4645.2</v>
      </c>
      <c r="JU450" s="69"/>
      <c r="JV450" s="20"/>
      <c r="JW450" s="20"/>
      <c r="JX450" s="20"/>
      <c r="KA450" s="69"/>
      <c r="KB450" s="20"/>
      <c r="KC450" s="20"/>
      <c r="KD450" s="20"/>
      <c r="KG450" s="69"/>
      <c r="KH450" s="20"/>
      <c r="KI450" s="20"/>
      <c r="KJ450" s="20">
        <v>22.5</v>
      </c>
      <c r="KK450" s="23">
        <f t="shared" si="1433"/>
        <v>675</v>
      </c>
      <c r="KM450" s="69"/>
      <c r="KN450" s="20"/>
      <c r="KO450" s="20"/>
      <c r="KP450" s="20">
        <v>128.5</v>
      </c>
      <c r="KQ450" s="23">
        <f t="shared" si="1434"/>
        <v>2441.5</v>
      </c>
      <c r="KS450" s="69"/>
      <c r="KT450" s="20"/>
      <c r="KU450" s="20"/>
      <c r="KV450" s="20">
        <v>107</v>
      </c>
      <c r="KW450" s="23">
        <f t="shared" si="1435"/>
        <v>9630</v>
      </c>
      <c r="KY450" s="69"/>
      <c r="KZ450" s="20"/>
      <c r="LA450" s="20"/>
      <c r="LB450" s="20">
        <v>94</v>
      </c>
      <c r="LC450" s="23">
        <f t="shared" si="1436"/>
        <v>2218.4</v>
      </c>
      <c r="LE450" s="69"/>
      <c r="LF450" s="20"/>
      <c r="LG450" s="20"/>
      <c r="LH450" s="20">
        <v>75.25</v>
      </c>
      <c r="LI450" s="23">
        <f t="shared" si="1437"/>
        <v>12491.5</v>
      </c>
      <c r="LK450" s="27"/>
      <c r="LL450" s="27"/>
      <c r="LM450" s="27"/>
      <c r="LN450" s="27">
        <v>330</v>
      </c>
      <c r="LO450" s="30">
        <f t="shared" si="1438"/>
        <v>23100</v>
      </c>
      <c r="LW450" s="32"/>
      <c r="LX450" s="32"/>
      <c r="LY450" s="32"/>
      <c r="LZ450" s="32">
        <v>132</v>
      </c>
      <c r="MA450" s="36">
        <f t="shared" si="1439"/>
        <v>7920</v>
      </c>
      <c r="MC450" s="32"/>
      <c r="MD450" s="32"/>
      <c r="ME450" s="32"/>
      <c r="MF450" s="32"/>
      <c r="MI450" s="32"/>
      <c r="MJ450" s="32"/>
      <c r="MK450" s="32"/>
      <c r="ML450" s="32"/>
      <c r="MO450" s="32"/>
      <c r="MP450" s="32"/>
      <c r="MQ450" s="32"/>
      <c r="MR450" s="32"/>
      <c r="MU450" s="32"/>
      <c r="MV450" s="32"/>
      <c r="MW450" s="32"/>
      <c r="MX450" s="32"/>
      <c r="NA450" s="32"/>
      <c r="NB450" s="32"/>
      <c r="NC450" s="32"/>
      <c r="ND450" s="32">
        <v>150</v>
      </c>
      <c r="NE450" s="36">
        <f t="shared" si="1440"/>
        <v>2250</v>
      </c>
      <c r="NG450" s="32"/>
      <c r="NH450" s="32"/>
      <c r="NI450" s="32"/>
      <c r="NJ450" s="32">
        <v>130</v>
      </c>
      <c r="NK450" s="36">
        <f t="shared" si="1441"/>
        <v>4602</v>
      </c>
      <c r="NM450" s="32"/>
      <c r="NN450" s="32"/>
      <c r="NO450" s="32"/>
      <c r="NP450" s="32">
        <v>125</v>
      </c>
      <c r="NQ450" s="36">
        <f t="shared" si="1442"/>
        <v>2125</v>
      </c>
      <c r="NS450" s="32"/>
      <c r="NT450" s="32"/>
      <c r="NU450" s="32"/>
      <c r="NV450" s="32"/>
      <c r="NY450" s="32"/>
      <c r="NZ450" s="32"/>
      <c r="OA450" s="32"/>
      <c r="OB450" s="32">
        <v>67</v>
      </c>
      <c r="OC450" s="36">
        <f t="shared" si="1443"/>
        <v>1916.2</v>
      </c>
      <c r="OE450" s="32"/>
      <c r="OF450" s="32"/>
      <c r="OG450" s="32"/>
      <c r="OH450" s="32"/>
      <c r="OK450" s="32"/>
      <c r="OL450" s="32"/>
      <c r="OM450" s="32"/>
      <c r="ON450" s="32"/>
      <c r="OQ450" s="32"/>
      <c r="OR450" s="32"/>
      <c r="OS450" s="32"/>
      <c r="OT450" s="32">
        <v>117</v>
      </c>
      <c r="OU450" s="36">
        <f t="shared" si="1444"/>
        <v>2808</v>
      </c>
      <c r="OW450" s="32"/>
      <c r="OX450" s="32"/>
      <c r="OY450" s="32"/>
      <c r="OZ450" s="32"/>
      <c r="PC450" s="32"/>
      <c r="PD450" s="32"/>
      <c r="PE450" s="32"/>
      <c r="PF450" s="32"/>
      <c r="PI450" s="32"/>
      <c r="PJ450" s="32"/>
      <c r="PK450" s="32"/>
      <c r="PL450" s="32"/>
      <c r="PO450" s="32"/>
      <c r="PP450" s="32"/>
      <c r="PQ450" s="32"/>
      <c r="PR450" s="32">
        <v>14.5</v>
      </c>
      <c r="PS450" s="36">
        <f t="shared" si="1445"/>
        <v>2146</v>
      </c>
      <c r="PU450" s="32"/>
      <c r="PV450" s="32"/>
      <c r="PW450" s="32"/>
      <c r="PX450" s="31">
        <v>134</v>
      </c>
      <c r="PY450" s="36">
        <f t="shared" si="1446"/>
        <v>804</v>
      </c>
      <c r="QM450" s="5"/>
      <c r="QO450" s="5"/>
      <c r="RN450" s="31">
        <v>116.25</v>
      </c>
      <c r="RO450" s="36">
        <f t="shared" si="1447"/>
        <v>1767</v>
      </c>
      <c r="RT450" s="31">
        <f>AVERAGE(RT449,RT451)</f>
        <v>63.25</v>
      </c>
      <c r="RU450" s="36">
        <f t="shared" si="1448"/>
        <v>1948.1000000000001</v>
      </c>
      <c r="RZ450" s="31">
        <v>134</v>
      </c>
      <c r="SA450" s="36">
        <f t="shared" si="1449"/>
        <v>2063.6</v>
      </c>
    </row>
    <row r="451" spans="1:515" x14ac:dyDescent="0.55000000000000004">
      <c r="B451" s="80">
        <v>186804</v>
      </c>
      <c r="C451" s="77"/>
      <c r="D451" s="78"/>
      <c r="E451" s="78">
        <f t="shared" si="1113"/>
        <v>482008.13751015888</v>
      </c>
      <c r="F451" s="78">
        <f t="shared" si="1450"/>
        <v>74.398360958787421</v>
      </c>
      <c r="G451" s="78">
        <f t="shared" si="1396"/>
        <v>105.07905594169713</v>
      </c>
      <c r="H451" s="78"/>
      <c r="I451" s="78"/>
      <c r="J451" s="88"/>
      <c r="N451" s="31">
        <v>124.5</v>
      </c>
      <c r="O451" s="62">
        <f t="shared" si="1397"/>
        <v>16371.75</v>
      </c>
      <c r="T451" s="31">
        <v>30.75</v>
      </c>
      <c r="U451" s="36">
        <f t="shared" si="1398"/>
        <v>6150</v>
      </c>
      <c r="Z451" s="31">
        <v>158</v>
      </c>
      <c r="AA451" s="37">
        <f t="shared" si="1395"/>
        <v>15800</v>
      </c>
      <c r="AF451" s="31">
        <v>115</v>
      </c>
      <c r="AG451" s="36">
        <f t="shared" si="1399"/>
        <v>15410</v>
      </c>
      <c r="AL451" s="31">
        <v>90</v>
      </c>
      <c r="AM451" s="30">
        <f t="shared" si="1400"/>
        <v>20250</v>
      </c>
      <c r="AR451" s="31">
        <v>64</v>
      </c>
      <c r="AS451" s="38">
        <f t="shared" si="1401"/>
        <v>2016</v>
      </c>
      <c r="AX451" s="31">
        <v>115.5</v>
      </c>
      <c r="AY451" s="36">
        <f t="shared" si="1402"/>
        <v>15823.5</v>
      </c>
      <c r="BD451" s="31">
        <v>138</v>
      </c>
      <c r="BE451" s="36">
        <f t="shared" si="1403"/>
        <v>5727</v>
      </c>
      <c r="BJ451" s="31">
        <v>117.5</v>
      </c>
      <c r="BK451" s="36">
        <f t="shared" si="1404"/>
        <v>3607.25</v>
      </c>
      <c r="BP451" s="31">
        <v>119</v>
      </c>
      <c r="BQ451" s="30">
        <f t="shared" si="1405"/>
        <v>4641</v>
      </c>
      <c r="BV451" s="31">
        <v>93.875</v>
      </c>
      <c r="BW451" s="30">
        <f t="shared" si="1406"/>
        <v>13142.5</v>
      </c>
      <c r="CB451" s="31">
        <v>147.25</v>
      </c>
      <c r="CC451" s="30">
        <f t="shared" si="1407"/>
        <v>34309.25</v>
      </c>
      <c r="CH451" s="3">
        <v>45</v>
      </c>
      <c r="CI451" s="36">
        <f t="shared" si="1408"/>
        <v>1035</v>
      </c>
      <c r="CT451" s="3">
        <v>63</v>
      </c>
      <c r="CU451" s="36">
        <f t="shared" si="1409"/>
        <v>8316</v>
      </c>
      <c r="CZ451" s="31">
        <v>127</v>
      </c>
      <c r="DA451" s="62">
        <f t="shared" si="1410"/>
        <v>36195</v>
      </c>
      <c r="DF451" s="31">
        <v>136.5</v>
      </c>
      <c r="DG451" s="30">
        <f t="shared" si="1411"/>
        <v>13650</v>
      </c>
      <c r="DL451" s="31">
        <v>127</v>
      </c>
      <c r="DM451" s="30">
        <f t="shared" si="1412"/>
        <v>6604</v>
      </c>
      <c r="DR451" s="31">
        <v>115.5</v>
      </c>
      <c r="DS451" s="30">
        <f t="shared" si="1413"/>
        <v>9320.85</v>
      </c>
      <c r="DX451" s="31">
        <v>90</v>
      </c>
      <c r="DY451" s="30">
        <f t="shared" si="1414"/>
        <v>8820</v>
      </c>
      <c r="ED451" s="31">
        <v>105.88</v>
      </c>
      <c r="EE451" s="30">
        <f t="shared" si="1415"/>
        <v>6617.5</v>
      </c>
      <c r="EJ451" s="31">
        <v>102</v>
      </c>
      <c r="EK451" s="36">
        <f t="shared" si="1416"/>
        <v>8925</v>
      </c>
      <c r="FH451" s="31">
        <v>143.33695262889654</v>
      </c>
      <c r="FI451" s="36">
        <f t="shared" si="1417"/>
        <v>19637.162510158825</v>
      </c>
      <c r="FN451" s="31">
        <v>104.75</v>
      </c>
      <c r="FO451" s="36">
        <f t="shared" si="1418"/>
        <v>6285</v>
      </c>
      <c r="FT451" s="31">
        <v>114</v>
      </c>
      <c r="FU451" s="36">
        <f t="shared" si="1419"/>
        <v>23940</v>
      </c>
      <c r="FZ451" s="31">
        <v>103.63</v>
      </c>
      <c r="GA451" s="36">
        <f t="shared" si="1420"/>
        <v>10259.369999999999</v>
      </c>
      <c r="GF451" s="31">
        <v>83</v>
      </c>
      <c r="GG451" s="36">
        <f t="shared" si="1421"/>
        <v>4482</v>
      </c>
      <c r="GL451" s="31">
        <v>93.25</v>
      </c>
      <c r="GM451" s="36">
        <f t="shared" si="1422"/>
        <v>4289.5</v>
      </c>
      <c r="GR451" s="31">
        <v>137</v>
      </c>
      <c r="GS451" s="36">
        <f t="shared" si="1423"/>
        <v>14659</v>
      </c>
      <c r="HJ451" s="31">
        <v>63.5</v>
      </c>
      <c r="HK451" s="36">
        <f t="shared" si="1424"/>
        <v>3429</v>
      </c>
      <c r="HP451" s="31">
        <v>150</v>
      </c>
      <c r="HQ451" s="30">
        <f t="shared" si="1425"/>
        <v>18750</v>
      </c>
      <c r="HV451" s="31">
        <v>73</v>
      </c>
      <c r="HW451" s="36">
        <f t="shared" si="1426"/>
        <v>2190</v>
      </c>
      <c r="IB451" s="31">
        <v>174</v>
      </c>
      <c r="IC451" s="36">
        <f t="shared" si="1427"/>
        <v>5220</v>
      </c>
      <c r="IH451" s="31">
        <v>142</v>
      </c>
      <c r="II451" s="30">
        <f t="shared" si="1428"/>
        <v>7100</v>
      </c>
      <c r="IN451" s="31">
        <v>92.25</v>
      </c>
      <c r="IO451" s="36">
        <f t="shared" si="1429"/>
        <v>4428</v>
      </c>
      <c r="IT451" s="31">
        <v>128.25</v>
      </c>
      <c r="IU451" s="36">
        <f t="shared" si="1451"/>
        <v>6540.75</v>
      </c>
      <c r="IZ451" s="31">
        <v>52</v>
      </c>
      <c r="JA451" s="36">
        <f t="shared" si="1430"/>
        <v>2964</v>
      </c>
      <c r="JC451" s="69"/>
      <c r="JD451" s="20"/>
      <c r="JE451" s="20"/>
      <c r="JF451" s="20"/>
      <c r="JI451" s="69"/>
      <c r="JJ451" s="20"/>
      <c r="JK451" s="20"/>
      <c r="JL451" s="20">
        <v>126.5</v>
      </c>
      <c r="JM451" s="23">
        <f t="shared" si="1431"/>
        <v>11966.9</v>
      </c>
      <c r="JO451" s="69"/>
      <c r="JP451" s="20"/>
      <c r="JQ451" s="20"/>
      <c r="JR451" s="20">
        <v>140.875</v>
      </c>
      <c r="JS451" s="23">
        <f t="shared" si="1432"/>
        <v>4733.4000000000005</v>
      </c>
      <c r="JU451" s="69"/>
      <c r="JV451" s="20"/>
      <c r="JW451" s="20"/>
      <c r="JX451" s="20"/>
      <c r="KA451" s="69"/>
      <c r="KB451" s="20"/>
      <c r="KC451" s="20"/>
      <c r="KD451" s="20"/>
      <c r="KG451" s="69"/>
      <c r="KH451" s="20"/>
      <c r="KI451" s="20"/>
      <c r="KJ451" s="20">
        <v>22.5</v>
      </c>
      <c r="KK451" s="23">
        <f t="shared" si="1433"/>
        <v>675</v>
      </c>
      <c r="KM451" s="69"/>
      <c r="KN451" s="20"/>
      <c r="KO451" s="20"/>
      <c r="KP451" s="20">
        <v>130.25</v>
      </c>
      <c r="KQ451" s="23">
        <f t="shared" si="1434"/>
        <v>2474.75</v>
      </c>
      <c r="KS451" s="69"/>
      <c r="KT451" s="20"/>
      <c r="KU451" s="20"/>
      <c r="KV451" s="20">
        <v>108.5</v>
      </c>
      <c r="KW451" s="23">
        <f t="shared" si="1435"/>
        <v>9765</v>
      </c>
      <c r="KY451" s="69"/>
      <c r="KZ451" s="20"/>
      <c r="LA451" s="20"/>
      <c r="LB451" s="20">
        <v>94</v>
      </c>
      <c r="LC451" s="23">
        <f t="shared" si="1436"/>
        <v>2218.4</v>
      </c>
      <c r="LE451" s="69"/>
      <c r="LF451" s="20"/>
      <c r="LG451" s="20"/>
      <c r="LH451" s="20">
        <v>70.88</v>
      </c>
      <c r="LI451" s="23">
        <f t="shared" si="1437"/>
        <v>11766.08</v>
      </c>
      <c r="LK451" s="27"/>
      <c r="LL451" s="27"/>
      <c r="LM451" s="27"/>
      <c r="LN451" s="27">
        <v>307</v>
      </c>
      <c r="LO451" s="30">
        <f t="shared" si="1438"/>
        <v>21490</v>
      </c>
      <c r="LW451" s="32"/>
      <c r="LX451" s="32"/>
      <c r="LY451" s="32"/>
      <c r="LZ451" s="32">
        <v>132</v>
      </c>
      <c r="MA451" s="36">
        <f t="shared" si="1439"/>
        <v>7920</v>
      </c>
      <c r="MC451" s="32"/>
      <c r="MD451" s="32"/>
      <c r="ME451" s="32"/>
      <c r="MF451" s="32"/>
      <c r="MI451" s="32"/>
      <c r="MJ451" s="32"/>
      <c r="MK451" s="32"/>
      <c r="ML451" s="32"/>
      <c r="MO451" s="32"/>
      <c r="MP451" s="32"/>
      <c r="MQ451" s="32"/>
      <c r="MR451" s="32"/>
      <c r="MU451" s="32"/>
      <c r="MV451" s="32"/>
      <c r="MW451" s="32"/>
      <c r="MX451" s="32"/>
      <c r="NA451" s="32"/>
      <c r="NB451" s="32"/>
      <c r="NC451" s="32"/>
      <c r="ND451" s="32">
        <v>145</v>
      </c>
      <c r="NE451" s="36">
        <f t="shared" si="1440"/>
        <v>2175</v>
      </c>
      <c r="NG451" s="32"/>
      <c r="NH451" s="32"/>
      <c r="NI451" s="32"/>
      <c r="NJ451" s="32">
        <v>131.875</v>
      </c>
      <c r="NK451" s="36">
        <f t="shared" si="1441"/>
        <v>4668.375</v>
      </c>
      <c r="NM451" s="32"/>
      <c r="NN451" s="32"/>
      <c r="NO451" s="32"/>
      <c r="NP451" s="32">
        <v>123.75</v>
      </c>
      <c r="NQ451" s="36">
        <f t="shared" si="1442"/>
        <v>2103.75</v>
      </c>
      <c r="NS451" s="32"/>
      <c r="NT451" s="32"/>
      <c r="NU451" s="32"/>
      <c r="NV451" s="32"/>
      <c r="NY451" s="32"/>
      <c r="NZ451" s="32"/>
      <c r="OA451" s="32"/>
      <c r="OB451" s="32">
        <v>57.5</v>
      </c>
      <c r="OC451" s="36">
        <f t="shared" si="1443"/>
        <v>1644.5</v>
      </c>
      <c r="OE451" s="32"/>
      <c r="OF451" s="32"/>
      <c r="OG451" s="32"/>
      <c r="OH451" s="32"/>
      <c r="OK451" s="32"/>
      <c r="OL451" s="32"/>
      <c r="OM451" s="32"/>
      <c r="ON451" s="32"/>
      <c r="OQ451" s="32"/>
      <c r="OR451" s="32"/>
      <c r="OS451" s="32"/>
      <c r="OT451" s="32">
        <v>117</v>
      </c>
      <c r="OU451" s="36">
        <f t="shared" si="1444"/>
        <v>2808</v>
      </c>
      <c r="OW451" s="32"/>
      <c r="OX451" s="32"/>
      <c r="OY451" s="32"/>
      <c r="OZ451" s="32"/>
      <c r="PO451" s="32"/>
      <c r="PP451" s="32"/>
      <c r="PQ451" s="32"/>
      <c r="PR451" s="32">
        <v>14.5</v>
      </c>
      <c r="PS451" s="36">
        <f t="shared" si="1445"/>
        <v>2146</v>
      </c>
      <c r="PU451" s="32"/>
      <c r="PV451" s="32"/>
      <c r="PW451" s="32"/>
      <c r="PX451" s="31">
        <v>132</v>
      </c>
      <c r="PY451" s="36">
        <f t="shared" si="1446"/>
        <v>792</v>
      </c>
      <c r="QM451" s="5"/>
      <c r="QO451" s="5"/>
      <c r="RN451" s="31">
        <v>116.25</v>
      </c>
      <c r="RO451" s="36">
        <f t="shared" si="1447"/>
        <v>1767</v>
      </c>
      <c r="RT451" s="31">
        <v>62.5</v>
      </c>
      <c r="RU451" s="36">
        <f t="shared" si="1448"/>
        <v>1925</v>
      </c>
      <c r="RZ451" s="31">
        <v>134</v>
      </c>
      <c r="SA451" s="36">
        <f t="shared" si="1449"/>
        <v>2063.6</v>
      </c>
    </row>
    <row r="452" spans="1:515" x14ac:dyDescent="0.55000000000000004">
      <c r="B452" s="80">
        <v>186805</v>
      </c>
      <c r="C452" s="77"/>
      <c r="D452" s="78"/>
      <c r="E452" s="78">
        <f t="shared" si="1113"/>
        <v>490451.35438261909</v>
      </c>
      <c r="F452" s="78">
        <f t="shared" si="1450"/>
        <v>75.701578576181646</v>
      </c>
      <c r="G452" s="78">
        <f t="shared" si="1396"/>
        <v>106.91969967574701</v>
      </c>
      <c r="H452" s="78"/>
      <c r="I452" s="78"/>
      <c r="J452" s="88"/>
      <c r="N452" s="31">
        <v>121.25</v>
      </c>
      <c r="O452" s="62">
        <f t="shared" si="1397"/>
        <v>15944.375</v>
      </c>
      <c r="T452" s="31">
        <v>30.75</v>
      </c>
      <c r="U452" s="36">
        <f t="shared" si="1398"/>
        <v>6150</v>
      </c>
      <c r="Z452" s="31">
        <v>164</v>
      </c>
      <c r="AA452" s="37">
        <f t="shared" si="1395"/>
        <v>16400</v>
      </c>
      <c r="AF452" s="31">
        <v>121</v>
      </c>
      <c r="AG452" s="36">
        <f t="shared" si="1399"/>
        <v>16214</v>
      </c>
      <c r="AL452" s="31">
        <v>95.13</v>
      </c>
      <c r="AM452" s="30">
        <f t="shared" si="1400"/>
        <v>21404.25</v>
      </c>
      <c r="AR452" s="31">
        <v>76.5</v>
      </c>
      <c r="AS452" s="38">
        <f t="shared" si="1401"/>
        <v>2409.75</v>
      </c>
      <c r="AX452" s="31">
        <v>120</v>
      </c>
      <c r="AY452" s="36">
        <f t="shared" si="1402"/>
        <v>16440</v>
      </c>
      <c r="BD452" s="31">
        <v>140</v>
      </c>
      <c r="BE452" s="36">
        <f t="shared" si="1403"/>
        <v>5810</v>
      </c>
      <c r="BJ452" s="31">
        <v>116</v>
      </c>
      <c r="BK452" s="36">
        <f t="shared" si="1404"/>
        <v>3561.2</v>
      </c>
      <c r="BP452" s="31">
        <v>118.5</v>
      </c>
      <c r="BQ452" s="30">
        <f t="shared" si="1405"/>
        <v>4621.5</v>
      </c>
      <c r="BV452" s="31">
        <v>98.75</v>
      </c>
      <c r="BW452" s="30">
        <f t="shared" si="1406"/>
        <v>13825</v>
      </c>
      <c r="CB452" s="31">
        <v>148.63</v>
      </c>
      <c r="CC452" s="30">
        <f t="shared" si="1407"/>
        <v>34630.79</v>
      </c>
      <c r="CH452" s="3">
        <v>48.5</v>
      </c>
      <c r="CI452" s="36">
        <f t="shared" si="1408"/>
        <v>1115.5</v>
      </c>
      <c r="CT452" s="3">
        <v>68.5</v>
      </c>
      <c r="CU452" s="36">
        <f t="shared" si="1409"/>
        <v>9042</v>
      </c>
      <c r="CZ452" s="31">
        <v>132.5</v>
      </c>
      <c r="DA452" s="62">
        <f t="shared" si="1410"/>
        <v>37762.5</v>
      </c>
      <c r="DF452" s="31">
        <v>143.25</v>
      </c>
      <c r="DG452" s="30">
        <f t="shared" si="1411"/>
        <v>14325</v>
      </c>
      <c r="DL452" s="31">
        <v>127.5</v>
      </c>
      <c r="DM452" s="30">
        <f t="shared" si="1412"/>
        <v>6630</v>
      </c>
      <c r="DR452" s="31">
        <v>120</v>
      </c>
      <c r="DS452" s="30">
        <f t="shared" si="1413"/>
        <v>9684</v>
      </c>
      <c r="DX452" s="31">
        <v>88.63</v>
      </c>
      <c r="DY452" s="30">
        <f t="shared" si="1414"/>
        <v>8685.74</v>
      </c>
      <c r="ED452" s="31">
        <v>109.5</v>
      </c>
      <c r="EE452" s="30">
        <f t="shared" si="1415"/>
        <v>6843.75</v>
      </c>
      <c r="EJ452" s="31">
        <v>108</v>
      </c>
      <c r="EK452" s="36">
        <f t="shared" si="1416"/>
        <v>9450</v>
      </c>
      <c r="FH452" s="31">
        <v>144.19021447167242</v>
      </c>
      <c r="FI452" s="36">
        <f t="shared" si="1417"/>
        <v>19754.059382619122</v>
      </c>
      <c r="FN452" s="31">
        <v>108</v>
      </c>
      <c r="FO452" s="36">
        <f t="shared" si="1418"/>
        <v>6480</v>
      </c>
      <c r="FT452" s="31">
        <v>105.5</v>
      </c>
      <c r="FU452" s="36">
        <f t="shared" si="1419"/>
        <v>22155</v>
      </c>
      <c r="FZ452" s="31">
        <v>115</v>
      </c>
      <c r="GA452" s="36">
        <f t="shared" si="1420"/>
        <v>11385</v>
      </c>
      <c r="GF452" s="31">
        <v>88</v>
      </c>
      <c r="GG452" s="36">
        <f t="shared" si="1421"/>
        <v>4752</v>
      </c>
      <c r="GL452" s="31">
        <v>90</v>
      </c>
      <c r="GM452" s="36">
        <f t="shared" si="1422"/>
        <v>4140</v>
      </c>
      <c r="GR452" s="31">
        <v>111</v>
      </c>
      <c r="GS452" s="36">
        <f t="shared" si="1423"/>
        <v>11877</v>
      </c>
      <c r="HJ452" s="31">
        <v>67.25</v>
      </c>
      <c r="HK452" s="36">
        <f t="shared" si="1424"/>
        <v>3631.5</v>
      </c>
      <c r="HP452" s="31">
        <v>150</v>
      </c>
      <c r="HQ452" s="30">
        <f t="shared" si="1425"/>
        <v>18750</v>
      </c>
      <c r="HV452" s="31">
        <v>80.5</v>
      </c>
      <c r="HW452" s="36">
        <f t="shared" si="1426"/>
        <v>2415</v>
      </c>
      <c r="IB452" s="31">
        <v>174</v>
      </c>
      <c r="IC452" s="36">
        <f t="shared" si="1427"/>
        <v>5220</v>
      </c>
      <c r="IH452" s="31">
        <v>151</v>
      </c>
      <c r="II452" s="30">
        <f t="shared" si="1428"/>
        <v>7550</v>
      </c>
      <c r="IN452" s="31">
        <v>91.5</v>
      </c>
      <c r="IO452" s="36">
        <f t="shared" si="1429"/>
        <v>4392</v>
      </c>
      <c r="IT452" s="31">
        <v>127.5</v>
      </c>
      <c r="IU452" s="36">
        <f t="shared" si="1451"/>
        <v>6502.5</v>
      </c>
      <c r="IZ452" s="31">
        <v>51.5</v>
      </c>
      <c r="JA452" s="36">
        <f t="shared" si="1430"/>
        <v>2935.5</v>
      </c>
      <c r="JC452" s="69"/>
      <c r="JD452" s="20"/>
      <c r="JE452" s="20"/>
      <c r="JF452" s="20"/>
      <c r="JI452" s="69"/>
      <c r="JJ452" s="20"/>
      <c r="JK452" s="20"/>
      <c r="JL452" s="20">
        <v>129.5</v>
      </c>
      <c r="JM452" s="23">
        <f t="shared" si="1431"/>
        <v>12250.699999999999</v>
      </c>
      <c r="JO452" s="69"/>
      <c r="JP452" s="20"/>
      <c r="JQ452" s="20"/>
      <c r="JR452" s="20">
        <v>140</v>
      </c>
      <c r="JS452" s="23">
        <f t="shared" si="1432"/>
        <v>4704</v>
      </c>
      <c r="JU452" s="69"/>
      <c r="JV452" s="20"/>
      <c r="JW452" s="20"/>
      <c r="JX452" s="20"/>
      <c r="KA452" s="69"/>
      <c r="KB452" s="20"/>
      <c r="KC452" s="20"/>
      <c r="KD452" s="20"/>
      <c r="KG452" s="69"/>
      <c r="KH452" s="20"/>
      <c r="KI452" s="20"/>
      <c r="KJ452" s="20">
        <v>22.5</v>
      </c>
      <c r="KK452" s="23">
        <f t="shared" si="1433"/>
        <v>675</v>
      </c>
      <c r="KM452" s="69"/>
      <c r="KN452" s="20"/>
      <c r="KO452" s="20"/>
      <c r="KP452" s="20">
        <v>130.5</v>
      </c>
      <c r="KQ452" s="23">
        <f t="shared" si="1434"/>
        <v>2479.5</v>
      </c>
      <c r="KS452" s="69"/>
      <c r="KT452" s="20"/>
      <c r="KU452" s="20"/>
      <c r="KV452" s="20">
        <v>109.5</v>
      </c>
      <c r="KW452" s="23">
        <f t="shared" si="1435"/>
        <v>9855</v>
      </c>
      <c r="KY452" s="69"/>
      <c r="KZ452" s="20"/>
      <c r="LA452" s="20"/>
      <c r="LB452" s="20">
        <v>94</v>
      </c>
      <c r="LC452" s="23">
        <f t="shared" si="1436"/>
        <v>2218.4</v>
      </c>
      <c r="LE452" s="69"/>
      <c r="LF452" s="20"/>
      <c r="LG452" s="20"/>
      <c r="LH452" s="20">
        <v>72</v>
      </c>
      <c r="LI452" s="23">
        <f t="shared" si="1437"/>
        <v>11952</v>
      </c>
      <c r="LK452" s="27"/>
      <c r="LL452" s="27"/>
      <c r="LM452" s="27"/>
      <c r="LN452" s="27">
        <v>330.25</v>
      </c>
      <c r="LO452" s="30">
        <f t="shared" si="1438"/>
        <v>23117.5</v>
      </c>
      <c r="LW452" s="32"/>
      <c r="LX452" s="32"/>
      <c r="LY452" s="32"/>
      <c r="LZ452" s="32">
        <v>133</v>
      </c>
      <c r="MA452" s="36">
        <f t="shared" si="1439"/>
        <v>7980</v>
      </c>
      <c r="MC452" s="32"/>
      <c r="MD452" s="32"/>
      <c r="ME452" s="32"/>
      <c r="MF452" s="32"/>
      <c r="MI452" s="32"/>
      <c r="MJ452" s="32"/>
      <c r="MK452" s="32"/>
      <c r="ML452" s="32"/>
      <c r="MO452" s="32"/>
      <c r="MP452" s="32"/>
      <c r="MQ452" s="32"/>
      <c r="MR452" s="32"/>
      <c r="MU452" s="32"/>
      <c r="MV452" s="32"/>
      <c r="MW452" s="32"/>
      <c r="MX452" s="32"/>
      <c r="NA452" s="32"/>
      <c r="NB452" s="32"/>
      <c r="NC452" s="32"/>
      <c r="ND452" s="32">
        <v>143</v>
      </c>
      <c r="NE452" s="36">
        <f t="shared" si="1440"/>
        <v>2145</v>
      </c>
      <c r="NG452" s="32"/>
      <c r="NH452" s="32"/>
      <c r="NI452" s="32"/>
      <c r="NJ452" s="32">
        <v>131.5</v>
      </c>
      <c r="NK452" s="36">
        <f t="shared" si="1441"/>
        <v>4655.0999999999995</v>
      </c>
      <c r="NM452" s="32"/>
      <c r="NN452" s="32"/>
      <c r="NO452" s="32"/>
      <c r="NP452" s="32">
        <v>123.5</v>
      </c>
      <c r="NQ452" s="36">
        <f t="shared" si="1442"/>
        <v>2099.5</v>
      </c>
      <c r="NS452" s="32"/>
      <c r="NT452" s="32"/>
      <c r="NU452" s="32"/>
      <c r="NV452" s="32"/>
      <c r="NY452" s="32"/>
      <c r="NZ452" s="32"/>
      <c r="OA452" s="32"/>
      <c r="OB452" s="32">
        <v>67.5</v>
      </c>
      <c r="OC452" s="36">
        <f t="shared" si="1443"/>
        <v>1930.5</v>
      </c>
      <c r="OE452" s="32"/>
      <c r="OF452" s="32"/>
      <c r="OG452" s="32"/>
      <c r="OH452" s="32"/>
      <c r="OK452" s="32"/>
      <c r="OL452" s="32"/>
      <c r="OM452" s="32"/>
      <c r="ON452" s="32"/>
      <c r="OQ452" s="32"/>
      <c r="OR452" s="32"/>
      <c r="OS452" s="32"/>
      <c r="OT452" s="32">
        <v>117</v>
      </c>
      <c r="OU452" s="36">
        <f t="shared" si="1444"/>
        <v>2808</v>
      </c>
      <c r="OW452" s="32"/>
      <c r="OX452" s="32"/>
      <c r="OY452" s="32"/>
      <c r="OZ452" s="32"/>
      <c r="PO452" s="32"/>
      <c r="PP452" s="32"/>
      <c r="PQ452" s="32"/>
      <c r="PR452" s="32">
        <v>15.13</v>
      </c>
      <c r="PS452" s="36">
        <f t="shared" si="1445"/>
        <v>2239.2400000000002</v>
      </c>
      <c r="PU452" s="32"/>
      <c r="PV452" s="32"/>
      <c r="PW452" s="32"/>
      <c r="PX452" s="31">
        <v>131</v>
      </c>
      <c r="PY452" s="36">
        <f t="shared" si="1446"/>
        <v>786</v>
      </c>
      <c r="QM452" s="5"/>
      <c r="QO452" s="5"/>
      <c r="RN452" s="31">
        <v>116.5</v>
      </c>
      <c r="RO452" s="36">
        <f t="shared" si="1447"/>
        <v>1770.8</v>
      </c>
      <c r="RT452" s="31">
        <v>60</v>
      </c>
      <c r="RU452" s="36">
        <f t="shared" si="1448"/>
        <v>1848</v>
      </c>
      <c r="RZ452" s="31">
        <v>133</v>
      </c>
      <c r="SA452" s="36">
        <f t="shared" si="1449"/>
        <v>2048.2000000000003</v>
      </c>
    </row>
    <row r="453" spans="1:515" x14ac:dyDescent="0.55000000000000004">
      <c r="B453" s="80">
        <v>186806</v>
      </c>
      <c r="C453" s="77"/>
      <c r="D453" s="78"/>
      <c r="E453" s="78">
        <f t="shared" ref="E453:E484" si="1452">SUM(O453,U453,AA453,AG453,AM453,AS453,AY453,BE453,BK453,BQ453,BW453,CC453,CI453,CO453,CU453,DA453,DG453,DM453,DS453,DY453,EE453,EK453,EQ453,EW453,FC453,FI453,FO453,FU453,GA453,GG453,GM453,GS453,GY453,HE453,HK453,HQ453,HW453,IC453,II453,IO453,IU453,JA453,JG453,JM453,JS453,JY453,KE453,KK453,KQ453,KW453,LC453,LI453,LO453,LT453,MA453,MG453,MM453,MS453,MY453,NE453,NK453,NQ453,NW453,OC453,OI453,OO453,OU453,PA453,PG453,PM453,PS453,PY453,QE453,QK453,QQ453,QW453,RC453,RI453,RO453,RU453,SA453,SG453,SM453,SS453)</f>
        <v>487796.4162550795</v>
      </c>
      <c r="F453" s="78">
        <f t="shared" si="1450"/>
        <v>75.291786645787582</v>
      </c>
      <c r="G453" s="78">
        <f t="shared" si="1396"/>
        <v>106.34091610278379</v>
      </c>
      <c r="H453" s="78"/>
      <c r="I453" s="78"/>
      <c r="J453" s="88"/>
      <c r="N453" s="31">
        <v>122.5</v>
      </c>
      <c r="O453" s="62">
        <f t="shared" si="1397"/>
        <v>16108.75</v>
      </c>
      <c r="T453" s="31">
        <v>29.5</v>
      </c>
      <c r="U453" s="36">
        <f t="shared" si="1398"/>
        <v>5900</v>
      </c>
      <c r="Z453" s="31">
        <v>134.5</v>
      </c>
      <c r="AA453" s="37">
        <f t="shared" si="1395"/>
        <v>13450</v>
      </c>
      <c r="AF453" s="31">
        <v>123</v>
      </c>
      <c r="AG453" s="36">
        <f t="shared" si="1399"/>
        <v>16482</v>
      </c>
      <c r="AL453" s="31">
        <v>105.5</v>
      </c>
      <c r="AM453" s="30">
        <f t="shared" si="1400"/>
        <v>23737.5</v>
      </c>
      <c r="AR453" s="31">
        <v>77</v>
      </c>
      <c r="AS453" s="38">
        <f t="shared" si="1401"/>
        <v>2425.5</v>
      </c>
      <c r="AX453" s="31">
        <v>124</v>
      </c>
      <c r="AY453" s="36">
        <f t="shared" si="1402"/>
        <v>16988</v>
      </c>
      <c r="BD453" s="31">
        <v>137</v>
      </c>
      <c r="BE453" s="36">
        <f t="shared" si="1403"/>
        <v>5685.5</v>
      </c>
      <c r="BJ453" s="31">
        <v>117.5</v>
      </c>
      <c r="BK453" s="36">
        <f t="shared" si="1404"/>
        <v>3607.25</v>
      </c>
      <c r="BP453" s="31">
        <v>118</v>
      </c>
      <c r="BQ453" s="30">
        <f t="shared" si="1405"/>
        <v>4602</v>
      </c>
      <c r="BV453" s="31">
        <v>105</v>
      </c>
      <c r="BW453" s="30">
        <f t="shared" si="1406"/>
        <v>14700</v>
      </c>
      <c r="CB453" s="31">
        <v>158</v>
      </c>
      <c r="CC453" s="30">
        <f t="shared" si="1407"/>
        <v>36814</v>
      </c>
      <c r="CH453" s="56">
        <v>48</v>
      </c>
      <c r="CI453" s="36">
        <f t="shared" si="1408"/>
        <v>1104</v>
      </c>
      <c r="CT453" s="3">
        <v>71.38</v>
      </c>
      <c r="CU453" s="36">
        <f t="shared" si="1409"/>
        <v>9422.16</v>
      </c>
      <c r="CZ453" s="31">
        <v>134</v>
      </c>
      <c r="DA453" s="62">
        <f t="shared" si="1410"/>
        <v>38190</v>
      </c>
      <c r="DF453" s="31">
        <v>138</v>
      </c>
      <c r="DG453" s="30">
        <f t="shared" si="1411"/>
        <v>13800</v>
      </c>
      <c r="DL453" s="31">
        <v>127.25</v>
      </c>
      <c r="DM453" s="30">
        <f t="shared" si="1412"/>
        <v>6617</v>
      </c>
      <c r="DR453" s="31">
        <v>117.5</v>
      </c>
      <c r="DS453" s="30">
        <f t="shared" si="1413"/>
        <v>9482.25</v>
      </c>
      <c r="DX453" s="31">
        <v>91.5</v>
      </c>
      <c r="DY453" s="30">
        <f t="shared" si="1414"/>
        <v>8967</v>
      </c>
      <c r="ED453" s="31">
        <v>104</v>
      </c>
      <c r="EE453" s="30">
        <f t="shared" si="1415"/>
        <v>6500</v>
      </c>
      <c r="EJ453" s="31">
        <v>101</v>
      </c>
      <c r="EK453" s="36">
        <f t="shared" si="1416"/>
        <v>8837.5</v>
      </c>
      <c r="FH453" s="31">
        <v>145.0434763144483</v>
      </c>
      <c r="FI453" s="36">
        <f t="shared" si="1417"/>
        <v>19870.956255079418</v>
      </c>
      <c r="FN453" s="31">
        <v>90</v>
      </c>
      <c r="FO453" s="36">
        <f t="shared" si="1418"/>
        <v>5400</v>
      </c>
      <c r="FT453" s="31">
        <v>104</v>
      </c>
      <c r="FU453" s="36">
        <f t="shared" si="1419"/>
        <v>21840</v>
      </c>
      <c r="FZ453" s="31">
        <v>111.5</v>
      </c>
      <c r="GA453" s="36">
        <f t="shared" si="1420"/>
        <v>11038.5</v>
      </c>
      <c r="GF453" s="31">
        <v>89</v>
      </c>
      <c r="GG453" s="36">
        <f t="shared" si="1421"/>
        <v>4806</v>
      </c>
      <c r="GL453" s="31">
        <v>95</v>
      </c>
      <c r="GM453" s="36">
        <f t="shared" si="1422"/>
        <v>4370</v>
      </c>
      <c r="GR453" s="31">
        <v>111.75</v>
      </c>
      <c r="GS453" s="36">
        <f t="shared" si="1423"/>
        <v>11957.25</v>
      </c>
      <c r="HJ453" s="31">
        <v>65.25</v>
      </c>
      <c r="HK453" s="36">
        <f t="shared" si="1424"/>
        <v>3523.5</v>
      </c>
      <c r="HP453" s="31">
        <v>154</v>
      </c>
      <c r="HQ453" s="30">
        <f t="shared" si="1425"/>
        <v>19250</v>
      </c>
      <c r="HV453" s="31">
        <v>85.75</v>
      </c>
      <c r="HW453" s="36">
        <f t="shared" si="1426"/>
        <v>2572.5</v>
      </c>
      <c r="IB453" s="31">
        <v>17.5</v>
      </c>
      <c r="IC453" s="36">
        <f t="shared" si="1427"/>
        <v>525</v>
      </c>
      <c r="IH453" s="31">
        <v>145</v>
      </c>
      <c r="II453" s="30">
        <f t="shared" si="1428"/>
        <v>7250</v>
      </c>
      <c r="IN453" s="31">
        <v>94.5</v>
      </c>
      <c r="IO453" s="36">
        <f t="shared" si="1429"/>
        <v>4536</v>
      </c>
      <c r="IT453" s="31">
        <v>138</v>
      </c>
      <c r="IU453" s="36">
        <f t="shared" si="1451"/>
        <v>7038</v>
      </c>
      <c r="IZ453" s="31">
        <v>48.25</v>
      </c>
      <c r="JA453" s="36">
        <f t="shared" si="1430"/>
        <v>2750.25</v>
      </c>
      <c r="JC453" s="69"/>
      <c r="JD453" s="20"/>
      <c r="JE453" s="20"/>
      <c r="JF453" s="20"/>
      <c r="JI453" s="69"/>
      <c r="JJ453" s="20"/>
      <c r="JK453" s="20"/>
      <c r="JL453" s="20">
        <v>130</v>
      </c>
      <c r="JM453" s="23">
        <f t="shared" si="1431"/>
        <v>12298</v>
      </c>
      <c r="JO453" s="69"/>
      <c r="JP453" s="20"/>
      <c r="JQ453" s="20"/>
      <c r="JR453" s="20">
        <v>131.5</v>
      </c>
      <c r="JS453" s="23">
        <f t="shared" si="1432"/>
        <v>4418.4000000000005</v>
      </c>
      <c r="JU453" s="69"/>
      <c r="JV453" s="20"/>
      <c r="JW453" s="20"/>
      <c r="JX453" s="20"/>
      <c r="KA453" s="69"/>
      <c r="KB453" s="20"/>
      <c r="KC453" s="20"/>
      <c r="KD453" s="20"/>
      <c r="KG453" s="69"/>
      <c r="KH453" s="20"/>
      <c r="KI453" s="20"/>
      <c r="KJ453" s="20">
        <v>22.5</v>
      </c>
      <c r="KK453" s="23">
        <f t="shared" si="1433"/>
        <v>675</v>
      </c>
      <c r="KM453" s="69"/>
      <c r="KN453" s="20"/>
      <c r="KO453" s="20"/>
      <c r="KP453" s="20">
        <v>130.5</v>
      </c>
      <c r="KQ453" s="23">
        <f t="shared" si="1434"/>
        <v>2479.5</v>
      </c>
      <c r="KS453" s="69"/>
      <c r="KT453" s="20"/>
      <c r="KU453" s="20"/>
      <c r="KV453" s="20">
        <v>112</v>
      </c>
      <c r="KW453" s="23">
        <f t="shared" si="1435"/>
        <v>10080</v>
      </c>
      <c r="KY453" s="69"/>
      <c r="KZ453" s="20"/>
      <c r="LA453" s="20"/>
      <c r="LB453" s="20">
        <v>92</v>
      </c>
      <c r="LC453" s="23">
        <f t="shared" si="1436"/>
        <v>2171.2000000000003</v>
      </c>
      <c r="LE453" s="69"/>
      <c r="LF453" s="20"/>
      <c r="LG453" s="20"/>
      <c r="LH453" s="20">
        <v>69</v>
      </c>
      <c r="LI453" s="23">
        <f t="shared" si="1437"/>
        <v>11454</v>
      </c>
      <c r="LK453" s="27"/>
      <c r="LL453" s="27"/>
      <c r="LM453" s="27"/>
      <c r="LN453" s="27">
        <v>330</v>
      </c>
      <c r="LO453" s="30">
        <f t="shared" si="1438"/>
        <v>23100</v>
      </c>
      <c r="LW453" s="32"/>
      <c r="LX453" s="32"/>
      <c r="LY453" s="32"/>
      <c r="LZ453" s="32">
        <v>133</v>
      </c>
      <c r="MA453" s="36">
        <f t="shared" si="1439"/>
        <v>7980</v>
      </c>
      <c r="MC453" s="32"/>
      <c r="MD453" s="32"/>
      <c r="ME453" s="32"/>
      <c r="MF453" s="32"/>
      <c r="MI453" s="32"/>
      <c r="MJ453" s="32"/>
      <c r="MK453" s="32"/>
      <c r="ML453" s="32"/>
      <c r="MO453" s="32"/>
      <c r="MP453" s="32"/>
      <c r="MQ453" s="32"/>
      <c r="MR453" s="32"/>
      <c r="MU453" s="32"/>
      <c r="MV453" s="32"/>
      <c r="MW453" s="32"/>
      <c r="MX453" s="32"/>
      <c r="NA453" s="32"/>
      <c r="NB453" s="32"/>
      <c r="NC453" s="32"/>
      <c r="ND453" s="32">
        <v>145</v>
      </c>
      <c r="NE453" s="36">
        <f t="shared" si="1440"/>
        <v>2175</v>
      </c>
      <c r="NG453" s="32"/>
      <c r="NH453" s="32"/>
      <c r="NI453" s="32"/>
      <c r="NJ453" s="32">
        <v>129.75</v>
      </c>
      <c r="NK453" s="36">
        <f t="shared" si="1441"/>
        <v>4593.1499999999996</v>
      </c>
      <c r="NM453" s="32"/>
      <c r="NN453" s="32"/>
      <c r="NO453" s="32"/>
      <c r="NP453" s="32">
        <v>125</v>
      </c>
      <c r="NQ453" s="36">
        <f t="shared" si="1442"/>
        <v>2125</v>
      </c>
      <c r="NS453" s="32"/>
      <c r="NT453" s="32"/>
      <c r="NU453" s="32"/>
      <c r="NV453" s="32"/>
      <c r="NY453" s="32"/>
      <c r="NZ453" s="32"/>
      <c r="OA453" s="32"/>
      <c r="OB453" s="32">
        <v>60</v>
      </c>
      <c r="OC453" s="36">
        <f t="shared" si="1443"/>
        <v>1716</v>
      </c>
      <c r="OE453" s="32"/>
      <c r="OF453" s="32"/>
      <c r="OG453" s="32"/>
      <c r="OH453" s="32"/>
      <c r="OK453" s="32"/>
      <c r="OL453" s="32"/>
      <c r="OM453" s="32"/>
      <c r="ON453" s="32"/>
      <c r="OQ453" s="32"/>
      <c r="OR453" s="32"/>
      <c r="OS453" s="32"/>
      <c r="OT453" s="32">
        <v>118</v>
      </c>
      <c r="OU453" s="36">
        <f t="shared" si="1444"/>
        <v>2832</v>
      </c>
      <c r="OW453" s="32"/>
      <c r="OX453" s="32"/>
      <c r="OY453" s="32"/>
      <c r="OZ453" s="32"/>
      <c r="PC453" s="32"/>
      <c r="PD453" s="32"/>
      <c r="PE453" s="32"/>
      <c r="PF453" s="32"/>
      <c r="PI453" s="32"/>
      <c r="PJ453" s="32"/>
      <c r="PK453" s="32"/>
      <c r="PL453" s="32"/>
      <c r="PO453" s="32"/>
      <c r="PP453" s="32"/>
      <c r="PQ453" s="32"/>
      <c r="PR453" s="32">
        <v>15</v>
      </c>
      <c r="PS453" s="36">
        <f t="shared" si="1445"/>
        <v>2220</v>
      </c>
      <c r="PU453" s="32"/>
      <c r="PV453" s="32"/>
      <c r="PW453" s="32"/>
      <c r="PX453" s="31">
        <v>131</v>
      </c>
      <c r="PY453" s="36">
        <f t="shared" si="1446"/>
        <v>786</v>
      </c>
      <c r="QM453" s="5"/>
      <c r="QO453" s="5"/>
      <c r="RN453" s="31">
        <v>116.5</v>
      </c>
      <c r="RO453" s="36">
        <f t="shared" si="1447"/>
        <v>1770.8</v>
      </c>
      <c r="RT453" s="31">
        <v>68</v>
      </c>
      <c r="RU453" s="36">
        <f t="shared" si="1448"/>
        <v>2094.4</v>
      </c>
      <c r="RZ453" s="31">
        <v>174</v>
      </c>
      <c r="SA453" s="36">
        <f t="shared" si="1449"/>
        <v>2679.6</v>
      </c>
    </row>
    <row r="454" spans="1:515" x14ac:dyDescent="0.55000000000000004">
      <c r="B454" s="80">
        <v>186807</v>
      </c>
      <c r="C454" s="77"/>
      <c r="D454" s="78"/>
      <c r="E454" s="78">
        <f t="shared" si="1452"/>
        <v>492116.52812753979</v>
      </c>
      <c r="F454" s="78">
        <f t="shared" si="1450"/>
        <v>75.958599542619368</v>
      </c>
      <c r="G454" s="78">
        <f t="shared" si="1396"/>
        <v>107.28271198088986</v>
      </c>
      <c r="H454" s="78"/>
      <c r="I454" s="78"/>
      <c r="J454" s="88"/>
      <c r="N454" s="31">
        <v>124</v>
      </c>
      <c r="O454" s="62">
        <f t="shared" si="1397"/>
        <v>16306</v>
      </c>
      <c r="T454" s="31">
        <v>30.5</v>
      </c>
      <c r="U454" s="36">
        <f t="shared" si="1398"/>
        <v>6100</v>
      </c>
      <c r="Z454" s="31">
        <v>131</v>
      </c>
      <c r="AA454" s="37">
        <f t="shared" si="1395"/>
        <v>13100</v>
      </c>
      <c r="AF454" s="31">
        <v>118</v>
      </c>
      <c r="AG454" s="36">
        <f t="shared" si="1399"/>
        <v>15812</v>
      </c>
      <c r="AL454" s="31">
        <v>95.5</v>
      </c>
      <c r="AM454" s="30">
        <f t="shared" si="1400"/>
        <v>21487.5</v>
      </c>
      <c r="AR454" s="31">
        <v>76.5</v>
      </c>
      <c r="AS454" s="38">
        <f t="shared" si="1401"/>
        <v>2409.75</v>
      </c>
      <c r="AX454" s="31">
        <v>121</v>
      </c>
      <c r="AY454" s="36">
        <f t="shared" si="1402"/>
        <v>16577</v>
      </c>
      <c r="BD454" s="31">
        <v>136.25</v>
      </c>
      <c r="BE454" s="36">
        <f t="shared" si="1403"/>
        <v>5654.375</v>
      </c>
      <c r="BJ454" s="31">
        <v>116.5</v>
      </c>
      <c r="BK454" s="36">
        <f t="shared" si="1404"/>
        <v>3576.5499999999997</v>
      </c>
      <c r="BP454" s="31">
        <v>121.5</v>
      </c>
      <c r="BQ454" s="30">
        <f t="shared" si="1405"/>
        <v>4738.5</v>
      </c>
      <c r="BV454" s="31">
        <v>109.5</v>
      </c>
      <c r="BW454" s="30">
        <f t="shared" si="1406"/>
        <v>15330</v>
      </c>
      <c r="CB454" s="31">
        <v>150</v>
      </c>
      <c r="CC454" s="30">
        <f t="shared" si="1407"/>
        <v>34950</v>
      </c>
      <c r="CH454" s="56">
        <v>44.875</v>
      </c>
      <c r="CI454" s="36">
        <f t="shared" si="1408"/>
        <v>1032.125</v>
      </c>
      <c r="CT454" s="3">
        <v>83.25</v>
      </c>
      <c r="CU454" s="36">
        <f t="shared" si="1409"/>
        <v>10989</v>
      </c>
      <c r="CZ454" s="31">
        <v>135.5</v>
      </c>
      <c r="DA454" s="62">
        <f t="shared" si="1410"/>
        <v>38617.5</v>
      </c>
      <c r="DF454" s="31">
        <v>138.75</v>
      </c>
      <c r="DG454" s="30">
        <f t="shared" si="1411"/>
        <v>13875</v>
      </c>
      <c r="DL454" s="31">
        <v>124</v>
      </c>
      <c r="DM454" s="30">
        <f t="shared" si="1412"/>
        <v>6448</v>
      </c>
      <c r="DR454" s="31">
        <v>119</v>
      </c>
      <c r="DS454" s="30">
        <f t="shared" si="1413"/>
        <v>9603.3000000000011</v>
      </c>
      <c r="DX454" s="31">
        <v>93</v>
      </c>
      <c r="DY454" s="30">
        <f t="shared" si="1414"/>
        <v>9114</v>
      </c>
      <c r="ED454" s="31">
        <v>103</v>
      </c>
      <c r="EE454" s="30">
        <f t="shared" si="1415"/>
        <v>6437.5</v>
      </c>
      <c r="EJ454" s="31">
        <v>91.75</v>
      </c>
      <c r="EK454" s="36">
        <f t="shared" si="1416"/>
        <v>8028.125</v>
      </c>
      <c r="FH454" s="31">
        <v>145.89673815722418</v>
      </c>
      <c r="FI454" s="36">
        <f t="shared" si="1417"/>
        <v>19987.853127539711</v>
      </c>
      <c r="FN454" s="31">
        <v>88.5</v>
      </c>
      <c r="FO454" s="36">
        <f t="shared" si="1418"/>
        <v>5310</v>
      </c>
      <c r="FT454" s="31">
        <v>107</v>
      </c>
      <c r="FU454" s="36">
        <f t="shared" si="1419"/>
        <v>22470</v>
      </c>
      <c r="FZ454" s="31">
        <v>110.25</v>
      </c>
      <c r="GA454" s="36">
        <f t="shared" si="1420"/>
        <v>10914.75</v>
      </c>
      <c r="GF454" s="31">
        <v>90</v>
      </c>
      <c r="GG454" s="36">
        <f t="shared" si="1421"/>
        <v>4860</v>
      </c>
      <c r="GL454" s="31">
        <v>99.5</v>
      </c>
      <c r="GM454" s="36">
        <f t="shared" si="1422"/>
        <v>4577</v>
      </c>
      <c r="GR454" s="31">
        <v>111.5</v>
      </c>
      <c r="GS454" s="36">
        <f t="shared" si="1423"/>
        <v>11930.5</v>
      </c>
      <c r="HJ454" s="31">
        <v>77</v>
      </c>
      <c r="HK454" s="36">
        <f t="shared" si="1424"/>
        <v>4158</v>
      </c>
      <c r="HP454" s="31">
        <v>166</v>
      </c>
      <c r="HQ454" s="30">
        <f t="shared" si="1425"/>
        <v>20750</v>
      </c>
      <c r="HV454" s="31">
        <v>86</v>
      </c>
      <c r="HW454" s="36">
        <f t="shared" si="1426"/>
        <v>2580</v>
      </c>
      <c r="IB454" s="31">
        <v>174</v>
      </c>
      <c r="IC454" s="36">
        <f t="shared" si="1427"/>
        <v>5220</v>
      </c>
      <c r="IH454" s="31">
        <v>146</v>
      </c>
      <c r="II454" s="30">
        <f t="shared" si="1428"/>
        <v>7300</v>
      </c>
      <c r="IN454" s="31">
        <v>97.5</v>
      </c>
      <c r="IO454" s="36">
        <f t="shared" si="1429"/>
        <v>4680</v>
      </c>
      <c r="IT454" s="31">
        <v>137.5</v>
      </c>
      <c r="IU454" s="36">
        <f t="shared" si="1451"/>
        <v>7012.5</v>
      </c>
      <c r="IZ454" s="31">
        <v>51.5</v>
      </c>
      <c r="JA454" s="36">
        <f t="shared" si="1430"/>
        <v>2935.5</v>
      </c>
      <c r="JC454" s="69"/>
      <c r="JD454" s="20"/>
      <c r="JE454" s="20"/>
      <c r="JF454" s="20"/>
      <c r="JI454" s="69"/>
      <c r="JJ454" s="20"/>
      <c r="JK454" s="20"/>
      <c r="JL454" s="20">
        <v>127</v>
      </c>
      <c r="JM454" s="23">
        <f t="shared" si="1431"/>
        <v>12014.199999999999</v>
      </c>
      <c r="JO454" s="69"/>
      <c r="JP454" s="20"/>
      <c r="JQ454" s="20"/>
      <c r="JR454" s="20">
        <v>136.25</v>
      </c>
      <c r="JS454" s="23">
        <f t="shared" si="1432"/>
        <v>4578</v>
      </c>
      <c r="JU454" s="69"/>
      <c r="JV454" s="20"/>
      <c r="JW454" s="20"/>
      <c r="JX454" s="20"/>
      <c r="KA454" s="69"/>
      <c r="KB454" s="20"/>
      <c r="KC454" s="20"/>
      <c r="KD454" s="20"/>
      <c r="KG454" s="69"/>
      <c r="KH454" s="20"/>
      <c r="KI454" s="20"/>
      <c r="KJ454" s="20">
        <v>22.5</v>
      </c>
      <c r="KK454" s="23">
        <f t="shared" si="1433"/>
        <v>675</v>
      </c>
      <c r="KM454" s="69"/>
      <c r="KN454" s="20"/>
      <c r="KO454" s="20"/>
      <c r="KP454" s="20">
        <v>130.25</v>
      </c>
      <c r="KQ454" s="23">
        <f t="shared" si="1434"/>
        <v>2474.75</v>
      </c>
      <c r="KS454" s="69"/>
      <c r="KT454" s="20"/>
      <c r="KU454" s="20"/>
      <c r="KV454" s="20">
        <v>110.83333333333333</v>
      </c>
      <c r="KW454" s="23">
        <f t="shared" si="1435"/>
        <v>9975</v>
      </c>
      <c r="KY454" s="69"/>
      <c r="KZ454" s="20"/>
      <c r="LA454" s="20"/>
      <c r="LB454" s="20">
        <v>92</v>
      </c>
      <c r="LC454" s="23">
        <f t="shared" si="1436"/>
        <v>2171.2000000000003</v>
      </c>
      <c r="LE454" s="69"/>
      <c r="LF454" s="20"/>
      <c r="LG454" s="20"/>
      <c r="LH454" s="20">
        <v>69</v>
      </c>
      <c r="LI454" s="23">
        <f t="shared" si="1437"/>
        <v>11454</v>
      </c>
      <c r="LK454" s="27"/>
      <c r="LL454" s="27"/>
      <c r="LM454" s="27"/>
      <c r="LN454" s="27">
        <v>330</v>
      </c>
      <c r="LO454" s="30">
        <f t="shared" si="1438"/>
        <v>23100</v>
      </c>
      <c r="LW454" s="32"/>
      <c r="LX454" s="32"/>
      <c r="LY454" s="32"/>
      <c r="LZ454" s="32">
        <v>133</v>
      </c>
      <c r="MA454" s="36">
        <f t="shared" si="1439"/>
        <v>7980</v>
      </c>
      <c r="MC454" s="32"/>
      <c r="MD454" s="32"/>
      <c r="ME454" s="32"/>
      <c r="MF454" s="32"/>
      <c r="MI454" s="32"/>
      <c r="MJ454" s="32"/>
      <c r="MK454" s="32"/>
      <c r="ML454" s="32"/>
      <c r="MO454" s="32"/>
      <c r="MP454" s="32"/>
      <c r="MQ454" s="32"/>
      <c r="MR454" s="32"/>
      <c r="MU454" s="32"/>
      <c r="MV454" s="32"/>
      <c r="MW454" s="32"/>
      <c r="MX454" s="32"/>
      <c r="NA454" s="32"/>
      <c r="NB454" s="32"/>
      <c r="NC454" s="32"/>
      <c r="ND454" s="32">
        <v>145</v>
      </c>
      <c r="NE454" s="36">
        <f t="shared" si="1440"/>
        <v>2175</v>
      </c>
      <c r="NG454" s="32"/>
      <c r="NH454" s="32"/>
      <c r="NI454" s="32"/>
      <c r="NJ454" s="32">
        <v>131</v>
      </c>
      <c r="NK454" s="36">
        <f t="shared" si="1441"/>
        <v>4637.3999999999996</v>
      </c>
      <c r="NM454" s="32"/>
      <c r="NN454" s="32"/>
      <c r="NO454" s="32"/>
      <c r="NP454" s="32">
        <v>125</v>
      </c>
      <c r="NQ454" s="36">
        <f t="shared" si="1442"/>
        <v>2125</v>
      </c>
      <c r="NS454" s="32"/>
      <c r="NT454" s="32"/>
      <c r="NU454" s="32"/>
      <c r="NV454" s="32"/>
      <c r="NY454" s="32"/>
      <c r="NZ454" s="32"/>
      <c r="OA454" s="32"/>
      <c r="OB454" s="32">
        <v>59.75</v>
      </c>
      <c r="OC454" s="36">
        <f t="shared" si="1443"/>
        <v>1708.8500000000001</v>
      </c>
      <c r="OE454" s="32"/>
      <c r="OF454" s="32"/>
      <c r="OG454" s="32"/>
      <c r="OH454" s="32"/>
      <c r="OK454" s="32"/>
      <c r="OL454" s="32"/>
      <c r="OM454" s="32"/>
      <c r="ON454" s="32"/>
      <c r="OQ454" s="32"/>
      <c r="OR454" s="32"/>
      <c r="OS454" s="32"/>
      <c r="OT454" s="32">
        <v>110</v>
      </c>
      <c r="OU454" s="36">
        <f t="shared" si="1444"/>
        <v>2640</v>
      </c>
      <c r="OW454" s="32"/>
      <c r="OX454" s="32"/>
      <c r="OY454" s="32"/>
      <c r="OZ454" s="32"/>
      <c r="PC454" s="32"/>
      <c r="PD454" s="32"/>
      <c r="PE454" s="32"/>
      <c r="PF454" s="32"/>
      <c r="PI454" s="32"/>
      <c r="PJ454" s="32"/>
      <c r="PK454" s="32"/>
      <c r="PL454" s="32"/>
      <c r="PO454" s="32"/>
      <c r="PP454" s="32"/>
      <c r="PQ454" s="32"/>
      <c r="PR454" s="32">
        <v>18.75</v>
      </c>
      <c r="PS454" s="36">
        <f t="shared" si="1445"/>
        <v>2775</v>
      </c>
      <c r="PU454" s="32"/>
      <c r="PV454" s="32"/>
      <c r="PW454" s="32"/>
      <c r="PX454" s="31">
        <v>131</v>
      </c>
      <c r="PY454" s="36">
        <f t="shared" si="1446"/>
        <v>786</v>
      </c>
      <c r="QM454" s="5"/>
      <c r="QO454" s="5"/>
      <c r="RN454" s="31">
        <v>117.5</v>
      </c>
      <c r="RO454" s="36">
        <f t="shared" si="1447"/>
        <v>1786</v>
      </c>
      <c r="RT454" s="31">
        <v>68</v>
      </c>
      <c r="RU454" s="36">
        <f t="shared" si="1448"/>
        <v>2094.4</v>
      </c>
      <c r="RZ454" s="31">
        <v>136</v>
      </c>
      <c r="SA454" s="36">
        <f t="shared" si="1449"/>
        <v>2094.4</v>
      </c>
    </row>
    <row r="455" spans="1:515" x14ac:dyDescent="0.55000000000000004">
      <c r="B455" s="80">
        <v>186808</v>
      </c>
      <c r="C455" s="77"/>
      <c r="D455" s="78"/>
      <c r="E455" s="78">
        <f t="shared" si="1452"/>
        <v>485140.62500000006</v>
      </c>
      <c r="F455" s="78">
        <f t="shared" si="1450"/>
        <v>74.881863034441025</v>
      </c>
      <c r="G455" s="78">
        <f t="shared" si="1396"/>
        <v>105.76194654574789</v>
      </c>
      <c r="H455" s="78"/>
      <c r="I455" s="78"/>
      <c r="J455" s="88"/>
      <c r="N455" s="31">
        <v>123</v>
      </c>
      <c r="O455" s="62">
        <f t="shared" si="1397"/>
        <v>16174.5</v>
      </c>
      <c r="T455" s="31">
        <v>28.63</v>
      </c>
      <c r="U455" s="36">
        <f t="shared" si="1398"/>
        <v>5726</v>
      </c>
      <c r="Z455" s="31">
        <v>125.75</v>
      </c>
      <c r="AA455" s="37">
        <f t="shared" si="1395"/>
        <v>12575</v>
      </c>
      <c r="AF455" s="31">
        <v>119.25</v>
      </c>
      <c r="AG455" s="36">
        <f t="shared" si="1399"/>
        <v>15979.5</v>
      </c>
      <c r="AL455" s="31">
        <v>91</v>
      </c>
      <c r="AM455" s="30">
        <f t="shared" si="1400"/>
        <v>20475</v>
      </c>
      <c r="AR455" s="31">
        <v>66</v>
      </c>
      <c r="AS455" s="38">
        <f t="shared" si="1401"/>
        <v>2079</v>
      </c>
      <c r="AX455" s="31">
        <v>121</v>
      </c>
      <c r="AY455" s="36">
        <f t="shared" si="1402"/>
        <v>16577</v>
      </c>
      <c r="BD455" s="31">
        <v>136.75</v>
      </c>
      <c r="BE455" s="36">
        <f t="shared" si="1403"/>
        <v>5675.125</v>
      </c>
      <c r="BJ455" s="31">
        <v>116.375</v>
      </c>
      <c r="BK455" s="36">
        <f t="shared" si="1404"/>
        <v>3572.7125000000001</v>
      </c>
      <c r="BP455" s="31">
        <v>120.75</v>
      </c>
      <c r="BQ455" s="30">
        <f t="shared" si="1405"/>
        <v>4709.25</v>
      </c>
      <c r="BV455" s="31">
        <v>100</v>
      </c>
      <c r="BW455" s="30">
        <f t="shared" si="1406"/>
        <v>14000</v>
      </c>
      <c r="CB455" s="31">
        <v>144.5</v>
      </c>
      <c r="CC455" s="30">
        <f t="shared" si="1407"/>
        <v>33668.5</v>
      </c>
      <c r="CH455" s="3">
        <f>AVERAGE(CH454,CH456)</f>
        <v>43.9375</v>
      </c>
      <c r="CI455" s="36">
        <f t="shared" si="1408"/>
        <v>1010.5625</v>
      </c>
      <c r="CT455" s="3">
        <v>83.25</v>
      </c>
      <c r="CU455" s="36">
        <f t="shared" si="1409"/>
        <v>10989</v>
      </c>
      <c r="CZ455" s="31">
        <v>127.5</v>
      </c>
      <c r="DA455" s="62">
        <f t="shared" si="1410"/>
        <v>36337.5</v>
      </c>
      <c r="DF455" s="31">
        <v>140</v>
      </c>
      <c r="DG455" s="30">
        <f t="shared" si="1411"/>
        <v>14000</v>
      </c>
      <c r="DL455" s="31">
        <v>124</v>
      </c>
      <c r="DM455" s="30">
        <f t="shared" si="1412"/>
        <v>6448</v>
      </c>
      <c r="DR455" s="31">
        <v>118.75</v>
      </c>
      <c r="DS455" s="30">
        <f t="shared" si="1413"/>
        <v>9583.125</v>
      </c>
      <c r="DX455" s="31">
        <v>85</v>
      </c>
      <c r="DY455" s="30">
        <f t="shared" si="1414"/>
        <v>8330</v>
      </c>
      <c r="ED455" s="31">
        <v>102</v>
      </c>
      <c r="EE455" s="30">
        <f t="shared" si="1415"/>
        <v>6375</v>
      </c>
      <c r="EJ455" s="31">
        <v>98</v>
      </c>
      <c r="EK455" s="36">
        <f t="shared" si="1416"/>
        <v>8575</v>
      </c>
      <c r="FH455" s="31">
        <v>146.75</v>
      </c>
      <c r="FI455" s="36">
        <f t="shared" si="1417"/>
        <v>20104.75</v>
      </c>
      <c r="FN455" s="31">
        <v>81.75</v>
      </c>
      <c r="FO455" s="36">
        <f t="shared" si="1418"/>
        <v>4905</v>
      </c>
      <c r="FT455" s="31">
        <v>105</v>
      </c>
      <c r="FU455" s="36">
        <f t="shared" si="1419"/>
        <v>22050</v>
      </c>
      <c r="FZ455" s="31">
        <v>108.25</v>
      </c>
      <c r="GA455" s="36">
        <f t="shared" si="1420"/>
        <v>10716.75</v>
      </c>
      <c r="GF455" s="31">
        <v>86.25</v>
      </c>
      <c r="GG455" s="36">
        <f t="shared" si="1421"/>
        <v>4657.5</v>
      </c>
      <c r="GL455" s="31">
        <v>94</v>
      </c>
      <c r="GM455" s="36">
        <f t="shared" si="1422"/>
        <v>4324</v>
      </c>
      <c r="GR455" s="31">
        <v>112</v>
      </c>
      <c r="GS455" s="36">
        <f t="shared" si="1423"/>
        <v>11984</v>
      </c>
      <c r="HJ455" s="31">
        <v>76</v>
      </c>
      <c r="HK455" s="36">
        <f t="shared" si="1424"/>
        <v>4104</v>
      </c>
      <c r="HP455" s="31">
        <v>170</v>
      </c>
      <c r="HQ455" s="30">
        <f t="shared" si="1425"/>
        <v>21250</v>
      </c>
      <c r="HV455" s="31">
        <v>84</v>
      </c>
      <c r="HW455" s="36">
        <f t="shared" si="1426"/>
        <v>2520</v>
      </c>
      <c r="IB455" s="31">
        <v>225</v>
      </c>
      <c r="IC455" s="36">
        <f t="shared" si="1427"/>
        <v>6750</v>
      </c>
      <c r="IH455" s="31">
        <v>144.25</v>
      </c>
      <c r="II455" s="30">
        <f t="shared" si="1428"/>
        <v>7212.5</v>
      </c>
      <c r="IN455" s="31">
        <v>99.5</v>
      </c>
      <c r="IO455" s="36">
        <f t="shared" si="1429"/>
        <v>4776</v>
      </c>
      <c r="IT455" s="31">
        <v>142</v>
      </c>
      <c r="IU455" s="36">
        <f t="shared" si="1451"/>
        <v>7242</v>
      </c>
      <c r="IZ455" s="31">
        <v>53.25</v>
      </c>
      <c r="JA455" s="36">
        <f t="shared" si="1430"/>
        <v>3035.25</v>
      </c>
      <c r="JC455" s="69"/>
      <c r="JD455" s="20"/>
      <c r="JE455" s="20"/>
      <c r="JF455" s="20"/>
      <c r="JI455" s="69"/>
      <c r="JJ455" s="20"/>
      <c r="JK455" s="20"/>
      <c r="JL455" s="20">
        <v>129</v>
      </c>
      <c r="JM455" s="23">
        <f t="shared" si="1431"/>
        <v>12203.4</v>
      </c>
      <c r="JO455" s="69"/>
      <c r="JP455" s="20"/>
      <c r="JQ455" s="20"/>
      <c r="JR455" s="20">
        <v>137.75</v>
      </c>
      <c r="JS455" s="23">
        <f t="shared" si="1432"/>
        <v>4628.4000000000005</v>
      </c>
      <c r="JU455" s="69"/>
      <c r="JV455" s="20"/>
      <c r="JW455" s="20"/>
      <c r="JX455" s="20"/>
      <c r="KA455" s="69"/>
      <c r="KB455" s="20"/>
      <c r="KC455" s="20"/>
      <c r="KD455" s="20"/>
      <c r="KG455" s="69"/>
      <c r="KH455" s="20"/>
      <c r="KI455" s="20"/>
      <c r="KJ455" s="20">
        <v>22.5</v>
      </c>
      <c r="KK455" s="23">
        <f t="shared" si="1433"/>
        <v>675</v>
      </c>
      <c r="KM455" s="69"/>
      <c r="KN455" s="20"/>
      <c r="KO455" s="20"/>
      <c r="KP455" s="20">
        <v>130.80000000000001</v>
      </c>
      <c r="KQ455" s="23">
        <f t="shared" si="1434"/>
        <v>2485.2000000000003</v>
      </c>
      <c r="KS455" s="69"/>
      <c r="KT455" s="20"/>
      <c r="KU455" s="20"/>
      <c r="KV455" s="20">
        <v>109.66666666666666</v>
      </c>
      <c r="KW455" s="23">
        <f t="shared" si="1435"/>
        <v>9870</v>
      </c>
      <c r="KY455" s="69"/>
      <c r="KZ455" s="20"/>
      <c r="LA455" s="20"/>
      <c r="LB455" s="20">
        <v>91</v>
      </c>
      <c r="LC455" s="23">
        <f t="shared" si="1436"/>
        <v>2147.6</v>
      </c>
      <c r="LE455" s="69"/>
      <c r="LF455" s="20"/>
      <c r="LG455" s="20"/>
      <c r="LH455" s="20">
        <v>46</v>
      </c>
      <c r="LI455" s="23">
        <f t="shared" si="1437"/>
        <v>7636</v>
      </c>
      <c r="LK455" s="27"/>
      <c r="LL455" s="27"/>
      <c r="LM455" s="27"/>
      <c r="LN455" s="27">
        <v>363</v>
      </c>
      <c r="LO455" s="30">
        <f t="shared" si="1438"/>
        <v>25410</v>
      </c>
      <c r="LW455" s="32"/>
      <c r="LX455" s="32"/>
      <c r="LY455" s="32"/>
      <c r="LZ455" s="32">
        <v>133.25</v>
      </c>
      <c r="MA455" s="36">
        <f t="shared" si="1439"/>
        <v>7995</v>
      </c>
      <c r="MC455" s="32"/>
      <c r="MD455" s="32"/>
      <c r="ME455" s="32"/>
      <c r="MF455" s="32"/>
      <c r="MI455" s="32"/>
      <c r="MJ455" s="32"/>
      <c r="MK455" s="32"/>
      <c r="ML455" s="32"/>
      <c r="MO455" s="32"/>
      <c r="MP455" s="32"/>
      <c r="MQ455" s="32"/>
      <c r="MR455" s="32"/>
      <c r="MU455" s="32"/>
      <c r="MV455" s="32"/>
      <c r="MW455" s="32"/>
      <c r="MX455" s="32"/>
      <c r="NA455" s="32"/>
      <c r="NB455" s="32"/>
      <c r="NC455" s="32"/>
      <c r="ND455" s="32">
        <v>146</v>
      </c>
      <c r="NE455" s="36">
        <f t="shared" si="1440"/>
        <v>2190</v>
      </c>
      <c r="NG455" s="32"/>
      <c r="NH455" s="32"/>
      <c r="NI455" s="32"/>
      <c r="NJ455" s="32">
        <v>132</v>
      </c>
      <c r="NK455" s="36">
        <f t="shared" si="1441"/>
        <v>4672.8</v>
      </c>
      <c r="NM455" s="32"/>
      <c r="NN455" s="32"/>
      <c r="NO455" s="32"/>
      <c r="NP455" s="32">
        <v>128.5</v>
      </c>
      <c r="NQ455" s="36">
        <f t="shared" si="1442"/>
        <v>2184.5</v>
      </c>
      <c r="NS455" s="32"/>
      <c r="NT455" s="32"/>
      <c r="NU455" s="32"/>
      <c r="NV455" s="32"/>
      <c r="NY455" s="32"/>
      <c r="NZ455" s="32"/>
      <c r="OA455" s="32"/>
      <c r="OB455" s="32">
        <v>60</v>
      </c>
      <c r="OC455" s="36">
        <f t="shared" si="1443"/>
        <v>1716</v>
      </c>
      <c r="OE455" s="32"/>
      <c r="OF455" s="32"/>
      <c r="OG455" s="32"/>
      <c r="OH455" s="32"/>
      <c r="OK455" s="32"/>
      <c r="OL455" s="32"/>
      <c r="OM455" s="32"/>
      <c r="ON455" s="40"/>
      <c r="OO455" s="58"/>
      <c r="OQ455" s="32"/>
      <c r="OR455" s="32"/>
      <c r="OS455" s="32"/>
      <c r="OT455" s="32">
        <v>112</v>
      </c>
      <c r="OU455" s="36">
        <f t="shared" si="1444"/>
        <v>2688</v>
      </c>
      <c r="OW455" s="32"/>
      <c r="OX455" s="32"/>
      <c r="OY455" s="32"/>
      <c r="OZ455" s="32"/>
      <c r="PO455" s="32"/>
      <c r="PP455" s="32"/>
      <c r="PQ455" s="32"/>
      <c r="PR455" s="32">
        <v>21.5</v>
      </c>
      <c r="PS455" s="36">
        <f t="shared" si="1445"/>
        <v>3182</v>
      </c>
      <c r="PU455" s="32"/>
      <c r="PV455" s="32"/>
      <c r="PW455" s="32"/>
      <c r="PX455" s="31">
        <v>132.4</v>
      </c>
      <c r="PY455" s="36">
        <f t="shared" si="1446"/>
        <v>794.40000000000009</v>
      </c>
      <c r="QM455" s="5"/>
      <c r="QO455" s="5"/>
      <c r="RN455" s="31">
        <f>RN454+((RN461-RN454)/7)</f>
        <v>119.25</v>
      </c>
      <c r="RO455" s="36">
        <f t="shared" si="1447"/>
        <v>1812.6</v>
      </c>
      <c r="RT455" s="31">
        <v>70.5</v>
      </c>
      <c r="RU455" s="36">
        <f t="shared" si="1448"/>
        <v>2171.4</v>
      </c>
      <c r="RZ455" s="31">
        <v>142</v>
      </c>
      <c r="SA455" s="36">
        <f t="shared" si="1449"/>
        <v>2186.8000000000002</v>
      </c>
    </row>
    <row r="456" spans="1:515" x14ac:dyDescent="0.55000000000000004">
      <c r="B456" s="80">
        <v>186809</v>
      </c>
      <c r="C456" s="77"/>
      <c r="D456" s="78"/>
      <c r="E456" s="78">
        <f t="shared" si="1452"/>
        <v>487622.14500000008</v>
      </c>
      <c r="F456" s="78">
        <f t="shared" si="1450"/>
        <v>75.264887731161139</v>
      </c>
      <c r="G456" s="78">
        <f t="shared" si="1396"/>
        <v>106.302924505679</v>
      </c>
      <c r="H456" s="78"/>
      <c r="I456" s="78"/>
      <c r="J456" s="88"/>
      <c r="N456" s="31">
        <v>122</v>
      </c>
      <c r="O456" s="62">
        <f t="shared" si="1397"/>
        <v>16043</v>
      </c>
      <c r="T456" s="31">
        <v>28.5</v>
      </c>
      <c r="U456" s="36">
        <f t="shared" si="1398"/>
        <v>5700</v>
      </c>
      <c r="Z456" s="31">
        <v>127</v>
      </c>
      <c r="AA456" s="37">
        <f t="shared" si="1395"/>
        <v>12700</v>
      </c>
      <c r="AF456" s="31">
        <v>121.5</v>
      </c>
      <c r="AG456" s="36">
        <f t="shared" si="1399"/>
        <v>16281</v>
      </c>
      <c r="AL456" s="31">
        <v>92.5</v>
      </c>
      <c r="AM456" s="30">
        <f t="shared" si="1400"/>
        <v>20812.5</v>
      </c>
      <c r="AR456" s="31">
        <v>72</v>
      </c>
      <c r="AS456" s="38">
        <f t="shared" si="1401"/>
        <v>2268</v>
      </c>
      <c r="AX456" s="31">
        <v>122.25</v>
      </c>
      <c r="AY456" s="36">
        <f t="shared" si="1402"/>
        <v>16748.25</v>
      </c>
      <c r="BD456" s="31">
        <v>135.75</v>
      </c>
      <c r="BE456" s="36">
        <f t="shared" si="1403"/>
        <v>5633.625</v>
      </c>
      <c r="BJ456" s="31">
        <v>116.25</v>
      </c>
      <c r="BK456" s="36">
        <f t="shared" si="1404"/>
        <v>3568.875</v>
      </c>
      <c r="BP456" s="31">
        <v>129</v>
      </c>
      <c r="BQ456" s="30">
        <f t="shared" si="1405"/>
        <v>5031</v>
      </c>
      <c r="BV456" s="31">
        <v>102.5</v>
      </c>
      <c r="BW456" s="30">
        <f t="shared" si="1406"/>
        <v>14350</v>
      </c>
      <c r="CB456" s="31">
        <v>145</v>
      </c>
      <c r="CC456" s="30">
        <f t="shared" si="1407"/>
        <v>33785</v>
      </c>
      <c r="CH456" s="3">
        <v>43</v>
      </c>
      <c r="CI456" s="36">
        <f t="shared" si="1408"/>
        <v>989</v>
      </c>
      <c r="CT456" s="3">
        <v>86.75</v>
      </c>
      <c r="CU456" s="36">
        <f t="shared" si="1409"/>
        <v>11451</v>
      </c>
      <c r="CZ456" s="31">
        <v>126.5</v>
      </c>
      <c r="DA456" s="62">
        <f t="shared" si="1410"/>
        <v>36052.5</v>
      </c>
      <c r="DF456" s="31">
        <v>140</v>
      </c>
      <c r="DG456" s="30">
        <f t="shared" si="1411"/>
        <v>14000</v>
      </c>
      <c r="DL456" s="31">
        <v>124</v>
      </c>
      <c r="DM456" s="30">
        <f t="shared" si="1412"/>
        <v>6448</v>
      </c>
      <c r="DR456" s="31">
        <v>118.25</v>
      </c>
      <c r="DS456" s="30">
        <f t="shared" si="1413"/>
        <v>9542.7749999999996</v>
      </c>
      <c r="DX456" s="31">
        <v>83</v>
      </c>
      <c r="DY456" s="30">
        <f t="shared" si="1414"/>
        <v>8134</v>
      </c>
      <c r="ED456" s="31">
        <v>102</v>
      </c>
      <c r="EE456" s="30">
        <f t="shared" si="1415"/>
        <v>6375</v>
      </c>
      <c r="EJ456" s="31">
        <v>96.5</v>
      </c>
      <c r="EK456" s="36">
        <f t="shared" si="1416"/>
        <v>8443.75</v>
      </c>
      <c r="FH456" s="31">
        <v>146.5</v>
      </c>
      <c r="FI456" s="36">
        <f t="shared" si="1417"/>
        <v>20070.5</v>
      </c>
      <c r="FN456" s="31">
        <v>77</v>
      </c>
      <c r="FO456" s="36">
        <f t="shared" si="1418"/>
        <v>4620</v>
      </c>
      <c r="FT456" s="31">
        <v>111.75</v>
      </c>
      <c r="FU456" s="36">
        <f t="shared" si="1419"/>
        <v>23467.5</v>
      </c>
      <c r="FZ456" s="31">
        <v>116.13</v>
      </c>
      <c r="GA456" s="36">
        <f t="shared" si="1420"/>
        <v>11496.869999999999</v>
      </c>
      <c r="GF456" s="31">
        <v>84.63</v>
      </c>
      <c r="GG456" s="36">
        <f t="shared" si="1421"/>
        <v>4570.0199999999995</v>
      </c>
      <c r="GL456" s="31">
        <v>99</v>
      </c>
      <c r="GM456" s="36">
        <f t="shared" si="1422"/>
        <v>4554</v>
      </c>
      <c r="GR456" s="31">
        <v>110.5</v>
      </c>
      <c r="GS456" s="36">
        <f t="shared" si="1423"/>
        <v>11823.5</v>
      </c>
      <c r="HJ456" s="31">
        <v>94</v>
      </c>
      <c r="HK456" s="36">
        <f t="shared" si="1424"/>
        <v>5076</v>
      </c>
      <c r="HP456" s="31">
        <v>160.5</v>
      </c>
      <c r="HQ456" s="30">
        <f t="shared" si="1425"/>
        <v>20062.5</v>
      </c>
      <c r="HV456" s="31">
        <v>69.75</v>
      </c>
      <c r="HW456" s="36">
        <f t="shared" si="1426"/>
        <v>2092.5</v>
      </c>
      <c r="IB456" s="31">
        <v>226</v>
      </c>
      <c r="IC456" s="36">
        <f t="shared" si="1427"/>
        <v>6780</v>
      </c>
      <c r="IH456" s="31">
        <v>141</v>
      </c>
      <c r="II456" s="30">
        <f t="shared" si="1428"/>
        <v>7050</v>
      </c>
      <c r="IN456" s="31">
        <v>98.25</v>
      </c>
      <c r="IO456" s="36">
        <f t="shared" si="1429"/>
        <v>4716</v>
      </c>
      <c r="IT456" s="31">
        <v>150</v>
      </c>
      <c r="IU456" s="36">
        <f t="shared" si="1451"/>
        <v>7650</v>
      </c>
      <c r="IZ456" s="31">
        <v>59.5</v>
      </c>
      <c r="JA456" s="36">
        <f t="shared" si="1430"/>
        <v>3391.5</v>
      </c>
      <c r="JC456" s="69"/>
      <c r="JD456" s="20"/>
      <c r="JE456" s="20"/>
      <c r="JF456" s="20"/>
      <c r="JI456" s="69"/>
      <c r="JJ456" s="20"/>
      <c r="JK456" s="20"/>
      <c r="JL456" s="20">
        <v>118</v>
      </c>
      <c r="JM456" s="23">
        <f t="shared" si="1431"/>
        <v>11162.8</v>
      </c>
      <c r="JO456" s="69"/>
      <c r="JP456" s="20"/>
      <c r="JQ456" s="20"/>
      <c r="JR456" s="20">
        <v>134.25</v>
      </c>
      <c r="JS456" s="23">
        <f t="shared" si="1432"/>
        <v>4510.8</v>
      </c>
      <c r="JU456" s="69"/>
      <c r="JV456" s="20"/>
      <c r="JW456" s="20"/>
      <c r="JX456" s="20"/>
      <c r="KA456" s="69"/>
      <c r="KB456" s="20"/>
      <c r="KC456" s="20"/>
      <c r="KD456" s="20"/>
      <c r="KG456" s="69"/>
      <c r="KH456" s="20"/>
      <c r="KI456" s="20"/>
      <c r="KJ456" s="20">
        <v>22.5</v>
      </c>
      <c r="KK456" s="23">
        <f t="shared" si="1433"/>
        <v>675</v>
      </c>
      <c r="KM456" s="69"/>
      <c r="KN456" s="20"/>
      <c r="KO456" s="20"/>
      <c r="KP456" s="20">
        <v>131.35</v>
      </c>
      <c r="KQ456" s="23">
        <f t="shared" si="1434"/>
        <v>2495.65</v>
      </c>
      <c r="KS456" s="69"/>
      <c r="KT456" s="20"/>
      <c r="KU456" s="20"/>
      <c r="KV456" s="20">
        <v>108.5</v>
      </c>
      <c r="KW456" s="23">
        <f t="shared" si="1435"/>
        <v>9765</v>
      </c>
      <c r="KY456" s="69"/>
      <c r="KZ456" s="20"/>
      <c r="LA456" s="20"/>
      <c r="LB456" s="20">
        <v>92</v>
      </c>
      <c r="LC456" s="23">
        <f t="shared" si="1436"/>
        <v>2171.2000000000003</v>
      </c>
      <c r="LE456" s="69"/>
      <c r="LF456" s="20"/>
      <c r="LG456" s="20"/>
      <c r="LH456" s="20">
        <v>46.88</v>
      </c>
      <c r="LI456" s="23">
        <f t="shared" si="1437"/>
        <v>7782.0800000000008</v>
      </c>
      <c r="LK456" s="27"/>
      <c r="LL456" s="27"/>
      <c r="LM456" s="27"/>
      <c r="LN456" s="27">
        <v>360</v>
      </c>
      <c r="LO456" s="30">
        <f t="shared" si="1438"/>
        <v>25200</v>
      </c>
      <c r="LW456" s="32"/>
      <c r="LX456" s="32"/>
      <c r="LY456" s="32"/>
      <c r="LZ456" s="32">
        <v>133.5</v>
      </c>
      <c r="MA456" s="36">
        <f t="shared" si="1439"/>
        <v>8010</v>
      </c>
      <c r="MC456" s="32"/>
      <c r="MD456" s="32"/>
      <c r="ME456" s="32"/>
      <c r="MF456" s="32"/>
      <c r="MI456" s="32"/>
      <c r="MJ456" s="32"/>
      <c r="MK456" s="32"/>
      <c r="ML456" s="32"/>
      <c r="MO456" s="32"/>
      <c r="MP456" s="32"/>
      <c r="MQ456" s="32"/>
      <c r="MR456" s="32"/>
      <c r="MU456" s="32"/>
      <c r="MV456" s="32"/>
      <c r="MW456" s="32"/>
      <c r="MX456" s="32"/>
      <c r="NA456" s="32"/>
      <c r="NB456" s="32"/>
      <c r="NC456" s="32"/>
      <c r="ND456" s="32">
        <v>156</v>
      </c>
      <c r="NE456" s="36">
        <f t="shared" si="1440"/>
        <v>2340</v>
      </c>
      <c r="NG456" s="32"/>
      <c r="NH456" s="32"/>
      <c r="NI456" s="32"/>
      <c r="NJ456" s="32">
        <v>132.25</v>
      </c>
      <c r="NK456" s="36">
        <f t="shared" si="1441"/>
        <v>4681.6499999999996</v>
      </c>
      <c r="NM456" s="32"/>
      <c r="NN456" s="32"/>
      <c r="NO456" s="32"/>
      <c r="NP456" s="32">
        <v>132</v>
      </c>
      <c r="NQ456" s="36">
        <f t="shared" si="1442"/>
        <v>2244</v>
      </c>
      <c r="NS456" s="32"/>
      <c r="NT456" s="32"/>
      <c r="NU456" s="32"/>
      <c r="NV456" s="32"/>
      <c r="NY456" s="32"/>
      <c r="NZ456" s="32"/>
      <c r="OA456" s="32"/>
      <c r="OB456" s="32">
        <v>60.5</v>
      </c>
      <c r="OC456" s="36">
        <f t="shared" si="1443"/>
        <v>1730.3000000000002</v>
      </c>
      <c r="OE456" s="32"/>
      <c r="OF456" s="32"/>
      <c r="OG456" s="32"/>
      <c r="OH456" s="32"/>
      <c r="OK456" s="32"/>
      <c r="OL456" s="32"/>
      <c r="OM456" s="32"/>
      <c r="ON456" s="40"/>
      <c r="OO456" s="58"/>
      <c r="OQ456" s="32"/>
      <c r="OR456" s="32"/>
      <c r="OS456" s="32"/>
      <c r="OT456" s="32">
        <v>114</v>
      </c>
      <c r="OU456" s="36">
        <f t="shared" si="1444"/>
        <v>2736</v>
      </c>
      <c r="OW456" s="32"/>
      <c r="OX456" s="32"/>
      <c r="OY456" s="32"/>
      <c r="OZ456" s="32"/>
      <c r="PO456" s="32"/>
      <c r="PP456" s="32"/>
      <c r="PQ456" s="32"/>
      <c r="PR456" s="32">
        <v>22.875</v>
      </c>
      <c r="PS456" s="36">
        <f t="shared" si="1445"/>
        <v>3385.5</v>
      </c>
      <c r="PU456" s="32"/>
      <c r="PV456" s="32"/>
      <c r="PW456" s="32"/>
      <c r="PX456" s="31">
        <v>133.80000000000001</v>
      </c>
      <c r="PY456" s="36">
        <f t="shared" si="1446"/>
        <v>802.80000000000007</v>
      </c>
      <c r="QM456" s="5"/>
      <c r="QO456" s="5"/>
      <c r="RN456" s="31">
        <f>RN455+(RN455-RN454)</f>
        <v>121</v>
      </c>
      <c r="RO456" s="36">
        <f t="shared" si="1447"/>
        <v>1839.1999999999998</v>
      </c>
      <c r="RT456" s="31">
        <v>70</v>
      </c>
      <c r="RU456" s="36">
        <f t="shared" si="1448"/>
        <v>2156</v>
      </c>
      <c r="RZ456" s="31">
        <v>140</v>
      </c>
      <c r="SA456" s="36">
        <f t="shared" si="1449"/>
        <v>2156</v>
      </c>
    </row>
    <row r="457" spans="1:515" x14ac:dyDescent="0.55000000000000004">
      <c r="B457" s="80">
        <v>186810</v>
      </c>
      <c r="C457" s="77"/>
      <c r="D457" s="78"/>
      <c r="E457" s="78">
        <f t="shared" si="1452"/>
        <v>491319.89999999997</v>
      </c>
      <c r="F457" s="78">
        <f t="shared" si="1450"/>
        <v>75.835639321887868</v>
      </c>
      <c r="G457" s="78">
        <f t="shared" si="1396"/>
        <v>107.10904493034816</v>
      </c>
      <c r="H457" s="78"/>
      <c r="I457" s="78"/>
      <c r="J457" s="88"/>
      <c r="N457" s="31">
        <v>123.5</v>
      </c>
      <c r="O457" s="62">
        <f t="shared" si="1397"/>
        <v>16240.25</v>
      </c>
      <c r="T457" s="31">
        <v>31.75</v>
      </c>
      <c r="U457" s="36">
        <f t="shared" si="1398"/>
        <v>6350</v>
      </c>
      <c r="Z457" s="31">
        <v>130.5</v>
      </c>
      <c r="AA457" s="37">
        <f t="shared" si="1395"/>
        <v>13050</v>
      </c>
      <c r="AF457" s="31">
        <v>120</v>
      </c>
      <c r="AG457" s="36">
        <f t="shared" si="1399"/>
        <v>16080</v>
      </c>
      <c r="AL457" s="31">
        <v>97.25</v>
      </c>
      <c r="AM457" s="30">
        <f t="shared" si="1400"/>
        <v>21881.25</v>
      </c>
      <c r="AR457" s="31">
        <v>71</v>
      </c>
      <c r="AS457" s="38">
        <f t="shared" si="1401"/>
        <v>2236.5</v>
      </c>
      <c r="AX457" s="31">
        <v>120.5</v>
      </c>
      <c r="AY457" s="36">
        <f t="shared" si="1402"/>
        <v>16508.5</v>
      </c>
      <c r="BD457" s="31">
        <v>134</v>
      </c>
      <c r="BE457" s="36">
        <f t="shared" si="1403"/>
        <v>5561</v>
      </c>
      <c r="BJ457" s="31">
        <v>116.25</v>
      </c>
      <c r="BK457" s="36">
        <f t="shared" si="1404"/>
        <v>3568.875</v>
      </c>
      <c r="BP457" s="31">
        <v>119</v>
      </c>
      <c r="BQ457" s="30">
        <f t="shared" si="1405"/>
        <v>4641</v>
      </c>
      <c r="BV457" s="31">
        <v>105</v>
      </c>
      <c r="BW457" s="30">
        <f t="shared" si="1406"/>
        <v>14700</v>
      </c>
      <c r="CB457" s="31">
        <v>145</v>
      </c>
      <c r="CC457" s="30">
        <f t="shared" si="1407"/>
        <v>33785</v>
      </c>
      <c r="CH457" s="3">
        <v>40</v>
      </c>
      <c r="CI457" s="36">
        <f t="shared" si="1408"/>
        <v>920</v>
      </c>
      <c r="CT457" s="3">
        <v>92</v>
      </c>
      <c r="CU457" s="36">
        <f t="shared" si="1409"/>
        <v>12144</v>
      </c>
      <c r="CZ457" s="31">
        <v>124.5</v>
      </c>
      <c r="DA457" s="62">
        <f t="shared" si="1410"/>
        <v>35482.5</v>
      </c>
      <c r="DF457" s="31">
        <v>137.75</v>
      </c>
      <c r="DG457" s="30">
        <f t="shared" si="1411"/>
        <v>13775</v>
      </c>
      <c r="DL457" s="31">
        <v>124</v>
      </c>
      <c r="DM457" s="30">
        <f t="shared" si="1412"/>
        <v>6448</v>
      </c>
      <c r="DR457" s="31">
        <v>119</v>
      </c>
      <c r="DS457" s="30">
        <f t="shared" si="1413"/>
        <v>9603.3000000000011</v>
      </c>
      <c r="DX457" s="31">
        <v>87</v>
      </c>
      <c r="DY457" s="30">
        <f t="shared" si="1414"/>
        <v>8526</v>
      </c>
      <c r="ED457" s="31">
        <v>104.5</v>
      </c>
      <c r="EE457" s="30">
        <f t="shared" si="1415"/>
        <v>6531.25</v>
      </c>
      <c r="EJ457" s="31">
        <v>100.25</v>
      </c>
      <c r="EK457" s="36">
        <f t="shared" si="1416"/>
        <v>8771.875</v>
      </c>
      <c r="FH457" s="31">
        <v>148</v>
      </c>
      <c r="FI457" s="36">
        <f t="shared" si="1417"/>
        <v>20276</v>
      </c>
      <c r="FN457" s="31">
        <v>75.25</v>
      </c>
      <c r="FO457" s="36">
        <f t="shared" si="1418"/>
        <v>4515</v>
      </c>
      <c r="FT457" s="31">
        <v>110</v>
      </c>
      <c r="FU457" s="36">
        <f t="shared" si="1419"/>
        <v>23100</v>
      </c>
      <c r="FZ457" s="31">
        <v>114.25</v>
      </c>
      <c r="GA457" s="36">
        <f t="shared" si="1420"/>
        <v>11310.75</v>
      </c>
      <c r="GF457" s="31">
        <v>88.25</v>
      </c>
      <c r="GG457" s="36">
        <f t="shared" si="1421"/>
        <v>4765.5</v>
      </c>
      <c r="GL457" s="31">
        <v>98</v>
      </c>
      <c r="GM457" s="36">
        <f t="shared" si="1422"/>
        <v>4508</v>
      </c>
      <c r="GR457" s="31">
        <v>110.5</v>
      </c>
      <c r="GS457" s="36">
        <f t="shared" si="1423"/>
        <v>11823.5</v>
      </c>
      <c r="HJ457" s="31">
        <v>102.5</v>
      </c>
      <c r="HK457" s="36">
        <f t="shared" si="1424"/>
        <v>5535</v>
      </c>
      <c r="HP457" s="31">
        <v>170</v>
      </c>
      <c r="HQ457" s="30">
        <f t="shared" si="1425"/>
        <v>21250</v>
      </c>
      <c r="HV457" s="31">
        <v>69.75</v>
      </c>
      <c r="HW457" s="36">
        <f t="shared" si="1426"/>
        <v>2092.5</v>
      </c>
      <c r="IB457" s="31">
        <v>226</v>
      </c>
      <c r="IC457" s="36">
        <f t="shared" si="1427"/>
        <v>6780</v>
      </c>
      <c r="IH457" s="31">
        <v>142</v>
      </c>
      <c r="II457" s="30">
        <f t="shared" si="1428"/>
        <v>7100</v>
      </c>
      <c r="IN457" s="31">
        <v>97.25</v>
      </c>
      <c r="IO457" s="36">
        <f t="shared" si="1429"/>
        <v>4668</v>
      </c>
      <c r="IT457" s="31">
        <v>155</v>
      </c>
      <c r="IU457" s="36">
        <f t="shared" si="1451"/>
        <v>7905</v>
      </c>
      <c r="IZ457" s="31">
        <v>62.75</v>
      </c>
      <c r="JA457" s="36">
        <f t="shared" si="1430"/>
        <v>3576.75</v>
      </c>
      <c r="JC457" s="69"/>
      <c r="JD457" s="20"/>
      <c r="JE457" s="20"/>
      <c r="JF457" s="20"/>
      <c r="JI457" s="69"/>
      <c r="JJ457" s="20"/>
      <c r="JK457" s="20"/>
      <c r="JL457" s="20">
        <v>128</v>
      </c>
      <c r="JM457" s="23">
        <f t="shared" si="1431"/>
        <v>12108.8</v>
      </c>
      <c r="JO457" s="69"/>
      <c r="JP457" s="20"/>
      <c r="JQ457" s="20"/>
      <c r="JR457" s="20">
        <v>134</v>
      </c>
      <c r="JS457" s="23">
        <f t="shared" si="1432"/>
        <v>4502.4000000000005</v>
      </c>
      <c r="JU457" s="69"/>
      <c r="JV457" s="20"/>
      <c r="JW457" s="20"/>
      <c r="JX457" s="20"/>
      <c r="KA457" s="69"/>
      <c r="KB457" s="20"/>
      <c r="KC457" s="20"/>
      <c r="KD457" s="20"/>
      <c r="KG457" s="69"/>
      <c r="KH457" s="20"/>
      <c r="KI457" s="20"/>
      <c r="KJ457" s="20">
        <v>22.5</v>
      </c>
      <c r="KK457" s="23">
        <f t="shared" si="1433"/>
        <v>675</v>
      </c>
      <c r="KM457" s="69"/>
      <c r="KN457" s="20"/>
      <c r="KO457" s="20"/>
      <c r="KP457" s="20">
        <v>131.9</v>
      </c>
      <c r="KQ457" s="23">
        <f t="shared" si="1434"/>
        <v>2506.1</v>
      </c>
      <c r="KS457" s="69"/>
      <c r="KT457" s="20"/>
      <c r="KU457" s="20"/>
      <c r="KV457" s="20">
        <v>120</v>
      </c>
      <c r="KW457" s="23">
        <f t="shared" si="1435"/>
        <v>10800</v>
      </c>
      <c r="KY457" s="69"/>
      <c r="KZ457" s="20"/>
      <c r="LA457" s="20"/>
      <c r="LB457" s="20">
        <v>92</v>
      </c>
      <c r="LC457" s="23">
        <f t="shared" si="1436"/>
        <v>2171.2000000000003</v>
      </c>
      <c r="LE457" s="69"/>
      <c r="LF457" s="20"/>
      <c r="LG457" s="20"/>
      <c r="LH457" s="20">
        <v>41.25</v>
      </c>
      <c r="LI457" s="23">
        <f t="shared" si="1437"/>
        <v>6847.5</v>
      </c>
      <c r="LK457" s="27"/>
      <c r="LL457" s="27"/>
      <c r="LM457" s="27"/>
      <c r="LN457" s="27">
        <v>330</v>
      </c>
      <c r="LO457" s="30">
        <f t="shared" si="1438"/>
        <v>23100</v>
      </c>
      <c r="LW457" s="32"/>
      <c r="LX457" s="32"/>
      <c r="LY457" s="32"/>
      <c r="LZ457" s="32">
        <v>133.25</v>
      </c>
      <c r="MA457" s="36">
        <f t="shared" si="1439"/>
        <v>7995</v>
      </c>
      <c r="MC457" s="32"/>
      <c r="MD457" s="32"/>
      <c r="ME457" s="32"/>
      <c r="MF457" s="32"/>
      <c r="MI457" s="32"/>
      <c r="MJ457" s="32"/>
      <c r="MK457" s="32"/>
      <c r="ML457" s="32"/>
      <c r="MO457" s="32"/>
      <c r="MP457" s="32"/>
      <c r="MQ457" s="32"/>
      <c r="MR457" s="32"/>
      <c r="MU457" s="32"/>
      <c r="MV457" s="32"/>
      <c r="MW457" s="32"/>
      <c r="MX457" s="32"/>
      <c r="NA457" s="32"/>
      <c r="NB457" s="32"/>
      <c r="NC457" s="32"/>
      <c r="ND457" s="32">
        <v>147</v>
      </c>
      <c r="NE457" s="36">
        <f t="shared" si="1440"/>
        <v>2205</v>
      </c>
      <c r="NG457" s="32"/>
      <c r="NH457" s="32"/>
      <c r="NI457" s="32"/>
      <c r="NJ457" s="32">
        <v>133</v>
      </c>
      <c r="NK457" s="36">
        <f t="shared" si="1441"/>
        <v>4708.2</v>
      </c>
      <c r="NM457" s="32"/>
      <c r="NN457" s="32"/>
      <c r="NO457" s="32"/>
      <c r="NP457" s="32">
        <v>131.5</v>
      </c>
      <c r="NQ457" s="36">
        <f t="shared" si="1442"/>
        <v>2235.5</v>
      </c>
      <c r="NS457" s="32"/>
      <c r="NT457" s="32"/>
      <c r="NU457" s="32"/>
      <c r="NV457" s="32"/>
      <c r="NY457" s="32"/>
      <c r="NZ457" s="32"/>
      <c r="OA457" s="32"/>
      <c r="OB457" s="32">
        <v>61</v>
      </c>
      <c r="OC457" s="36">
        <f t="shared" si="1443"/>
        <v>1744.6000000000001</v>
      </c>
      <c r="OE457" s="32"/>
      <c r="OF457" s="32"/>
      <c r="OG457" s="32"/>
      <c r="OH457" s="32"/>
      <c r="OK457" s="32"/>
      <c r="OL457" s="32"/>
      <c r="OM457" s="32"/>
      <c r="ON457" s="40"/>
      <c r="OO457" s="58"/>
      <c r="OQ457" s="32"/>
      <c r="OR457" s="32"/>
      <c r="OS457" s="32"/>
      <c r="OT457" s="32">
        <v>114</v>
      </c>
      <c r="OU457" s="36">
        <f t="shared" si="1444"/>
        <v>2736</v>
      </c>
      <c r="OW457" s="32"/>
      <c r="OX457" s="32"/>
      <c r="OY457" s="32"/>
      <c r="OZ457" s="32"/>
      <c r="PC457" s="32"/>
      <c r="PD457" s="32"/>
      <c r="PE457" s="32"/>
      <c r="PF457" s="32"/>
      <c r="PI457" s="32"/>
      <c r="PJ457" s="32"/>
      <c r="PK457" s="32"/>
      <c r="PL457" s="32"/>
      <c r="PO457" s="32"/>
      <c r="PP457" s="32"/>
      <c r="PQ457" s="32"/>
      <c r="PR457" s="32">
        <v>27.5</v>
      </c>
      <c r="PS457" s="36">
        <f t="shared" si="1445"/>
        <v>4070</v>
      </c>
      <c r="PU457" s="32"/>
      <c r="PV457" s="32"/>
      <c r="PW457" s="32"/>
      <c r="PX457" s="31">
        <v>135.20000000000002</v>
      </c>
      <c r="PY457" s="36">
        <f t="shared" si="1446"/>
        <v>811.2</v>
      </c>
      <c r="QM457" s="5"/>
      <c r="QO457" s="5"/>
      <c r="RN457" s="31">
        <f>RN456+(RN456-RN455)</f>
        <v>122.75</v>
      </c>
      <c r="RO457" s="36">
        <f t="shared" si="1447"/>
        <v>1865.8</v>
      </c>
      <c r="RT457" s="31">
        <v>70.25</v>
      </c>
      <c r="RU457" s="36">
        <f t="shared" si="1448"/>
        <v>2163.7000000000003</v>
      </c>
      <c r="RZ457" s="31">
        <v>134</v>
      </c>
      <c r="SA457" s="36">
        <f t="shared" si="1449"/>
        <v>2063.6</v>
      </c>
    </row>
    <row r="458" spans="1:515" x14ac:dyDescent="0.55000000000000004">
      <c r="B458" s="80">
        <v>186811</v>
      </c>
      <c r="C458" s="79">
        <f>COUNT(N458:SS458)/2</f>
        <v>55</v>
      </c>
      <c r="D458" s="78"/>
      <c r="E458" s="78">
        <f t="shared" si="1452"/>
        <v>484155.31000000011</v>
      </c>
      <c r="F458" s="78">
        <f t="shared" si="1450"/>
        <v>74.72977883642983</v>
      </c>
      <c r="G458" s="78">
        <f t="shared" si="1396"/>
        <v>105.54714525517215</v>
      </c>
      <c r="H458" s="78"/>
      <c r="I458" s="78"/>
      <c r="J458" s="88"/>
      <c r="N458" s="31">
        <v>121.75</v>
      </c>
      <c r="O458" s="62">
        <f t="shared" si="1397"/>
        <v>16010.125</v>
      </c>
      <c r="T458" s="31">
        <v>31.5</v>
      </c>
      <c r="U458" s="36">
        <f t="shared" si="1398"/>
        <v>6300</v>
      </c>
      <c r="Z458" s="31">
        <v>133.5</v>
      </c>
      <c r="AA458" s="37">
        <f t="shared" si="1395"/>
        <v>13350</v>
      </c>
      <c r="AF458" s="31">
        <v>128</v>
      </c>
      <c r="AG458" s="36">
        <f t="shared" si="1399"/>
        <v>17152</v>
      </c>
      <c r="AL458" s="31">
        <v>89.5</v>
      </c>
      <c r="AM458" s="30">
        <f t="shared" si="1400"/>
        <v>20137.5</v>
      </c>
      <c r="AR458" s="31">
        <v>71.25</v>
      </c>
      <c r="AS458" s="38">
        <f t="shared" si="1401"/>
        <v>2244.375</v>
      </c>
      <c r="AX458" s="31">
        <v>117.75</v>
      </c>
      <c r="AY458" s="36">
        <f t="shared" si="1402"/>
        <v>16131.75</v>
      </c>
      <c r="BD458" s="31">
        <v>133.125</v>
      </c>
      <c r="BE458" s="36">
        <f t="shared" si="1403"/>
        <v>5524.6875</v>
      </c>
      <c r="BJ458" s="31">
        <v>113.125</v>
      </c>
      <c r="BK458" s="36">
        <f t="shared" si="1404"/>
        <v>3472.9375</v>
      </c>
      <c r="BP458" s="31">
        <v>118.5</v>
      </c>
      <c r="BQ458" s="30">
        <f t="shared" si="1405"/>
        <v>4621.5</v>
      </c>
      <c r="BV458" s="31">
        <v>111.5</v>
      </c>
      <c r="BW458" s="30">
        <f t="shared" si="1406"/>
        <v>15610</v>
      </c>
      <c r="CB458" s="31">
        <v>142.88</v>
      </c>
      <c r="CC458" s="30">
        <f t="shared" si="1407"/>
        <v>33291.040000000001</v>
      </c>
      <c r="CH458" s="3">
        <f>AVERAGE(CH457,CH459)</f>
        <v>51</v>
      </c>
      <c r="CI458" s="36">
        <f t="shared" si="1408"/>
        <v>1173</v>
      </c>
      <c r="CT458" s="3">
        <v>86</v>
      </c>
      <c r="CU458" s="36">
        <f t="shared" si="1409"/>
        <v>11352</v>
      </c>
      <c r="CZ458" s="29">
        <v>122.125</v>
      </c>
      <c r="DA458" s="62">
        <f t="shared" si="1410"/>
        <v>34805.625</v>
      </c>
      <c r="DF458" s="31">
        <v>132</v>
      </c>
      <c r="DG458" s="30">
        <f t="shared" si="1411"/>
        <v>13200</v>
      </c>
      <c r="DL458" s="31">
        <v>124.5</v>
      </c>
      <c r="DM458" s="30">
        <f t="shared" si="1412"/>
        <v>6474</v>
      </c>
      <c r="DR458" s="31">
        <v>117</v>
      </c>
      <c r="DS458" s="30">
        <f t="shared" si="1413"/>
        <v>9441.9</v>
      </c>
      <c r="DX458" s="31">
        <v>89.5</v>
      </c>
      <c r="DY458" s="30">
        <f t="shared" si="1414"/>
        <v>8771</v>
      </c>
      <c r="ED458" s="31">
        <v>99</v>
      </c>
      <c r="EE458" s="30">
        <f t="shared" si="1415"/>
        <v>6187.5</v>
      </c>
      <c r="EJ458" s="31">
        <v>100</v>
      </c>
      <c r="EK458" s="36">
        <f t="shared" si="1416"/>
        <v>8750</v>
      </c>
      <c r="FH458" s="31">
        <v>144</v>
      </c>
      <c r="FI458" s="36">
        <f t="shared" si="1417"/>
        <v>19728</v>
      </c>
      <c r="FN458" s="31">
        <v>74.75</v>
      </c>
      <c r="FO458" s="36">
        <f t="shared" si="1418"/>
        <v>4485</v>
      </c>
      <c r="FT458" s="31">
        <v>109.125</v>
      </c>
      <c r="FU458" s="36">
        <f t="shared" si="1419"/>
        <v>22916.25</v>
      </c>
      <c r="FZ458" s="31">
        <v>112</v>
      </c>
      <c r="GA458" s="36">
        <f t="shared" si="1420"/>
        <v>11088</v>
      </c>
      <c r="GF458" s="31">
        <v>88.63</v>
      </c>
      <c r="GG458" s="36">
        <f t="shared" si="1421"/>
        <v>4786.0199999999995</v>
      </c>
      <c r="GL458" s="31">
        <v>94</v>
      </c>
      <c r="GM458" s="36">
        <f t="shared" si="1422"/>
        <v>4324</v>
      </c>
      <c r="GR458" s="31">
        <v>110.75</v>
      </c>
      <c r="GS458" s="36">
        <f t="shared" si="1423"/>
        <v>11850.25</v>
      </c>
      <c r="HJ458" s="31">
        <v>70.75</v>
      </c>
      <c r="HK458" s="36">
        <f t="shared" si="1424"/>
        <v>3820.5</v>
      </c>
      <c r="HP458" s="31">
        <v>170</v>
      </c>
      <c r="HQ458" s="30">
        <f t="shared" si="1425"/>
        <v>21250</v>
      </c>
      <c r="HV458" s="31">
        <v>90</v>
      </c>
      <c r="HW458" s="36">
        <f t="shared" si="1426"/>
        <v>2700</v>
      </c>
      <c r="IB458" s="31">
        <v>225.5</v>
      </c>
      <c r="IC458" s="36">
        <f t="shared" si="1427"/>
        <v>6765</v>
      </c>
      <c r="IH458" s="31">
        <v>140</v>
      </c>
      <c r="II458" s="30">
        <f t="shared" si="1428"/>
        <v>7000</v>
      </c>
      <c r="IN458" s="31">
        <v>95.375</v>
      </c>
      <c r="IO458" s="36">
        <f t="shared" si="1429"/>
        <v>4578</v>
      </c>
      <c r="IT458" s="31">
        <v>138.5</v>
      </c>
      <c r="IU458" s="36">
        <f t="shared" si="1451"/>
        <v>7063.5</v>
      </c>
      <c r="IZ458" s="31">
        <v>59</v>
      </c>
      <c r="JA458" s="36">
        <f t="shared" si="1430"/>
        <v>3363</v>
      </c>
      <c r="JC458" s="69"/>
      <c r="JD458" s="20"/>
      <c r="JE458" s="20"/>
      <c r="JF458" s="20"/>
      <c r="JI458" s="69"/>
      <c r="JJ458" s="20"/>
      <c r="JK458" s="20"/>
      <c r="JL458" s="20">
        <v>128.625</v>
      </c>
      <c r="JM458" s="23">
        <f t="shared" si="1431"/>
        <v>12167.924999999999</v>
      </c>
      <c r="JO458" s="69"/>
      <c r="JP458" s="20"/>
      <c r="JQ458" s="20"/>
      <c r="JR458" s="20">
        <v>134</v>
      </c>
      <c r="JS458" s="23">
        <f t="shared" si="1432"/>
        <v>4502.4000000000005</v>
      </c>
      <c r="JU458" s="69"/>
      <c r="JV458" s="20"/>
      <c r="JW458" s="20"/>
      <c r="JX458" s="20"/>
      <c r="KA458" s="69"/>
      <c r="KB458" s="20"/>
      <c r="KC458" s="20"/>
      <c r="KD458" s="20"/>
      <c r="KG458" s="69"/>
      <c r="KH458" s="20"/>
      <c r="KI458" s="20"/>
      <c r="KJ458" s="20">
        <v>22.583333333333332</v>
      </c>
      <c r="KK458" s="23">
        <f t="shared" si="1433"/>
        <v>677.5</v>
      </c>
      <c r="KM458" s="69"/>
      <c r="KN458" s="20"/>
      <c r="KO458" s="20"/>
      <c r="KP458" s="20">
        <v>132.44999999999999</v>
      </c>
      <c r="KQ458" s="23">
        <f t="shared" si="1434"/>
        <v>2516.5499999999997</v>
      </c>
      <c r="KS458" s="69"/>
      <c r="KT458" s="20"/>
      <c r="KU458" s="20"/>
      <c r="KV458" s="20">
        <v>113</v>
      </c>
      <c r="KW458" s="23">
        <f t="shared" si="1435"/>
        <v>10170</v>
      </c>
      <c r="KY458" s="69"/>
      <c r="KZ458" s="20"/>
      <c r="LA458" s="20"/>
      <c r="LB458" s="20">
        <v>91.5</v>
      </c>
      <c r="LC458" s="23">
        <f t="shared" si="1436"/>
        <v>2159.4</v>
      </c>
      <c r="LE458" s="69"/>
      <c r="LF458" s="20"/>
      <c r="LG458" s="20"/>
      <c r="LH458" s="20">
        <v>40</v>
      </c>
      <c r="LI458" s="23">
        <f t="shared" si="1437"/>
        <v>6640</v>
      </c>
      <c r="LK458" s="27"/>
      <c r="LL458" s="27"/>
      <c r="LM458" s="27"/>
      <c r="LN458" s="27">
        <v>330</v>
      </c>
      <c r="LO458" s="30">
        <f t="shared" si="1438"/>
        <v>23100</v>
      </c>
      <c r="LW458" s="32"/>
      <c r="LX458" s="32"/>
      <c r="LY458" s="32"/>
      <c r="LZ458" s="32">
        <v>133</v>
      </c>
      <c r="MA458" s="36">
        <f t="shared" si="1439"/>
        <v>7980</v>
      </c>
      <c r="MC458" s="32"/>
      <c r="MD458" s="32"/>
      <c r="ME458" s="32"/>
      <c r="MF458" s="32"/>
      <c r="MI458" s="32"/>
      <c r="MJ458" s="32"/>
      <c r="MK458" s="32"/>
      <c r="ML458" s="32"/>
      <c r="MO458" s="32"/>
      <c r="MP458" s="32"/>
      <c r="MQ458" s="32"/>
      <c r="MR458" s="32"/>
      <c r="MU458" s="32"/>
      <c r="MV458" s="32"/>
      <c r="MW458" s="32"/>
      <c r="MX458" s="32"/>
      <c r="NA458" s="32"/>
      <c r="NB458" s="32"/>
      <c r="NC458" s="32"/>
      <c r="ND458" s="32">
        <v>145.75</v>
      </c>
      <c r="NE458" s="36">
        <f t="shared" si="1440"/>
        <v>2186.25</v>
      </c>
      <c r="NG458" s="32"/>
      <c r="NH458" s="32"/>
      <c r="NI458" s="32"/>
      <c r="NJ458" s="32">
        <v>133.5</v>
      </c>
      <c r="NK458" s="36">
        <f t="shared" si="1441"/>
        <v>4725.8999999999996</v>
      </c>
      <c r="NM458" s="32"/>
      <c r="NN458" s="32"/>
      <c r="NO458" s="32"/>
      <c r="NP458" s="32">
        <v>129.75</v>
      </c>
      <c r="NQ458" s="36">
        <f t="shared" si="1442"/>
        <v>2205.75</v>
      </c>
      <c r="NS458" s="32"/>
      <c r="NT458" s="32"/>
      <c r="NU458" s="32"/>
      <c r="NV458" s="32"/>
      <c r="NY458" s="32"/>
      <c r="NZ458" s="32"/>
      <c r="OA458" s="32"/>
      <c r="OB458" s="32">
        <v>61.5</v>
      </c>
      <c r="OC458" s="36">
        <f t="shared" si="1443"/>
        <v>1758.9</v>
      </c>
      <c r="OE458" s="32"/>
      <c r="OF458" s="32"/>
      <c r="OG458" s="32"/>
      <c r="OH458" s="32"/>
      <c r="OK458" s="32"/>
      <c r="OL458" s="32"/>
      <c r="OM458" s="32"/>
      <c r="ON458" s="40"/>
      <c r="OO458" s="58"/>
      <c r="OQ458" s="32"/>
      <c r="OR458" s="32"/>
      <c r="OS458" s="32"/>
      <c r="OT458" s="32">
        <v>114</v>
      </c>
      <c r="OU458" s="36">
        <f t="shared" si="1444"/>
        <v>2736</v>
      </c>
      <c r="OW458" s="32"/>
      <c r="OX458" s="32"/>
      <c r="OY458" s="32"/>
      <c r="OZ458" s="32"/>
      <c r="PC458" s="32"/>
      <c r="PD458" s="32"/>
      <c r="PE458" s="32"/>
      <c r="PF458" s="32"/>
      <c r="PI458" s="32"/>
      <c r="PJ458" s="32"/>
      <c r="PK458" s="32"/>
      <c r="PL458" s="32"/>
      <c r="PO458" s="32"/>
      <c r="PP458" s="32"/>
      <c r="PQ458" s="32"/>
      <c r="PR458" s="32">
        <v>27</v>
      </c>
      <c r="PS458" s="36">
        <f t="shared" si="1445"/>
        <v>3996</v>
      </c>
      <c r="PU458" s="32"/>
      <c r="PV458" s="32"/>
      <c r="PW458" s="32"/>
      <c r="PX458" s="31">
        <v>136.60000000000002</v>
      </c>
      <c r="PY458" s="36">
        <f t="shared" si="1446"/>
        <v>819.60000000000014</v>
      </c>
      <c r="QM458" s="5"/>
      <c r="QO458" s="5"/>
      <c r="RN458" s="31">
        <f>RN457+(RN457-RN456)</f>
        <v>124.5</v>
      </c>
      <c r="RO458" s="36">
        <f t="shared" si="1447"/>
        <v>1892.3999999999999</v>
      </c>
      <c r="RT458" s="31">
        <f>AVERAGE(RT457,RT459)</f>
        <v>69.625</v>
      </c>
      <c r="RU458" s="36">
        <f t="shared" si="1448"/>
        <v>2144.4500000000003</v>
      </c>
      <c r="RZ458" s="31">
        <f>AVERAGE(RZ457,RZ459)</f>
        <v>133.625</v>
      </c>
      <c r="SA458" s="36">
        <f t="shared" si="1449"/>
        <v>2057.8250000000003</v>
      </c>
    </row>
    <row r="459" spans="1:515" x14ac:dyDescent="0.55000000000000004">
      <c r="B459" s="80">
        <v>186812</v>
      </c>
      <c r="C459" s="77"/>
      <c r="D459" s="78">
        <f>SUM(M459,S459,Y459,AE459,AK459,AQ459,AW459,BC459,BI459,BO459,BU459,CA459,CG459,CM459,CS459,CY459,DE459,DK459,DQ459,DW459,EC459,EI459,EO459,EU459,FA459,FG459,FM459,FS459,FY459,GE459,GK459,GQ459,GW459,HC459,HI459,HO459,HU459,IA459,IG459,IM459,IS459,IY459,JE459,JK459,JQ459,JW459,KC459,KI459,KO459,KU459,LA459,LG459,LM459,LS459,LY459,ME459,MK459,MQ459,MW459,NC459,NI459,NO459,NU459,OA459,OG459,OM459,OS459,OY459,PE459,PK459,PQ459,PW459,QC459,QI459,QO459,QU459,RA459,RG459,RM459,RS459,RY459,SE459,SK459,SQ459)</f>
        <v>5258.2000000000007</v>
      </c>
      <c r="E459" s="78">
        <f t="shared" si="1452"/>
        <v>489719.11249999999</v>
      </c>
      <c r="F459" s="78">
        <f t="shared" si="1450"/>
        <v>75.588556426444427</v>
      </c>
      <c r="G459" s="78">
        <f t="shared" si="1396"/>
        <v>106.76006899784178</v>
      </c>
      <c r="H459" s="78"/>
      <c r="I459" s="78"/>
      <c r="J459" s="88">
        <f>SUM(P459,V459,AB459,AH459,AN459,AT459,AZ459,BF459,BL459,BR459,BX459,CD459,CJ459,CP459,CV459,DB459,DH459,DN459,DT459,DZ459,EF459,EL459,ER459,EX459,FD459,FJ459,FP459,FV459,GB459,GH459,GN459,GT459,GZ459,HF459,HL459,HR459,HX459,ID459,IJ459,IP459,IV459,JB459,JH459,JN459,JT459,JZ459,KF459,KL459,KR459,KX459,LD459,LJ459,LP459,LV459,MB459,MH459,MN459,MT459,MZ459,NF459,NL459,NR459,NX459,OD459,OJ459,OP459,OV459,PB459,PH459,PN459,PT459,PZ459,QF459,QL459,QR459,QX459,RD459,RJ459,RP459,RV459,SB459,SH459,SN459,ST459)</f>
        <v>4369.6000000000004</v>
      </c>
      <c r="K459" s="31">
        <v>8</v>
      </c>
      <c r="L459" s="31">
        <v>1.7826314280547499</v>
      </c>
      <c r="M459" s="31">
        <v>131.5</v>
      </c>
      <c r="N459" s="31">
        <v>120</v>
      </c>
      <c r="O459" s="62">
        <f t="shared" si="1397"/>
        <v>15780</v>
      </c>
      <c r="P459" s="31">
        <f>M447</f>
        <v>131.5</v>
      </c>
      <c r="Q459" s="31">
        <v>0</v>
      </c>
      <c r="R459" s="31">
        <v>1</v>
      </c>
      <c r="S459" s="31">
        <v>200</v>
      </c>
      <c r="T459" s="31">
        <v>34.5</v>
      </c>
      <c r="U459" s="36">
        <f t="shared" si="1398"/>
        <v>6900</v>
      </c>
      <c r="V459" s="64">
        <f>S447</f>
        <v>200</v>
      </c>
      <c r="W459" s="31">
        <v>14</v>
      </c>
      <c r="X459" s="31">
        <v>1</v>
      </c>
      <c r="Y459" s="31">
        <v>150</v>
      </c>
      <c r="Z459" s="31">
        <v>129.25</v>
      </c>
      <c r="AA459" s="37">
        <f t="shared" si="1395"/>
        <v>12925</v>
      </c>
      <c r="AB459" s="64">
        <f>Y447</f>
        <v>100</v>
      </c>
      <c r="AC459" s="31">
        <v>10</v>
      </c>
      <c r="AD459" s="31">
        <v>2.7007200000000005</v>
      </c>
      <c r="AE459" s="31">
        <v>141</v>
      </c>
      <c r="AF459" s="31">
        <v>125</v>
      </c>
      <c r="AG459" s="36">
        <f t="shared" si="1399"/>
        <v>16750</v>
      </c>
      <c r="AH459" s="64">
        <f>AE447</f>
        <v>134</v>
      </c>
      <c r="AI459" s="31">
        <v>0</v>
      </c>
      <c r="AJ459" s="31">
        <v>2.349491672058412</v>
      </c>
      <c r="AK459" s="31">
        <v>247</v>
      </c>
      <c r="AL459" s="31">
        <v>99</v>
      </c>
      <c r="AM459" s="30">
        <f t="shared" si="1400"/>
        <v>22275</v>
      </c>
      <c r="AN459" s="64">
        <f>AK447</f>
        <v>225</v>
      </c>
      <c r="AO459" s="31">
        <v>5</v>
      </c>
      <c r="AP459" s="31">
        <v>1</v>
      </c>
      <c r="AQ459" s="31">
        <v>31.5</v>
      </c>
      <c r="AR459" s="31">
        <v>71.5</v>
      </c>
      <c r="AS459" s="38">
        <f t="shared" si="1401"/>
        <v>2252.25</v>
      </c>
      <c r="AT459" s="64">
        <f>AQ447</f>
        <v>31.5</v>
      </c>
      <c r="AU459" s="31">
        <v>10</v>
      </c>
      <c r="AV459" s="31">
        <v>1</v>
      </c>
      <c r="AW459" s="31">
        <v>150</v>
      </c>
      <c r="AX459" s="31">
        <v>115</v>
      </c>
      <c r="AY459" s="36">
        <f t="shared" si="1402"/>
        <v>15755</v>
      </c>
      <c r="AZ459" s="64">
        <f>AW447</f>
        <v>137</v>
      </c>
      <c r="BA459" s="31">
        <v>10</v>
      </c>
      <c r="BB459" s="31">
        <v>1.1000000000000001</v>
      </c>
      <c r="BC459" s="31">
        <v>45</v>
      </c>
      <c r="BD459" s="31">
        <v>132.25</v>
      </c>
      <c r="BE459" s="36">
        <f t="shared" si="1403"/>
        <v>5488.375</v>
      </c>
      <c r="BF459" s="64">
        <f>BC447</f>
        <v>41.5</v>
      </c>
      <c r="BG459" s="31">
        <v>8</v>
      </c>
      <c r="BH459" s="31">
        <v>1</v>
      </c>
      <c r="BI459" s="31">
        <v>30.7</v>
      </c>
      <c r="BJ459" s="31">
        <v>110</v>
      </c>
      <c r="BK459" s="36">
        <f t="shared" si="1404"/>
        <v>3377</v>
      </c>
      <c r="BL459" s="64">
        <f>BI447</f>
        <v>30.7</v>
      </c>
      <c r="BM459" s="31">
        <v>8</v>
      </c>
      <c r="BN459" s="31">
        <v>1</v>
      </c>
      <c r="BO459" s="31">
        <v>39</v>
      </c>
      <c r="BP459" s="31">
        <v>118</v>
      </c>
      <c r="BQ459" s="30">
        <f t="shared" si="1405"/>
        <v>4602</v>
      </c>
      <c r="BR459" s="64">
        <f>BO447</f>
        <v>39</v>
      </c>
      <c r="BS459" s="31">
        <v>10</v>
      </c>
      <c r="BT459" s="31">
        <v>1.125</v>
      </c>
      <c r="BU459" s="31">
        <v>140</v>
      </c>
      <c r="BV459" s="31">
        <v>118</v>
      </c>
      <c r="BW459" s="30">
        <f t="shared" si="1406"/>
        <v>16520</v>
      </c>
      <c r="BX459" s="64">
        <f>BU447</f>
        <v>140</v>
      </c>
      <c r="BY459" s="31">
        <v>10</v>
      </c>
      <c r="BZ459" s="31">
        <v>1.2603492000000001</v>
      </c>
      <c r="CA459" s="31">
        <v>233</v>
      </c>
      <c r="CB459" s="31">
        <v>140</v>
      </c>
      <c r="CC459" s="30">
        <f t="shared" si="1407"/>
        <v>32620</v>
      </c>
      <c r="CD459" s="64">
        <f>CA447</f>
        <v>233</v>
      </c>
      <c r="CE459" s="31">
        <v>0</v>
      </c>
      <c r="CF459" s="31">
        <v>1</v>
      </c>
      <c r="CG459" s="31">
        <v>23</v>
      </c>
      <c r="CH459" s="3">
        <v>62</v>
      </c>
      <c r="CI459" s="36">
        <f t="shared" si="1408"/>
        <v>1426</v>
      </c>
      <c r="CJ459" s="64">
        <f>CG447</f>
        <v>23</v>
      </c>
      <c r="CQ459" s="31">
        <v>0</v>
      </c>
      <c r="CR459" s="31">
        <v>1.1000000000000001</v>
      </c>
      <c r="CS459" s="31">
        <v>146</v>
      </c>
      <c r="CT459" s="3">
        <v>81</v>
      </c>
      <c r="CU459" s="36">
        <f t="shared" si="1409"/>
        <v>10692</v>
      </c>
      <c r="CV459" s="64">
        <f>CS447</f>
        <v>132</v>
      </c>
      <c r="CW459" s="31">
        <v>7</v>
      </c>
      <c r="CX459" s="31">
        <v>1.8</v>
      </c>
      <c r="CY459" s="31">
        <v>518</v>
      </c>
      <c r="CZ459" s="29">
        <v>141.4375</v>
      </c>
      <c r="DA459" s="62">
        <f t="shared" si="1410"/>
        <v>40309.6875</v>
      </c>
      <c r="DB459" s="31">
        <f>CY447</f>
        <v>285</v>
      </c>
      <c r="DC459" s="31">
        <v>8</v>
      </c>
      <c r="DD459" s="31">
        <v>1.5476000000000001</v>
      </c>
      <c r="DE459" s="31">
        <v>100</v>
      </c>
      <c r="DF459" s="31">
        <v>135.25</v>
      </c>
      <c r="DG459" s="30">
        <f t="shared" si="1411"/>
        <v>13525</v>
      </c>
      <c r="DH459" s="64">
        <f>DE447</f>
        <v>100</v>
      </c>
      <c r="DI459" s="31">
        <v>8</v>
      </c>
      <c r="DJ459" s="31">
        <v>1</v>
      </c>
      <c r="DK459" s="31">
        <v>55</v>
      </c>
      <c r="DL459" s="31">
        <v>125</v>
      </c>
      <c r="DM459" s="30">
        <f t="shared" si="1412"/>
        <v>6500</v>
      </c>
      <c r="DN459" s="64">
        <f>DK447</f>
        <v>52</v>
      </c>
      <c r="DO459" s="31">
        <v>10</v>
      </c>
      <c r="DP459" s="31">
        <v>1.4802126624000003</v>
      </c>
      <c r="DQ459" s="31">
        <v>84.8</v>
      </c>
      <c r="DR459" s="31">
        <v>116</v>
      </c>
      <c r="DS459" s="30">
        <f t="shared" si="1413"/>
        <v>9361.2000000000007</v>
      </c>
      <c r="DT459" s="64">
        <f>DQ447</f>
        <v>80.7</v>
      </c>
      <c r="DU459" s="31">
        <v>0</v>
      </c>
      <c r="DV459" s="31">
        <v>1.05</v>
      </c>
      <c r="DW459" s="31">
        <v>105</v>
      </c>
      <c r="DX459" s="31">
        <v>88</v>
      </c>
      <c r="DY459" s="30">
        <f t="shared" si="1414"/>
        <v>8624</v>
      </c>
      <c r="DZ459" s="64">
        <f>DW447</f>
        <v>98</v>
      </c>
      <c r="ED459" s="31">
        <v>101</v>
      </c>
      <c r="EE459" s="30">
        <f t="shared" si="1415"/>
        <v>6312.5</v>
      </c>
      <c r="EG459" s="31">
        <v>7</v>
      </c>
      <c r="EH459" s="31">
        <v>1.85</v>
      </c>
      <c r="EI459" s="31">
        <v>150</v>
      </c>
      <c r="EJ459" s="31">
        <v>99</v>
      </c>
      <c r="EK459" s="36">
        <f t="shared" si="1416"/>
        <v>8662.5</v>
      </c>
      <c r="EL459" s="64">
        <f>EI447</f>
        <v>87.5</v>
      </c>
      <c r="EN459" s="31">
        <v>1</v>
      </c>
      <c r="FE459" s="31">
        <v>10</v>
      </c>
      <c r="FF459" s="31">
        <v>1.1900628099999999</v>
      </c>
      <c r="FG459" s="31">
        <v>149</v>
      </c>
      <c r="FH459" s="31">
        <v>140</v>
      </c>
      <c r="FI459" s="36">
        <f t="shared" si="1417"/>
        <v>19180</v>
      </c>
      <c r="FJ459" s="64">
        <f>FG447</f>
        <v>137</v>
      </c>
      <c r="FK459" s="31">
        <v>7</v>
      </c>
      <c r="FL459" s="31">
        <v>1.512</v>
      </c>
      <c r="FM459" s="31">
        <v>105</v>
      </c>
      <c r="FN459" s="31">
        <v>74.5</v>
      </c>
      <c r="FO459" s="36">
        <f t="shared" si="1418"/>
        <v>4470</v>
      </c>
      <c r="FP459" s="64">
        <f>FM447</f>
        <v>60</v>
      </c>
      <c r="FQ459" s="43">
        <v>9.1</v>
      </c>
      <c r="FR459" s="31">
        <v>1.4332500000000004</v>
      </c>
      <c r="FS459" s="31">
        <v>270</v>
      </c>
      <c r="FT459" s="31">
        <v>108.25</v>
      </c>
      <c r="FU459" s="36">
        <f t="shared" si="1419"/>
        <v>22732.5</v>
      </c>
      <c r="FV459" s="64">
        <f>FS447</f>
        <v>210</v>
      </c>
      <c r="FW459" s="31">
        <v>10</v>
      </c>
      <c r="FX459" s="31">
        <v>1</v>
      </c>
      <c r="FY459" s="31">
        <v>115</v>
      </c>
      <c r="FZ459" s="31">
        <v>113.5</v>
      </c>
      <c r="GA459" s="36">
        <f t="shared" si="1420"/>
        <v>11236.5</v>
      </c>
      <c r="GB459" s="64">
        <f>FY447</f>
        <v>99</v>
      </c>
      <c r="GC459" s="31">
        <v>6</v>
      </c>
      <c r="GD459" s="31">
        <v>1</v>
      </c>
      <c r="GE459" s="31">
        <v>59</v>
      </c>
      <c r="GF459" s="31">
        <v>83.5</v>
      </c>
      <c r="GG459" s="36">
        <f t="shared" si="1421"/>
        <v>4509</v>
      </c>
      <c r="GH459" s="64">
        <f>GE447</f>
        <v>54</v>
      </c>
      <c r="GI459" s="31">
        <v>8</v>
      </c>
      <c r="GJ459" s="31">
        <v>1</v>
      </c>
      <c r="GK459" s="31">
        <v>48</v>
      </c>
      <c r="GL459" s="31">
        <v>90</v>
      </c>
      <c r="GM459" s="36">
        <f t="shared" si="1422"/>
        <v>4140</v>
      </c>
      <c r="GN459" s="64">
        <f>GK447</f>
        <v>46</v>
      </c>
      <c r="GO459" s="31">
        <v>10</v>
      </c>
      <c r="GP459" s="31">
        <v>1.2947000000000004</v>
      </c>
      <c r="GQ459" s="31">
        <v>160</v>
      </c>
      <c r="GR459" s="31">
        <v>111</v>
      </c>
      <c r="GS459" s="36">
        <f t="shared" si="1423"/>
        <v>11877</v>
      </c>
      <c r="GT459" s="64">
        <f>GQ447</f>
        <v>107</v>
      </c>
      <c r="HG459" s="31">
        <v>0</v>
      </c>
      <c r="HH459" s="31">
        <v>1</v>
      </c>
      <c r="HI459" s="31">
        <v>54</v>
      </c>
      <c r="HJ459" s="31">
        <v>69</v>
      </c>
      <c r="HK459" s="36">
        <f t="shared" si="1424"/>
        <v>3726</v>
      </c>
      <c r="HL459" s="64">
        <f>HI447</f>
        <v>54</v>
      </c>
      <c r="HM459" s="31">
        <v>10</v>
      </c>
      <c r="HN459" s="46">
        <v>1.93536</v>
      </c>
      <c r="HO459" s="31">
        <v>125</v>
      </c>
      <c r="HP459" s="31">
        <v>175</v>
      </c>
      <c r="HQ459" s="30">
        <f t="shared" si="1425"/>
        <v>21875</v>
      </c>
      <c r="HR459" s="64">
        <f>HO447</f>
        <v>125</v>
      </c>
      <c r="HS459" s="31">
        <v>0</v>
      </c>
      <c r="HT459" s="31">
        <v>1</v>
      </c>
      <c r="HU459" s="31">
        <v>30</v>
      </c>
      <c r="HV459" s="31">
        <v>90</v>
      </c>
      <c r="HW459" s="36">
        <f t="shared" si="1426"/>
        <v>2700</v>
      </c>
      <c r="HX459" s="64">
        <f>HU447</f>
        <v>30</v>
      </c>
      <c r="HY459" s="31">
        <v>12</v>
      </c>
      <c r="HZ459" s="31">
        <v>1.32</v>
      </c>
      <c r="IA459" s="31">
        <v>33</v>
      </c>
      <c r="IB459" s="31">
        <v>225</v>
      </c>
      <c r="IC459" s="36">
        <f t="shared" si="1427"/>
        <v>6750</v>
      </c>
      <c r="ID459" s="64">
        <f>IA447</f>
        <v>30</v>
      </c>
      <c r="IE459" s="31">
        <v>10</v>
      </c>
      <c r="IF459" s="31">
        <v>1</v>
      </c>
      <c r="IG459" s="31">
        <v>50</v>
      </c>
      <c r="IH459" s="31">
        <v>140</v>
      </c>
      <c r="II459" s="30">
        <f t="shared" si="1428"/>
        <v>7000</v>
      </c>
      <c r="IJ459" s="64">
        <f>IG447</f>
        <v>50</v>
      </c>
      <c r="IK459" s="31">
        <v>6</v>
      </c>
      <c r="IL459" s="31">
        <v>1.720866</v>
      </c>
      <c r="IM459" s="31">
        <v>49</v>
      </c>
      <c r="IN459" s="31">
        <v>93.5</v>
      </c>
      <c r="IO459" s="36">
        <f t="shared" si="1429"/>
        <v>4488</v>
      </c>
      <c r="IP459" s="64">
        <f>IM447</f>
        <v>48</v>
      </c>
      <c r="IQ459" s="46">
        <v>20.6</v>
      </c>
      <c r="IR459" s="31">
        <v>1.4175000000000002</v>
      </c>
      <c r="IS459" s="31">
        <v>51</v>
      </c>
      <c r="IT459" s="31">
        <v>146.5</v>
      </c>
      <c r="IU459" s="36">
        <f t="shared" si="1451"/>
        <v>7471.5</v>
      </c>
      <c r="IV459" s="64">
        <f>IS447</f>
        <v>39</v>
      </c>
      <c r="IW459" s="31">
        <v>0</v>
      </c>
      <c r="IX459" s="31">
        <v>1</v>
      </c>
      <c r="IY459" s="31">
        <v>57</v>
      </c>
      <c r="IZ459" s="31">
        <v>59</v>
      </c>
      <c r="JA459" s="36">
        <f t="shared" si="1430"/>
        <v>3363</v>
      </c>
      <c r="JB459" s="64">
        <f>IY447</f>
        <v>57</v>
      </c>
      <c r="JI459" s="70">
        <v>10</v>
      </c>
      <c r="JJ459" s="22">
        <v>3.1752220500000012</v>
      </c>
      <c r="JK459" s="22">
        <v>100</v>
      </c>
      <c r="JL459" s="22">
        <v>129.25</v>
      </c>
      <c r="JM459" s="23">
        <f t="shared" si="1431"/>
        <v>12227.05</v>
      </c>
      <c r="JN459" s="72">
        <f>JK447</f>
        <v>94.6</v>
      </c>
      <c r="JO459" s="70">
        <v>9</v>
      </c>
      <c r="JP459" s="22">
        <v>1</v>
      </c>
      <c r="JQ459" s="22">
        <v>33.6</v>
      </c>
      <c r="JR459" s="22">
        <v>134</v>
      </c>
      <c r="JS459" s="23">
        <f t="shared" si="1432"/>
        <v>4502.4000000000005</v>
      </c>
      <c r="JT459" s="72">
        <f>JQ447</f>
        <v>33.6</v>
      </c>
      <c r="KG459" s="70">
        <v>0</v>
      </c>
      <c r="KH459" s="22">
        <v>1</v>
      </c>
      <c r="KI459" s="22">
        <v>30</v>
      </c>
      <c r="KJ459" s="22">
        <v>22.666666666666664</v>
      </c>
      <c r="KK459" s="23">
        <f t="shared" si="1433"/>
        <v>679.99999999999989</v>
      </c>
      <c r="KL459" s="72">
        <f>KI447</f>
        <v>30</v>
      </c>
      <c r="KM459" s="70">
        <v>8</v>
      </c>
      <c r="KN459" s="22">
        <v>1.2</v>
      </c>
      <c r="KO459" s="22">
        <v>21.7</v>
      </c>
      <c r="KP459" s="22">
        <v>133</v>
      </c>
      <c r="KQ459" s="23">
        <f t="shared" si="1434"/>
        <v>2527</v>
      </c>
      <c r="KR459" s="72">
        <f>KO447</f>
        <v>19</v>
      </c>
      <c r="KS459" s="70">
        <v>8</v>
      </c>
      <c r="KT459" s="22">
        <v>1.3428800000000003</v>
      </c>
      <c r="KU459" s="22">
        <v>90</v>
      </c>
      <c r="KV459" s="22">
        <v>106</v>
      </c>
      <c r="KW459" s="23">
        <f t="shared" si="1435"/>
        <v>9540</v>
      </c>
      <c r="KX459" s="72">
        <f>KU447</f>
        <v>90</v>
      </c>
      <c r="KY459" s="70">
        <v>6</v>
      </c>
      <c r="KZ459" s="22">
        <v>1</v>
      </c>
      <c r="LA459" s="22">
        <v>23.6</v>
      </c>
      <c r="LB459" s="22">
        <v>91</v>
      </c>
      <c r="LC459" s="23">
        <f t="shared" si="1436"/>
        <v>2147.6</v>
      </c>
      <c r="LD459" s="72">
        <f>LA447</f>
        <v>23.6</v>
      </c>
      <c r="LE459" s="70">
        <v>0</v>
      </c>
      <c r="LF459" s="22">
        <v>1.1000000000000001</v>
      </c>
      <c r="LG459" s="22">
        <v>378</v>
      </c>
      <c r="LH459" s="22">
        <v>38.75</v>
      </c>
      <c r="LI459" s="23">
        <f t="shared" si="1437"/>
        <v>6432.5</v>
      </c>
      <c r="LJ459" s="72">
        <f>LG447</f>
        <v>166</v>
      </c>
      <c r="LK459" s="29">
        <v>44</v>
      </c>
      <c r="LL459" s="29">
        <v>1.54</v>
      </c>
      <c r="LM459" s="29">
        <v>70</v>
      </c>
      <c r="LN459" s="29">
        <v>330</v>
      </c>
      <c r="LO459" s="30">
        <f t="shared" si="1438"/>
        <v>23100</v>
      </c>
      <c r="LP459" s="73">
        <f>LM447</f>
        <v>70</v>
      </c>
      <c r="LW459" s="31">
        <v>10</v>
      </c>
      <c r="LX459" s="31">
        <v>1</v>
      </c>
      <c r="LY459" s="31">
        <v>60</v>
      </c>
      <c r="LZ459" s="31">
        <v>132</v>
      </c>
      <c r="MA459" s="36">
        <f t="shared" si="1439"/>
        <v>7920</v>
      </c>
      <c r="MB459" s="64">
        <f>LY447</f>
        <v>60</v>
      </c>
      <c r="NA459" s="31">
        <v>10</v>
      </c>
      <c r="NB459" s="31">
        <v>1</v>
      </c>
      <c r="NC459" s="31">
        <v>15</v>
      </c>
      <c r="ND459" s="31">
        <v>144.5</v>
      </c>
      <c r="NE459" s="36">
        <f t="shared" si="1440"/>
        <v>2167.5</v>
      </c>
      <c r="NF459" s="64">
        <f>NC447</f>
        <v>15</v>
      </c>
      <c r="NG459" s="31">
        <v>8</v>
      </c>
      <c r="NH459" s="31">
        <v>1</v>
      </c>
      <c r="NI459" s="31">
        <v>35.4</v>
      </c>
      <c r="NJ459" s="31">
        <v>134</v>
      </c>
      <c r="NK459" s="36">
        <f t="shared" si="1441"/>
        <v>4743.5999999999995</v>
      </c>
      <c r="NL459" s="64">
        <f>NI447</f>
        <v>35.4</v>
      </c>
      <c r="NM459" s="31">
        <v>9</v>
      </c>
      <c r="NN459" s="31">
        <v>1</v>
      </c>
      <c r="NO459" s="31">
        <v>17</v>
      </c>
      <c r="NP459" s="31">
        <v>128</v>
      </c>
      <c r="NQ459" s="36">
        <f t="shared" si="1442"/>
        <v>2176</v>
      </c>
      <c r="NR459" s="64">
        <f>NO447</f>
        <v>17</v>
      </c>
      <c r="NY459" s="31">
        <v>1.5</v>
      </c>
      <c r="NZ459" s="31">
        <v>1</v>
      </c>
      <c r="OA459" s="31">
        <v>28.6</v>
      </c>
      <c r="OB459" s="31">
        <v>62</v>
      </c>
      <c r="OC459" s="36">
        <f t="shared" si="1443"/>
        <v>1773.2</v>
      </c>
      <c r="OD459" s="64">
        <f>OA447</f>
        <v>28.6</v>
      </c>
      <c r="ON459" s="40"/>
      <c r="OO459" s="58"/>
      <c r="OQ459" s="31">
        <v>10</v>
      </c>
      <c r="OR459" s="31">
        <v>1</v>
      </c>
      <c r="OS459" s="31">
        <v>25</v>
      </c>
      <c r="OT459" s="31">
        <v>115</v>
      </c>
      <c r="OU459" s="36">
        <f t="shared" si="1444"/>
        <v>2760</v>
      </c>
      <c r="OV459" s="64">
        <f>OS447</f>
        <v>24</v>
      </c>
      <c r="OZ459" s="43"/>
      <c r="PO459" s="31">
        <v>0</v>
      </c>
      <c r="PP459" s="31">
        <v>1</v>
      </c>
      <c r="PQ459" s="31">
        <v>186</v>
      </c>
      <c r="PR459" s="31">
        <v>26.5</v>
      </c>
      <c r="PS459" s="36">
        <f t="shared" si="1445"/>
        <v>3922</v>
      </c>
      <c r="PT459" s="64">
        <f>PQ447</f>
        <v>148</v>
      </c>
      <c r="PU459" s="31">
        <v>10</v>
      </c>
      <c r="PV459" s="31">
        <v>1.2</v>
      </c>
      <c r="PW459" s="31">
        <v>7.2</v>
      </c>
      <c r="PX459" s="31">
        <v>138.00000000000003</v>
      </c>
      <c r="PY459" s="36">
        <f t="shared" si="1446"/>
        <v>828.00000000000023</v>
      </c>
      <c r="PZ459" s="64">
        <f>PW447</f>
        <v>6</v>
      </c>
      <c r="QM459" s="5"/>
      <c r="QO459" s="5"/>
      <c r="RK459" s="31">
        <v>8</v>
      </c>
      <c r="RL459" s="31">
        <v>1</v>
      </c>
      <c r="RM459" s="31">
        <v>15.2</v>
      </c>
      <c r="RN459" s="31">
        <f>RN458+(RN458-RN457)</f>
        <v>126.25</v>
      </c>
      <c r="RO459" s="36">
        <f t="shared" si="1447"/>
        <v>1919</v>
      </c>
      <c r="RP459" s="64">
        <f>RM447</f>
        <v>15.2</v>
      </c>
      <c r="RQ459" s="31">
        <v>3</v>
      </c>
      <c r="RR459" s="31">
        <v>1</v>
      </c>
      <c r="RS459" s="31">
        <v>30.8</v>
      </c>
      <c r="RT459" s="31">
        <v>69</v>
      </c>
      <c r="RU459" s="36">
        <f t="shared" si="1448"/>
        <v>2125.2000000000003</v>
      </c>
      <c r="RV459" s="64">
        <f>RS447</f>
        <v>30.8</v>
      </c>
      <c r="RW459" s="31">
        <v>10</v>
      </c>
      <c r="RX459" s="31">
        <v>1</v>
      </c>
      <c r="RY459" s="31">
        <v>15.6</v>
      </c>
      <c r="RZ459" s="31">
        <v>133.25</v>
      </c>
      <c r="SA459" s="36">
        <f t="shared" si="1449"/>
        <v>2052.0500000000002</v>
      </c>
      <c r="SB459" s="64">
        <f>RY447</f>
        <v>15.4</v>
      </c>
    </row>
    <row r="460" spans="1:515" x14ac:dyDescent="0.55000000000000004">
      <c r="B460" s="80">
        <v>186901</v>
      </c>
      <c r="C460" s="77"/>
      <c r="D460" s="78"/>
      <c r="E460" s="78">
        <f t="shared" si="1452"/>
        <v>589368.29250000021</v>
      </c>
      <c r="F460" s="78">
        <f>I460</f>
        <v>78.43951595537321</v>
      </c>
      <c r="G460" s="78">
        <f>E460/D$459</f>
        <v>112.08556017268269</v>
      </c>
      <c r="H460" s="78"/>
      <c r="I460" s="78">
        <f>F459*J460</f>
        <v>78.43951595537321</v>
      </c>
      <c r="J460" s="88">
        <f>SUM(P460,V460,AB460,AH460,AN460,AT460,AZ460,BF460,BL460,BR460,BX460,CD460,CJ460,CP460,CV460,DB460,DH460,DN460,DT460,DZ460,EF460,EL460,ER460,EX460,FD460,FJ460,FP460,FV460,GB460,GH460,GN460,GT460,GZ460,HF460,HL460,HR460,HX460,ID460,IJ460,IP460,IV460,JB460,JH460,JN460,JT460,JZ460,KF460,KL460,KR460,KX460,LD460,LJ460,LP460,LV460,MB460,MH460,MN460,MT460,MZ460,NF460,NL460,NR460,NX460,OD460,OJ460,OP460,OV460,PB460,PH460,PN460,PT460,PZ460,QF460,QL460,QR460,QX460,RD460,RJ460,RP460,RV460,SB460,SH460,SN460,ST460)/J459</f>
        <v>1.0377168140749329</v>
      </c>
      <c r="N460" s="31">
        <v>121</v>
      </c>
      <c r="O460" s="62">
        <f>M$459*N460</f>
        <v>15911.5</v>
      </c>
      <c r="P460" s="31">
        <f>N460/N459*P459</f>
        <v>132.59583333333333</v>
      </c>
      <c r="T460" s="31">
        <v>38.630000000000003</v>
      </c>
      <c r="U460" s="36">
        <f>S$459*T460</f>
        <v>7726.0000000000009</v>
      </c>
      <c r="V460" s="64">
        <f>T460/T459*V459</f>
        <v>223.94202898550728</v>
      </c>
      <c r="Z460" s="31">
        <v>126</v>
      </c>
      <c r="AA460" s="37">
        <f t="shared" ref="AA460:AA471" si="1453">Y$459*Z460</f>
        <v>18900</v>
      </c>
      <c r="AB460" s="64">
        <f>Z460/Z459*AB459</f>
        <v>97.485493230174086</v>
      </c>
      <c r="AF460" s="31">
        <v>119.75</v>
      </c>
      <c r="AG460" s="36">
        <f>AE$459*AF460</f>
        <v>16884.75</v>
      </c>
      <c r="AH460" s="64">
        <f>AF460/AF459*AH459</f>
        <v>128.37199999999999</v>
      </c>
      <c r="AL460" s="31">
        <v>97.75</v>
      </c>
      <c r="AM460" s="30">
        <f>AK$459*AL460</f>
        <v>24144.25</v>
      </c>
      <c r="AN460" s="64">
        <f>AL460/AL459*AN459</f>
        <v>222.15909090909091</v>
      </c>
      <c r="AR460" s="31">
        <v>69.5</v>
      </c>
      <c r="AS460" s="38">
        <f>AQ$459*AR460</f>
        <v>2189.25</v>
      </c>
      <c r="AT460" s="64">
        <f>AR460/AR459*AT459</f>
        <v>30.618881118881117</v>
      </c>
      <c r="AX460" s="31">
        <v>113.25</v>
      </c>
      <c r="AY460" s="36">
        <f>AW$459*AX460</f>
        <v>16987.5</v>
      </c>
      <c r="AZ460" s="64">
        <f>AX460/AX459*AZ459</f>
        <v>134.91521739130434</v>
      </c>
      <c r="BD460" s="31">
        <v>136</v>
      </c>
      <c r="BE460" s="36">
        <f>BC$459*BD460</f>
        <v>6120</v>
      </c>
      <c r="BF460" s="64">
        <f>BD460/BD459*BF459</f>
        <v>42.676748582230623</v>
      </c>
      <c r="BJ460" s="31">
        <v>117.875</v>
      </c>
      <c r="BK460" s="36">
        <f>BI$459*BJ460</f>
        <v>3618.7624999999998</v>
      </c>
      <c r="BL460" s="64">
        <f>BJ460/BJ459*BL459</f>
        <v>32.89784090909091</v>
      </c>
      <c r="BP460" s="31">
        <v>117</v>
      </c>
      <c r="BQ460" s="30">
        <f>BO$459*BP460</f>
        <v>4563</v>
      </c>
      <c r="BR460" s="64">
        <f>BP460/BP459*BR459</f>
        <v>38.66949152542373</v>
      </c>
      <c r="BV460" s="31">
        <v>133</v>
      </c>
      <c r="BW460" s="30">
        <f>BU$459*BV460</f>
        <v>18620</v>
      </c>
      <c r="BX460" s="64">
        <f>BV460/BV459*BX459</f>
        <v>157.79661016949154</v>
      </c>
      <c r="CB460" s="31">
        <v>139</v>
      </c>
      <c r="CC460" s="30">
        <f>CA$459*CB460</f>
        <v>32387</v>
      </c>
      <c r="CD460" s="64">
        <f>CB460/CB459*CD459</f>
        <v>231.33571428571429</v>
      </c>
      <c r="CH460" s="3">
        <v>42.75</v>
      </c>
      <c r="CI460" s="36">
        <f>CG$459*CH460</f>
        <v>983.25</v>
      </c>
      <c r="CJ460" s="64">
        <f>CH460/CH459*CJ459</f>
        <v>15.858870967741936</v>
      </c>
      <c r="CT460" s="3">
        <v>84.5</v>
      </c>
      <c r="CU460" s="36">
        <f>CS$459*CT460</f>
        <v>12337</v>
      </c>
      <c r="CV460" s="64">
        <f>CT460/CT459*CV459</f>
        <v>137.7037037037037</v>
      </c>
      <c r="CZ460" s="29">
        <v>160.25</v>
      </c>
      <c r="DA460" s="62">
        <f>CY$459*CZ460</f>
        <v>83009.5</v>
      </c>
      <c r="DB460" s="31">
        <f>CZ460/CZ459*DB459</f>
        <v>322.907644719399</v>
      </c>
      <c r="DF460" s="31">
        <v>135.75</v>
      </c>
      <c r="DG460" s="30">
        <f>DE$459*DF460</f>
        <v>13575</v>
      </c>
      <c r="DH460" s="64">
        <f>DF460/DF459*DH459</f>
        <v>100.36968576709798</v>
      </c>
      <c r="DL460" s="31">
        <v>137.25</v>
      </c>
      <c r="DM460" s="30">
        <f>DK$459*DL460</f>
        <v>7548.75</v>
      </c>
      <c r="DN460" s="64">
        <f>DL460/DL459*DN459</f>
        <v>57.096000000000004</v>
      </c>
      <c r="DR460" s="31">
        <v>121</v>
      </c>
      <c r="DS460" s="30">
        <f>DQ$459*DR460</f>
        <v>10260.799999999999</v>
      </c>
      <c r="DT460" s="64">
        <f>DR460/DR459*DT459</f>
        <v>84.178448275862081</v>
      </c>
      <c r="DX460" s="31">
        <v>95</v>
      </c>
      <c r="DY460" s="30">
        <f>DW$459*DX460</f>
        <v>9975</v>
      </c>
      <c r="DZ460" s="64">
        <f>DX460/DX459*DZ459</f>
        <v>105.79545454545455</v>
      </c>
      <c r="EJ460" s="31">
        <v>102.13</v>
      </c>
      <c r="EK460" s="36">
        <f>EI$459*EJ460</f>
        <v>15319.5</v>
      </c>
      <c r="EL460" s="64">
        <f>EJ460/EJ459*EL459</f>
        <v>90.266414141414145</v>
      </c>
      <c r="FH460" s="31">
        <v>146</v>
      </c>
      <c r="FI460" s="36">
        <f>FG$459*FH460</f>
        <v>21754</v>
      </c>
      <c r="FJ460" s="64">
        <f>FH460/FH459*FJ459</f>
        <v>142.87142857142859</v>
      </c>
      <c r="FN460" s="31">
        <v>74</v>
      </c>
      <c r="FO460" s="36">
        <f>FM$459*FN460</f>
        <v>7770</v>
      </c>
      <c r="FP460" s="64">
        <f>FN460/FN459*FP459</f>
        <v>59.597315436241608</v>
      </c>
      <c r="FT460" s="31">
        <v>115.75</v>
      </c>
      <c r="FU460" s="36">
        <f>FS$459*FT460</f>
        <v>31252.5</v>
      </c>
      <c r="FV460" s="64">
        <f>FT460/FT459*FV459</f>
        <v>224.54965357967666</v>
      </c>
      <c r="FZ460" s="31">
        <v>123.5</v>
      </c>
      <c r="GA460" s="36">
        <f>FY$459*FZ460</f>
        <v>14202.5</v>
      </c>
      <c r="GB460" s="64">
        <f>FZ460/FZ459*GB459</f>
        <v>107.72246696035242</v>
      </c>
      <c r="GF460" s="31">
        <v>95.63</v>
      </c>
      <c r="GG460" s="36">
        <f>GE$459*GF460</f>
        <v>5642.17</v>
      </c>
      <c r="GH460" s="64">
        <f>GF460/GF459*GH459</f>
        <v>61.844550898203586</v>
      </c>
      <c r="GL460" s="31">
        <v>98</v>
      </c>
      <c r="GM460" s="36">
        <f>GK$459*GL460</f>
        <v>4704</v>
      </c>
      <c r="GN460" s="64">
        <f>GL460/GL459*GN459</f>
        <v>50.088888888888881</v>
      </c>
      <c r="GR460" s="31">
        <v>113.5</v>
      </c>
      <c r="GS460" s="36">
        <f>GQ$459*GR460</f>
        <v>18160</v>
      </c>
      <c r="GT460" s="64">
        <f>GR460/GR459*GT459</f>
        <v>109.40990990990991</v>
      </c>
      <c r="HJ460" s="31">
        <v>77.5</v>
      </c>
      <c r="HK460" s="36">
        <f>HI$459*HJ460</f>
        <v>4185</v>
      </c>
      <c r="HL460" s="64">
        <f>HJ460/HJ459*HL459</f>
        <v>60.652173913043484</v>
      </c>
      <c r="HP460" s="31">
        <v>188</v>
      </c>
      <c r="HQ460" s="30">
        <f>HO$459*HP460</f>
        <v>23500</v>
      </c>
      <c r="HR460" s="64">
        <f>HP460/HP459*HR459</f>
        <v>134.28571428571428</v>
      </c>
      <c r="HV460" s="31">
        <v>107</v>
      </c>
      <c r="HW460" s="36">
        <f>HU$459*HV460</f>
        <v>3210</v>
      </c>
      <c r="HX460" s="64">
        <f>HV460/HV459*HX459</f>
        <v>35.666666666666664</v>
      </c>
      <c r="IB460" s="31">
        <v>225</v>
      </c>
      <c r="IC460" s="36">
        <f>IA$459*IB460</f>
        <v>7425</v>
      </c>
      <c r="ID460" s="64">
        <f>IB460/IB459*ID459</f>
        <v>30</v>
      </c>
      <c r="IH460" s="31">
        <v>150</v>
      </c>
      <c r="II460" s="30">
        <f>IG$459*IH460</f>
        <v>7500</v>
      </c>
      <c r="IJ460" s="64">
        <f>IH460/IH459*IJ459</f>
        <v>53.571428571428569</v>
      </c>
      <c r="IN460" s="31">
        <v>95.5</v>
      </c>
      <c r="IO460" s="36">
        <f>IM$459*IN460</f>
        <v>4679.5</v>
      </c>
      <c r="IP460" s="64">
        <f>IN460/IN459*IP459</f>
        <v>49.026737967914443</v>
      </c>
      <c r="IT460" s="31">
        <v>150</v>
      </c>
      <c r="IU460" s="36">
        <f>IS$459*IT460</f>
        <v>7650</v>
      </c>
      <c r="IV460" s="64">
        <f>IT460/IT459*IV459</f>
        <v>39.931740614334466</v>
      </c>
      <c r="IZ460" s="31">
        <v>66.13</v>
      </c>
      <c r="JA460" s="36">
        <f>IY$459*IZ460</f>
        <v>3769.41</v>
      </c>
      <c r="JB460" s="64">
        <f>IZ460/IZ459*JB459</f>
        <v>63.88830508474576</v>
      </c>
      <c r="JC460" s="69"/>
      <c r="JD460" s="20"/>
      <c r="JE460" s="20"/>
      <c r="JF460" s="20"/>
      <c r="JI460" s="69"/>
      <c r="JJ460" s="20"/>
      <c r="JK460" s="20"/>
      <c r="JL460" s="20">
        <v>124</v>
      </c>
      <c r="JM460" s="23">
        <f>JK$459*JL460</f>
        <v>12400</v>
      </c>
      <c r="JN460" s="72">
        <f>JL460/JL459*JN459</f>
        <v>90.757446808510636</v>
      </c>
      <c r="JO460" s="69"/>
      <c r="JP460" s="20"/>
      <c r="JQ460" s="20"/>
      <c r="JR460" s="20">
        <v>135.5</v>
      </c>
      <c r="JS460" s="23">
        <f>JQ$459*JR460</f>
        <v>4552.8</v>
      </c>
      <c r="JT460" s="72">
        <f>JR460/JR459*JT459</f>
        <v>33.976119402985077</v>
      </c>
      <c r="JU460" s="69"/>
      <c r="JV460" s="20"/>
      <c r="JW460" s="20"/>
      <c r="JX460" s="20"/>
      <c r="KA460" s="69"/>
      <c r="KB460" s="20"/>
      <c r="KC460" s="20"/>
      <c r="KD460" s="20"/>
      <c r="KG460" s="69"/>
      <c r="KH460" s="20"/>
      <c r="KI460" s="20"/>
      <c r="KJ460" s="20">
        <v>22.75</v>
      </c>
      <c r="KK460" s="23">
        <f>KI$459*KJ460</f>
        <v>682.5</v>
      </c>
      <c r="KL460" s="72">
        <f>KJ460/KJ459*KL459</f>
        <v>30.110294117647065</v>
      </c>
      <c r="KM460" s="69"/>
      <c r="KN460" s="20"/>
      <c r="KO460" s="20"/>
      <c r="KP460" s="20">
        <v>132.5</v>
      </c>
      <c r="KQ460" s="23">
        <f>KO$459*KP460</f>
        <v>2875.25</v>
      </c>
      <c r="KR460" s="72">
        <f>KP460/KP459*KR459</f>
        <v>18.928571428571427</v>
      </c>
      <c r="KS460" s="69"/>
      <c r="KT460" s="20"/>
      <c r="KU460" s="20"/>
      <c r="KV460" s="20">
        <v>105.5</v>
      </c>
      <c r="KW460" s="23">
        <f>KU$459*KV460</f>
        <v>9495</v>
      </c>
      <c r="KX460" s="72">
        <f>KV460/KV459*KX459</f>
        <v>89.575471698113205</v>
      </c>
      <c r="KY460" s="69"/>
      <c r="KZ460" s="20"/>
      <c r="LA460" s="20"/>
      <c r="LB460" s="20">
        <v>97</v>
      </c>
      <c r="LC460" s="23">
        <f>LA$459*LB460</f>
        <v>2289.2000000000003</v>
      </c>
      <c r="LD460" s="72">
        <f>LB460/LB459*LD459</f>
        <v>25.156043956043959</v>
      </c>
      <c r="LE460" s="69"/>
      <c r="LF460" s="20"/>
      <c r="LG460" s="20"/>
      <c r="LH460" s="20">
        <v>38.380000000000003</v>
      </c>
      <c r="LI460" s="23">
        <f>LG$459*LH460</f>
        <v>14507.640000000001</v>
      </c>
      <c r="LJ460" s="72">
        <f>LH460/LH459*LJ459</f>
        <v>164.4149677419355</v>
      </c>
      <c r="LK460" s="27"/>
      <c r="LL460" s="27"/>
      <c r="LM460" s="27"/>
      <c r="LN460" s="27">
        <v>314</v>
      </c>
      <c r="LO460" s="30">
        <f>LM$459*LN460</f>
        <v>21980</v>
      </c>
      <c r="LP460" s="73">
        <f>LN460/LN459*LP459</f>
        <v>66.606060606060609</v>
      </c>
      <c r="LW460" s="32"/>
      <c r="LX460" s="32"/>
      <c r="LY460" s="32"/>
      <c r="LZ460" s="32">
        <v>130</v>
      </c>
      <c r="MA460" s="36">
        <f>LY$459*LZ460</f>
        <v>7800</v>
      </c>
      <c r="MB460" s="64">
        <f>LZ460/LZ459*MB459</f>
        <v>59.090909090909093</v>
      </c>
      <c r="MC460" s="32"/>
      <c r="MD460" s="32"/>
      <c r="ME460" s="32"/>
      <c r="MF460" s="32"/>
      <c r="MI460" s="32"/>
      <c r="MJ460" s="32"/>
      <c r="MK460" s="32"/>
      <c r="ML460" s="32"/>
      <c r="MO460" s="32"/>
      <c r="MP460" s="32"/>
      <c r="MQ460" s="32"/>
      <c r="MR460" s="32"/>
      <c r="MU460" s="32"/>
      <c r="MV460" s="32"/>
      <c r="MW460" s="32"/>
      <c r="MX460" s="32"/>
      <c r="NA460" s="32"/>
      <c r="NB460" s="32"/>
      <c r="NC460" s="32"/>
      <c r="ND460" s="32">
        <v>151</v>
      </c>
      <c r="NE460" s="36">
        <f>NC$459*ND460</f>
        <v>2265</v>
      </c>
      <c r="NF460" s="64">
        <f>ND460/ND459*NF459</f>
        <v>15.674740484429066</v>
      </c>
      <c r="NG460" s="32"/>
      <c r="NH460" s="32"/>
      <c r="NI460" s="32"/>
      <c r="NJ460" s="32">
        <v>136</v>
      </c>
      <c r="NK460" s="36">
        <f>NI$459*NJ460</f>
        <v>4814.3999999999996</v>
      </c>
      <c r="NL460" s="64">
        <f>NJ460/NJ459*NL459</f>
        <v>35.928358208955224</v>
      </c>
      <c r="NM460" s="32"/>
      <c r="NN460" s="32"/>
      <c r="NO460" s="32"/>
      <c r="NP460" s="32">
        <v>129.75</v>
      </c>
      <c r="NQ460" s="36">
        <f>NO$459*NP460</f>
        <v>2205.75</v>
      </c>
      <c r="NR460" s="64">
        <f>NP460/NP459*NR459</f>
        <v>17.232421875</v>
      </c>
      <c r="NS460" s="32"/>
      <c r="NT460" s="32"/>
      <c r="NU460" s="32"/>
      <c r="NV460" s="32"/>
      <c r="NY460" s="32"/>
      <c r="NZ460" s="32"/>
      <c r="OA460" s="32"/>
      <c r="OB460" s="32">
        <v>63</v>
      </c>
      <c r="OC460" s="36">
        <f>OA$459*OB460</f>
        <v>1801.8000000000002</v>
      </c>
      <c r="OD460" s="64">
        <f>OB460/OB459*OD459</f>
        <v>29.061290322580646</v>
      </c>
      <c r="OE460" s="32"/>
      <c r="OF460" s="32"/>
      <c r="OG460" s="32"/>
      <c r="OH460" s="32"/>
      <c r="OK460" s="32"/>
      <c r="OL460" s="32"/>
      <c r="OM460" s="32"/>
      <c r="ON460" s="32"/>
      <c r="OQ460" s="32"/>
      <c r="OR460" s="32"/>
      <c r="OS460" s="32"/>
      <c r="OT460" s="32">
        <v>115</v>
      </c>
      <c r="OU460" s="36">
        <f>OS$459*OT460</f>
        <v>2875</v>
      </c>
      <c r="OV460" s="64">
        <f>OT460/OT459*OV459</f>
        <v>24</v>
      </c>
      <c r="OW460" s="32"/>
      <c r="OX460" s="32"/>
      <c r="OY460" s="32"/>
      <c r="OZ460" s="32"/>
      <c r="PO460" s="32"/>
      <c r="PP460" s="32"/>
      <c r="PQ460" s="32"/>
      <c r="PR460" s="32">
        <v>27.88</v>
      </c>
      <c r="PS460" s="36">
        <f>PQ$459*PR460</f>
        <v>5185.6799999999994</v>
      </c>
      <c r="PT460" s="64">
        <f>PR460/PR459*PT459</f>
        <v>155.70716981132074</v>
      </c>
      <c r="PU460" s="32"/>
      <c r="PV460" s="32"/>
      <c r="PW460" s="32"/>
      <c r="PX460" s="31">
        <v>139.40000000000003</v>
      </c>
      <c r="PY460" s="36">
        <f>PW$459*PX460</f>
        <v>1003.6800000000003</v>
      </c>
      <c r="PZ460" s="64">
        <f>PX460/PX459*PZ459</f>
        <v>6.0608695652173914</v>
      </c>
      <c r="QM460" s="5"/>
      <c r="QO460" s="5"/>
      <c r="RN460" s="31">
        <f>RN459+(RN459-RN458)</f>
        <v>128</v>
      </c>
      <c r="RO460" s="36">
        <f>RM$459*RN460</f>
        <v>1945.6</v>
      </c>
      <c r="RP460" s="64">
        <f>RN460/RN459*RP459</f>
        <v>15.41069306930693</v>
      </c>
      <c r="RT460" s="31">
        <v>67.25</v>
      </c>
      <c r="RU460" s="36">
        <f>RS$459*RT460</f>
        <v>2071.3000000000002</v>
      </c>
      <c r="RV460" s="64">
        <f>RT460/RT459*RV459</f>
        <v>30.018840579710144</v>
      </c>
      <c r="RZ460" s="31">
        <v>138</v>
      </c>
      <c r="SA460" s="36">
        <f>RY$459*RZ460</f>
        <v>2152.7999999999997</v>
      </c>
      <c r="SB460" s="64">
        <f>RZ460/RZ459*SB459</f>
        <v>15.948968105065665</v>
      </c>
    </row>
    <row r="461" spans="1:515" x14ac:dyDescent="0.55000000000000004">
      <c r="B461" s="80">
        <v>186902</v>
      </c>
      <c r="C461" s="77"/>
      <c r="D461" s="78"/>
      <c r="E461" s="78">
        <f t="shared" si="1452"/>
        <v>588515.0689999999</v>
      </c>
      <c r="F461" s="78">
        <f>F460*G461/G460</f>
        <v>78.325959730524602</v>
      </c>
      <c r="G461" s="78">
        <f t="shared" ref="G461:G471" si="1454">E461/D$459</f>
        <v>111.9232948537522</v>
      </c>
      <c r="H461" s="78"/>
      <c r="I461" s="78"/>
      <c r="J461" s="88"/>
      <c r="N461" s="31">
        <v>120.5</v>
      </c>
      <c r="O461" s="62">
        <f t="shared" ref="O461:O471" si="1455">M$459*N461</f>
        <v>15845.75</v>
      </c>
      <c r="T461" s="31">
        <v>34.130000000000003</v>
      </c>
      <c r="U461" s="36">
        <f t="shared" ref="U461:U471" si="1456">S$459*T461</f>
        <v>6826.0000000000009</v>
      </c>
      <c r="Z461" s="31">
        <v>128</v>
      </c>
      <c r="AA461" s="37">
        <f t="shared" si="1453"/>
        <v>19200</v>
      </c>
      <c r="AF461" s="31">
        <v>115.75</v>
      </c>
      <c r="AG461" s="36">
        <f t="shared" ref="AG461:AG471" si="1457">AE$459*AF461</f>
        <v>16320.75</v>
      </c>
      <c r="AL461" s="31">
        <v>92.63</v>
      </c>
      <c r="AM461" s="30">
        <f t="shared" ref="AM461:AM471" si="1458">AK$459*AL461</f>
        <v>22879.61</v>
      </c>
      <c r="AR461" s="31">
        <v>68.75</v>
      </c>
      <c r="AS461" s="38">
        <f t="shared" ref="AS461:AS471" si="1459">AQ$459*AR461</f>
        <v>2165.625</v>
      </c>
      <c r="AX461" s="31">
        <v>110.25</v>
      </c>
      <c r="AY461" s="36">
        <f t="shared" ref="AY461:AY471" si="1460">AW$459*AX461</f>
        <v>16537.5</v>
      </c>
      <c r="BD461" s="31">
        <v>138</v>
      </c>
      <c r="BE461" s="36">
        <f t="shared" ref="BE461:BE471" si="1461">BC$459*BD461</f>
        <v>6210</v>
      </c>
      <c r="BJ461" s="31">
        <v>112.5</v>
      </c>
      <c r="BK461" s="36">
        <f t="shared" ref="BK461:BK471" si="1462">BI$459*BJ461</f>
        <v>3453.75</v>
      </c>
      <c r="BP461" s="31">
        <v>115.5</v>
      </c>
      <c r="BQ461" s="30">
        <f t="shared" ref="BQ461:BQ471" si="1463">BO$459*BP461</f>
        <v>4504.5</v>
      </c>
      <c r="BV461" s="31">
        <v>126.25</v>
      </c>
      <c r="BW461" s="30">
        <f t="shared" ref="BW461:BW471" si="1464">BU$459*BV461</f>
        <v>17675</v>
      </c>
      <c r="CB461" s="31">
        <v>140</v>
      </c>
      <c r="CC461" s="30">
        <f t="shared" ref="CC461:CC471" si="1465">CA$459*CB461</f>
        <v>32620</v>
      </c>
      <c r="CH461" s="3">
        <v>65.5</v>
      </c>
      <c r="CI461" s="36">
        <f t="shared" ref="CI461:CI471" si="1466">CG$459*CH461</f>
        <v>1506.5</v>
      </c>
      <c r="CT461" s="3">
        <v>82.5</v>
      </c>
      <c r="CU461" s="36">
        <f t="shared" ref="CU461:CU471" si="1467">CS$459*CT461</f>
        <v>12045</v>
      </c>
      <c r="CZ461" s="29">
        <v>162.625</v>
      </c>
      <c r="DA461" s="62">
        <f t="shared" ref="DA461:DA470" si="1468">CY$459*CZ461</f>
        <v>84239.75</v>
      </c>
      <c r="DF461" s="31">
        <v>137</v>
      </c>
      <c r="DG461" s="30">
        <f t="shared" ref="DG461:DG470" si="1469">DE$459*DF461</f>
        <v>13700</v>
      </c>
      <c r="DL461" s="31">
        <v>137</v>
      </c>
      <c r="DM461" s="30">
        <f t="shared" ref="DM461:DM471" si="1470">DK$459*DL461</f>
        <v>7535</v>
      </c>
      <c r="DR461" s="31">
        <v>118.13</v>
      </c>
      <c r="DS461" s="30">
        <f t="shared" ref="DS461:DS471" si="1471">DQ$459*DR461</f>
        <v>10017.423999999999</v>
      </c>
      <c r="DX461" s="31">
        <v>94.5</v>
      </c>
      <c r="DY461" s="30">
        <f t="shared" ref="DY461:DY464" si="1472">DW$459*DX461</f>
        <v>9922.5</v>
      </c>
      <c r="EJ461" s="31">
        <v>105.75</v>
      </c>
      <c r="EK461" s="36">
        <f t="shared" ref="EK461:EK464" si="1473">EI$459*EJ461</f>
        <v>15862.5</v>
      </c>
      <c r="FH461" s="31">
        <v>151.75</v>
      </c>
      <c r="FI461" s="36">
        <f t="shared" ref="FI461:FI471" si="1474">FG$459*FH461</f>
        <v>22610.75</v>
      </c>
      <c r="FN461" s="31">
        <v>68.5</v>
      </c>
      <c r="FO461" s="36">
        <f t="shared" ref="FO461:FO471" si="1475">FM$459*FN461</f>
        <v>7192.5</v>
      </c>
      <c r="FT461" s="31">
        <v>113.25</v>
      </c>
      <c r="FU461" s="36">
        <f t="shared" ref="FU461:FU471" si="1476">FS$459*FT461</f>
        <v>30577.5</v>
      </c>
      <c r="FZ461" s="31">
        <v>123</v>
      </c>
      <c r="GA461" s="36">
        <f t="shared" ref="GA461:GA465" si="1477">FY$459*FZ461</f>
        <v>14145</v>
      </c>
      <c r="GF461" s="31">
        <v>91.75</v>
      </c>
      <c r="GG461" s="36">
        <f t="shared" ref="GG461:GG471" si="1478">GE$459*GF461</f>
        <v>5413.25</v>
      </c>
      <c r="GL461" s="31">
        <v>96.5</v>
      </c>
      <c r="GM461" s="36">
        <f t="shared" ref="GM461:GM471" si="1479">GK$459*GL461</f>
        <v>4632</v>
      </c>
      <c r="GR461" s="31">
        <v>111.25</v>
      </c>
      <c r="GS461" s="36">
        <f t="shared" ref="GS461:GS471" si="1480">GQ$459*GR461</f>
        <v>17800</v>
      </c>
      <c r="HJ461" s="31">
        <v>86</v>
      </c>
      <c r="HK461" s="36">
        <f t="shared" ref="HK461:HK471" si="1481">HI$459*HJ461</f>
        <v>4644</v>
      </c>
      <c r="HP461" s="31">
        <v>190</v>
      </c>
      <c r="HQ461" s="30">
        <f t="shared" ref="HQ461:HQ471" si="1482">HO$459*HP461</f>
        <v>23750</v>
      </c>
      <c r="HV461" s="31">
        <v>119.5</v>
      </c>
      <c r="HW461" s="36">
        <f t="shared" ref="HW461:HW471" si="1483">HU$459*HV461</f>
        <v>3585</v>
      </c>
      <c r="IB461" s="31">
        <v>225</v>
      </c>
      <c r="IC461" s="36">
        <f t="shared" ref="IC461:IC471" si="1484">IA$459*IB461</f>
        <v>7425</v>
      </c>
      <c r="IH461" s="31">
        <v>144</v>
      </c>
      <c r="II461" s="30">
        <f t="shared" ref="II461:II471" si="1485">IG$459*IH461</f>
        <v>7200</v>
      </c>
      <c r="IN461" s="31">
        <v>93</v>
      </c>
      <c r="IO461" s="36">
        <f t="shared" ref="IO461:IO471" si="1486">IM$459*IN461</f>
        <v>4557</v>
      </c>
      <c r="IT461" s="31">
        <v>156.25</v>
      </c>
      <c r="IU461" s="36">
        <f t="shared" ref="IU461:IU471" si="1487">IS$459*IT461</f>
        <v>7968.75</v>
      </c>
      <c r="IZ461" s="31">
        <v>68</v>
      </c>
      <c r="JA461" s="36">
        <f t="shared" ref="JA461:JA471" si="1488">IY$459*IZ461</f>
        <v>3876</v>
      </c>
      <c r="JC461" s="69"/>
      <c r="JD461" s="20"/>
      <c r="JE461" s="20"/>
      <c r="JF461" s="20"/>
      <c r="JI461" s="69"/>
      <c r="JJ461" s="20"/>
      <c r="JK461" s="20"/>
      <c r="JL461" s="20">
        <v>124</v>
      </c>
      <c r="JM461" s="23">
        <f t="shared" ref="JM461:JM471" si="1489">JK$459*JL461</f>
        <v>12400</v>
      </c>
      <c r="JO461" s="69"/>
      <c r="JP461" s="20"/>
      <c r="JQ461" s="20"/>
      <c r="JR461" s="20">
        <v>137</v>
      </c>
      <c r="JS461" s="23">
        <f t="shared" ref="JS461:JS471" si="1490">JQ$459*JR461</f>
        <v>4603.2</v>
      </c>
      <c r="JU461" s="69"/>
      <c r="JV461" s="20"/>
      <c r="JW461" s="20"/>
      <c r="JX461" s="20"/>
      <c r="KA461" s="69"/>
      <c r="KB461" s="20"/>
      <c r="KC461" s="20"/>
      <c r="KD461" s="20"/>
      <c r="KG461" s="69"/>
      <c r="KH461" s="20"/>
      <c r="KI461" s="20"/>
      <c r="KJ461" s="20">
        <v>22.875</v>
      </c>
      <c r="KK461" s="23">
        <f t="shared" ref="KK461:KK471" si="1491">KI$459*KJ461</f>
        <v>686.25</v>
      </c>
      <c r="KM461" s="69"/>
      <c r="KN461" s="20"/>
      <c r="KO461" s="20"/>
      <c r="KP461" s="20">
        <v>140</v>
      </c>
      <c r="KQ461" s="23">
        <f t="shared" ref="KQ461:KQ471" si="1492">KO$459*KP461</f>
        <v>3038</v>
      </c>
      <c r="KS461" s="69"/>
      <c r="KT461" s="20"/>
      <c r="KU461" s="20"/>
      <c r="KV461" s="20">
        <v>104</v>
      </c>
      <c r="KW461" s="23">
        <f t="shared" ref="KW461:KW471" si="1493">KU$459*KV461</f>
        <v>9360</v>
      </c>
      <c r="KY461" s="69"/>
      <c r="KZ461" s="20"/>
      <c r="LA461" s="20"/>
      <c r="LB461" s="20">
        <v>105</v>
      </c>
      <c r="LC461" s="23">
        <f t="shared" ref="LC461:LC471" si="1494">LA$459*LB461</f>
        <v>2478</v>
      </c>
      <c r="LE461" s="69"/>
      <c r="LF461" s="20"/>
      <c r="LG461" s="20"/>
      <c r="LH461" s="20">
        <v>38</v>
      </c>
      <c r="LI461" s="23">
        <f t="shared" ref="LI461:LI471" si="1495">LG$459*LH461</f>
        <v>14364</v>
      </c>
      <c r="LK461" s="27"/>
      <c r="LL461" s="27"/>
      <c r="LM461" s="27"/>
      <c r="LN461" s="27">
        <v>332</v>
      </c>
      <c r="LO461" s="30">
        <f t="shared" ref="LO461:LO471" si="1496">LM$459*LN461</f>
        <v>23240</v>
      </c>
      <c r="LW461" s="32"/>
      <c r="LX461" s="32"/>
      <c r="LY461" s="32"/>
      <c r="LZ461" s="32">
        <v>129.5</v>
      </c>
      <c r="MA461" s="36">
        <f t="shared" ref="MA461:MA471" si="1497">LY$459*LZ461</f>
        <v>7770</v>
      </c>
      <c r="MC461" s="32"/>
      <c r="MD461" s="32"/>
      <c r="ME461" s="32"/>
      <c r="MF461" s="32"/>
      <c r="MI461" s="32"/>
      <c r="MJ461" s="32"/>
      <c r="MK461" s="32"/>
      <c r="ML461" s="32"/>
      <c r="MO461" s="32"/>
      <c r="MP461" s="32"/>
      <c r="MQ461" s="32"/>
      <c r="MR461" s="32"/>
      <c r="MU461" s="32"/>
      <c r="MV461" s="32"/>
      <c r="MW461" s="32"/>
      <c r="MX461" s="32"/>
      <c r="NA461" s="32"/>
      <c r="NB461" s="32"/>
      <c r="NC461" s="32"/>
      <c r="ND461" s="32">
        <v>151</v>
      </c>
      <c r="NE461" s="36">
        <f t="shared" ref="NE461:NE471" si="1498">NC$459*ND461</f>
        <v>2265</v>
      </c>
      <c r="NG461" s="32"/>
      <c r="NH461" s="32"/>
      <c r="NI461" s="32"/>
      <c r="NJ461" s="32">
        <v>136.75</v>
      </c>
      <c r="NK461" s="36">
        <f t="shared" ref="NK461:NK471" si="1499">NI$459*NJ461</f>
        <v>4840.95</v>
      </c>
      <c r="NM461" s="32"/>
      <c r="NN461" s="32"/>
      <c r="NO461" s="32"/>
      <c r="NP461" s="32">
        <v>132.5</v>
      </c>
      <c r="NQ461" s="36">
        <f t="shared" ref="NQ461:NQ471" si="1500">NO$459*NP461</f>
        <v>2252.5</v>
      </c>
      <c r="NS461" s="32"/>
      <c r="NT461" s="32"/>
      <c r="NU461" s="32"/>
      <c r="NV461" s="32"/>
      <c r="NY461" s="32"/>
      <c r="NZ461" s="32"/>
      <c r="OA461" s="32"/>
      <c r="OB461" s="32">
        <v>62.5</v>
      </c>
      <c r="OC461" s="36">
        <f t="shared" ref="OC461:OC471" si="1501">OA$459*OB461</f>
        <v>1787.5</v>
      </c>
      <c r="OE461" s="32"/>
      <c r="OF461" s="32"/>
      <c r="OG461" s="32"/>
      <c r="OH461" s="32"/>
      <c r="OK461" s="32"/>
      <c r="OL461" s="32"/>
      <c r="OM461" s="32"/>
      <c r="ON461" s="32"/>
      <c r="OQ461" s="32"/>
      <c r="OR461" s="32"/>
      <c r="OS461" s="32"/>
      <c r="OT461" s="32">
        <v>116</v>
      </c>
      <c r="OU461" s="36">
        <f t="shared" ref="OU461:OU471" si="1502">OS$459*OT461</f>
        <v>2900</v>
      </c>
      <c r="OW461" s="32"/>
      <c r="OX461" s="32"/>
      <c r="OY461" s="32"/>
      <c r="OZ461" s="32"/>
      <c r="PC461" s="32"/>
      <c r="PD461" s="32"/>
      <c r="PE461" s="32"/>
      <c r="PF461" s="32"/>
      <c r="PI461" s="32"/>
      <c r="PJ461" s="32"/>
      <c r="PK461" s="32"/>
      <c r="PL461" s="32"/>
      <c r="PO461" s="32"/>
      <c r="PP461" s="32"/>
      <c r="PQ461" s="32"/>
      <c r="PR461" s="32">
        <v>27</v>
      </c>
      <c r="PS461" s="36">
        <f t="shared" ref="PS461:PS471" si="1503">PQ$459*PR461</f>
        <v>5022</v>
      </c>
      <c r="PU461" s="32"/>
      <c r="PV461" s="32"/>
      <c r="PW461" s="32"/>
      <c r="PX461" s="31">
        <v>140.80000000000004</v>
      </c>
      <c r="PY461" s="36">
        <f t="shared" ref="PY461:PY471" si="1504">PW$459*PX461</f>
        <v>1013.7600000000003</v>
      </c>
      <c r="QM461" s="5"/>
      <c r="QO461" s="5"/>
      <c r="RN461" s="31">
        <v>129.75</v>
      </c>
      <c r="RO461" s="36">
        <f t="shared" ref="RO461:RO471" si="1505">RM$459*RN461</f>
        <v>1972.1999999999998</v>
      </c>
      <c r="RT461" s="31">
        <v>62.5</v>
      </c>
      <c r="RU461" s="36">
        <f t="shared" ref="RU461:RU471" si="1506">RS$459*RT461</f>
        <v>1925</v>
      </c>
      <c r="RZ461" s="31">
        <v>138</v>
      </c>
      <c r="SA461" s="36">
        <f t="shared" ref="SA461:SA471" si="1507">RY$459*RZ461</f>
        <v>2152.7999999999997</v>
      </c>
    </row>
    <row r="462" spans="1:515" x14ac:dyDescent="0.55000000000000004">
      <c r="B462" s="80">
        <v>186903</v>
      </c>
      <c r="C462" s="77"/>
      <c r="D462" s="78"/>
      <c r="E462" s="78">
        <f t="shared" si="1452"/>
        <v>579584.12000000011</v>
      </c>
      <c r="F462" s="78">
        <f t="shared" ref="F462:F471" si="1508">F461*G462/G461</f>
        <v>77.137332304351844</v>
      </c>
      <c r="G462" s="78">
        <f t="shared" si="1454"/>
        <v>110.22481457532997</v>
      </c>
      <c r="H462" s="78"/>
      <c r="I462" s="78"/>
      <c r="J462" s="88"/>
      <c r="N462" s="31">
        <v>120.5</v>
      </c>
      <c r="O462" s="62">
        <f t="shared" si="1455"/>
        <v>15845.75</v>
      </c>
      <c r="T462" s="31">
        <v>32.5</v>
      </c>
      <c r="U462" s="36">
        <f t="shared" si="1456"/>
        <v>6500</v>
      </c>
      <c r="Z462" s="31">
        <v>128</v>
      </c>
      <c r="AA462" s="37">
        <f t="shared" si="1453"/>
        <v>19200</v>
      </c>
      <c r="AF462" s="31">
        <v>114</v>
      </c>
      <c r="AG462" s="36">
        <f t="shared" si="1457"/>
        <v>16074</v>
      </c>
      <c r="AL462" s="31">
        <v>91.25</v>
      </c>
      <c r="AM462" s="30">
        <f t="shared" si="1458"/>
        <v>22538.75</v>
      </c>
      <c r="AR462" s="31">
        <v>68</v>
      </c>
      <c r="AS462" s="38">
        <f t="shared" si="1459"/>
        <v>2142</v>
      </c>
      <c r="AX462" s="31">
        <v>108.5</v>
      </c>
      <c r="AY462" s="36">
        <f t="shared" si="1460"/>
        <v>16275</v>
      </c>
      <c r="BD462" s="31">
        <v>139</v>
      </c>
      <c r="BE462" s="36">
        <f t="shared" si="1461"/>
        <v>6255</v>
      </c>
      <c r="BJ462" s="31">
        <v>111.5</v>
      </c>
      <c r="BK462" s="36">
        <f t="shared" si="1462"/>
        <v>3423.0499999999997</v>
      </c>
      <c r="BP462" s="31">
        <v>114.5</v>
      </c>
      <c r="BQ462" s="30">
        <f t="shared" si="1463"/>
        <v>4465.5</v>
      </c>
      <c r="BV462" s="31">
        <v>130</v>
      </c>
      <c r="BW462" s="30">
        <f t="shared" si="1464"/>
        <v>18200</v>
      </c>
      <c r="CB462" s="31">
        <v>140</v>
      </c>
      <c r="CC462" s="30">
        <f t="shared" si="1465"/>
        <v>32620</v>
      </c>
      <c r="CH462" s="3">
        <v>65.75</v>
      </c>
      <c r="CI462" s="36">
        <f t="shared" si="1466"/>
        <v>1512.25</v>
      </c>
      <c r="CT462" s="3">
        <v>84</v>
      </c>
      <c r="CU462" s="36">
        <f t="shared" si="1467"/>
        <v>12264</v>
      </c>
      <c r="CZ462" s="29">
        <v>159.875</v>
      </c>
      <c r="DA462" s="62">
        <f t="shared" si="1468"/>
        <v>82815.25</v>
      </c>
      <c r="DF462" s="31">
        <v>138</v>
      </c>
      <c r="DG462" s="30">
        <f t="shared" si="1469"/>
        <v>13800</v>
      </c>
      <c r="DL462" s="31">
        <v>135</v>
      </c>
      <c r="DM462" s="30">
        <f t="shared" si="1470"/>
        <v>7425</v>
      </c>
      <c r="DR462" s="31">
        <v>118.5</v>
      </c>
      <c r="DS462" s="30">
        <f t="shared" si="1471"/>
        <v>10048.799999999999</v>
      </c>
      <c r="DX462" s="31">
        <v>96.75</v>
      </c>
      <c r="DY462" s="30">
        <f t="shared" si="1472"/>
        <v>10158.75</v>
      </c>
      <c r="EJ462" s="31">
        <v>106.25</v>
      </c>
      <c r="EK462" s="36">
        <f t="shared" si="1473"/>
        <v>15937.5</v>
      </c>
      <c r="FH462" s="31">
        <v>148</v>
      </c>
      <c r="FI462" s="36">
        <f t="shared" si="1474"/>
        <v>22052</v>
      </c>
      <c r="FN462" s="31">
        <v>68</v>
      </c>
      <c r="FO462" s="36">
        <f t="shared" si="1475"/>
        <v>7140</v>
      </c>
      <c r="FT462" s="31">
        <v>115.75</v>
      </c>
      <c r="FU462" s="36">
        <f t="shared" si="1476"/>
        <v>31252.5</v>
      </c>
      <c r="FZ462" s="31">
        <v>123.5</v>
      </c>
      <c r="GA462" s="36">
        <f t="shared" si="1477"/>
        <v>14202.5</v>
      </c>
      <c r="GF462" s="31">
        <v>87.5</v>
      </c>
      <c r="GG462" s="36">
        <f t="shared" si="1478"/>
        <v>5162.5</v>
      </c>
      <c r="GL462" s="31">
        <v>95.75</v>
      </c>
      <c r="GM462" s="36">
        <f t="shared" si="1479"/>
        <v>4596</v>
      </c>
      <c r="GR462" s="31">
        <v>111.75</v>
      </c>
      <c r="GS462" s="36">
        <f t="shared" si="1480"/>
        <v>17880</v>
      </c>
      <c r="HJ462" s="31">
        <v>72</v>
      </c>
      <c r="HK462" s="36">
        <f t="shared" si="1481"/>
        <v>3888</v>
      </c>
      <c r="HP462" s="31">
        <v>172</v>
      </c>
      <c r="HQ462" s="30">
        <f t="shared" si="1482"/>
        <v>21500</v>
      </c>
      <c r="HV462" s="31">
        <v>118</v>
      </c>
      <c r="HW462" s="36">
        <f t="shared" si="1483"/>
        <v>3540</v>
      </c>
      <c r="IB462" s="31">
        <v>202</v>
      </c>
      <c r="IC462" s="36">
        <f t="shared" si="1484"/>
        <v>6666</v>
      </c>
      <c r="IH462" s="31">
        <v>144</v>
      </c>
      <c r="II462" s="30">
        <f t="shared" si="1485"/>
        <v>7200</v>
      </c>
      <c r="IN462" s="31">
        <v>93.75</v>
      </c>
      <c r="IO462" s="36">
        <f t="shared" si="1486"/>
        <v>4593.75</v>
      </c>
      <c r="IT462" s="31">
        <v>140.5</v>
      </c>
      <c r="IU462" s="36">
        <f t="shared" si="1487"/>
        <v>7165.5</v>
      </c>
      <c r="IZ462" s="31">
        <v>66.5</v>
      </c>
      <c r="JA462" s="36">
        <f t="shared" si="1488"/>
        <v>3790.5</v>
      </c>
      <c r="JC462" s="69"/>
      <c r="JD462" s="20"/>
      <c r="JE462" s="20"/>
      <c r="JF462" s="20"/>
      <c r="JI462" s="69"/>
      <c r="JJ462" s="20"/>
      <c r="JK462" s="20"/>
      <c r="JL462" s="20">
        <v>122.5</v>
      </c>
      <c r="JM462" s="23">
        <f t="shared" si="1489"/>
        <v>12250</v>
      </c>
      <c r="JO462" s="69"/>
      <c r="JP462" s="20"/>
      <c r="JQ462" s="20"/>
      <c r="JR462" s="20">
        <v>134</v>
      </c>
      <c r="JS462" s="23">
        <f t="shared" si="1490"/>
        <v>4502.4000000000005</v>
      </c>
      <c r="JU462" s="69"/>
      <c r="JV462" s="20"/>
      <c r="JW462" s="20"/>
      <c r="JX462" s="20"/>
      <c r="KA462" s="69"/>
      <c r="KB462" s="20"/>
      <c r="KC462" s="20"/>
      <c r="KD462" s="20"/>
      <c r="KG462" s="69"/>
      <c r="KH462" s="20"/>
      <c r="KI462" s="20"/>
      <c r="KJ462" s="20">
        <v>23</v>
      </c>
      <c r="KK462" s="23">
        <f t="shared" si="1491"/>
        <v>690</v>
      </c>
      <c r="KM462" s="69"/>
      <c r="KN462" s="20"/>
      <c r="KO462" s="20"/>
      <c r="KP462" s="20">
        <v>137.5</v>
      </c>
      <c r="KQ462" s="23">
        <f t="shared" si="1492"/>
        <v>2983.75</v>
      </c>
      <c r="KS462" s="69"/>
      <c r="KT462" s="20"/>
      <c r="KU462" s="20"/>
      <c r="KV462" s="20">
        <v>103.25</v>
      </c>
      <c r="KW462" s="23">
        <f t="shared" si="1493"/>
        <v>9292.5</v>
      </c>
      <c r="KY462" s="69"/>
      <c r="KZ462" s="20"/>
      <c r="LA462" s="20"/>
      <c r="LB462" s="20">
        <v>104</v>
      </c>
      <c r="LC462" s="23">
        <f t="shared" si="1494"/>
        <v>2454.4</v>
      </c>
      <c r="LE462" s="69"/>
      <c r="LF462" s="20"/>
      <c r="LG462" s="20"/>
      <c r="LH462" s="20">
        <v>34</v>
      </c>
      <c r="LI462" s="23">
        <f t="shared" si="1495"/>
        <v>12852</v>
      </c>
      <c r="LK462" s="27"/>
      <c r="LL462" s="27"/>
      <c r="LM462" s="27"/>
      <c r="LN462" s="27">
        <v>330</v>
      </c>
      <c r="LO462" s="30">
        <f t="shared" si="1496"/>
        <v>23100</v>
      </c>
      <c r="LW462" s="32"/>
      <c r="LX462" s="32"/>
      <c r="LY462" s="32"/>
      <c r="LZ462" s="32">
        <v>129</v>
      </c>
      <c r="MA462" s="36">
        <f t="shared" si="1497"/>
        <v>7740</v>
      </c>
      <c r="MC462" s="32"/>
      <c r="MD462" s="32"/>
      <c r="ME462" s="32"/>
      <c r="MF462" s="32"/>
      <c r="MI462" s="32"/>
      <c r="MJ462" s="32"/>
      <c r="MK462" s="32"/>
      <c r="ML462" s="32"/>
      <c r="MO462" s="32"/>
      <c r="MP462" s="32"/>
      <c r="MQ462" s="32"/>
      <c r="MR462" s="32"/>
      <c r="MU462" s="32"/>
      <c r="MV462" s="32"/>
      <c r="MW462" s="32"/>
      <c r="MX462" s="32"/>
      <c r="NA462" s="32"/>
      <c r="NB462" s="32"/>
      <c r="NC462" s="32"/>
      <c r="ND462" s="32">
        <v>150</v>
      </c>
      <c r="NE462" s="36">
        <f t="shared" si="1498"/>
        <v>2250</v>
      </c>
      <c r="NG462" s="32"/>
      <c r="NH462" s="32"/>
      <c r="NI462" s="32"/>
      <c r="NJ462" s="32">
        <v>133.75</v>
      </c>
      <c r="NK462" s="36">
        <f t="shared" si="1499"/>
        <v>4734.75</v>
      </c>
      <c r="NM462" s="32"/>
      <c r="NN462" s="32"/>
      <c r="NO462" s="32"/>
      <c r="NP462" s="32">
        <v>132.75</v>
      </c>
      <c r="NQ462" s="36">
        <f t="shared" si="1500"/>
        <v>2256.75</v>
      </c>
      <c r="NS462" s="32"/>
      <c r="NT462" s="32"/>
      <c r="NU462" s="32"/>
      <c r="NV462" s="32"/>
      <c r="NY462" s="32"/>
      <c r="NZ462" s="32"/>
      <c r="OA462" s="32"/>
      <c r="OB462" s="32">
        <v>60</v>
      </c>
      <c r="OC462" s="36">
        <f t="shared" si="1501"/>
        <v>1716</v>
      </c>
      <c r="OE462" s="32"/>
      <c r="OF462" s="32"/>
      <c r="OG462" s="32"/>
      <c r="OH462" s="32"/>
      <c r="OK462" s="32"/>
      <c r="OL462" s="32"/>
      <c r="OM462" s="32"/>
      <c r="ON462" s="32"/>
      <c r="OQ462" s="32"/>
      <c r="OR462" s="32"/>
      <c r="OS462" s="32"/>
      <c r="OT462" s="32">
        <v>111.5</v>
      </c>
      <c r="OU462" s="36">
        <f t="shared" si="1502"/>
        <v>2787.5</v>
      </c>
      <c r="OW462" s="32"/>
      <c r="OX462" s="32"/>
      <c r="OY462" s="32"/>
      <c r="OZ462" s="32"/>
      <c r="PC462" s="32"/>
      <c r="PD462" s="32"/>
      <c r="PE462" s="32"/>
      <c r="PF462" s="32"/>
      <c r="PI462" s="32"/>
      <c r="PJ462" s="32"/>
      <c r="PK462" s="32"/>
      <c r="PL462" s="32"/>
      <c r="PO462" s="32"/>
      <c r="PP462" s="32"/>
      <c r="PQ462" s="32"/>
      <c r="PR462" s="32">
        <v>25.38</v>
      </c>
      <c r="PS462" s="36">
        <f t="shared" si="1503"/>
        <v>4720.6799999999994</v>
      </c>
      <c r="PU462" s="32"/>
      <c r="PV462" s="32"/>
      <c r="PW462" s="32"/>
      <c r="PX462" s="31">
        <v>142.20000000000005</v>
      </c>
      <c r="PY462" s="36">
        <f t="shared" si="1504"/>
        <v>1023.8400000000004</v>
      </c>
      <c r="QM462" s="5"/>
      <c r="QO462" s="5"/>
      <c r="RN462" s="31">
        <v>127.5</v>
      </c>
      <c r="RO462" s="36">
        <f t="shared" si="1505"/>
        <v>1938</v>
      </c>
      <c r="RT462" s="31">
        <v>67.25</v>
      </c>
      <c r="RU462" s="36">
        <f t="shared" si="1506"/>
        <v>2071.3000000000002</v>
      </c>
      <c r="RZ462" s="31">
        <v>134</v>
      </c>
      <c r="SA462" s="36">
        <f t="shared" si="1507"/>
        <v>2090.4</v>
      </c>
    </row>
    <row r="463" spans="1:515" x14ac:dyDescent="0.55000000000000004">
      <c r="B463" s="80">
        <v>186904</v>
      </c>
      <c r="C463" s="77"/>
      <c r="D463" s="78"/>
      <c r="E463" s="78">
        <f t="shared" si="1452"/>
        <v>595690.05000000005</v>
      </c>
      <c r="F463" s="78">
        <f t="shared" si="1508"/>
        <v>79.280883915946404</v>
      </c>
      <c r="G463" s="78">
        <f t="shared" si="1454"/>
        <v>113.28782663268798</v>
      </c>
      <c r="H463" s="78"/>
      <c r="I463" s="78"/>
      <c r="J463" s="88"/>
      <c r="N463" s="31">
        <v>114.75</v>
      </c>
      <c r="O463" s="62">
        <f t="shared" si="1455"/>
        <v>15089.625</v>
      </c>
      <c r="T463" s="31">
        <v>33.75</v>
      </c>
      <c r="U463" s="36">
        <f t="shared" si="1456"/>
        <v>6750</v>
      </c>
      <c r="Z463" s="31">
        <v>130</v>
      </c>
      <c r="AA463" s="37">
        <f t="shared" si="1453"/>
        <v>19500</v>
      </c>
      <c r="AF463" s="31">
        <v>115.5</v>
      </c>
      <c r="AG463" s="36">
        <f t="shared" si="1457"/>
        <v>16285.5</v>
      </c>
      <c r="AL463" s="31">
        <v>97.5</v>
      </c>
      <c r="AM463" s="30">
        <f t="shared" si="1458"/>
        <v>24082.5</v>
      </c>
      <c r="AR463" s="31">
        <v>70</v>
      </c>
      <c r="AS463" s="38">
        <f t="shared" si="1459"/>
        <v>2205</v>
      </c>
      <c r="AX463" s="31">
        <v>112</v>
      </c>
      <c r="AY463" s="36">
        <f t="shared" si="1460"/>
        <v>16800</v>
      </c>
      <c r="BD463" s="31">
        <v>140</v>
      </c>
      <c r="BE463" s="36">
        <f t="shared" si="1461"/>
        <v>6300</v>
      </c>
      <c r="BJ463" s="31">
        <v>118.5</v>
      </c>
      <c r="BK463" s="36">
        <f t="shared" si="1462"/>
        <v>3637.95</v>
      </c>
      <c r="BP463" s="31">
        <v>115</v>
      </c>
      <c r="BQ463" s="30">
        <f t="shared" si="1463"/>
        <v>4485</v>
      </c>
      <c r="BV463" s="31">
        <v>136.25</v>
      </c>
      <c r="BW463" s="30">
        <f t="shared" si="1464"/>
        <v>19075</v>
      </c>
      <c r="CB463" s="31">
        <v>144</v>
      </c>
      <c r="CC463" s="30">
        <f t="shared" si="1465"/>
        <v>33552</v>
      </c>
      <c r="CH463" s="59">
        <v>39.25</v>
      </c>
      <c r="CI463" s="36">
        <f t="shared" si="1466"/>
        <v>902.75</v>
      </c>
      <c r="CT463" s="3">
        <v>87.63</v>
      </c>
      <c r="CU463" s="36">
        <f t="shared" si="1467"/>
        <v>12793.98</v>
      </c>
      <c r="CZ463" s="29">
        <v>167.4375</v>
      </c>
      <c r="DA463" s="62">
        <f t="shared" si="1468"/>
        <v>86732.625</v>
      </c>
      <c r="DF463" s="31">
        <v>156</v>
      </c>
      <c r="DG463" s="30">
        <f t="shared" si="1469"/>
        <v>15600</v>
      </c>
      <c r="DL463" s="31">
        <v>150</v>
      </c>
      <c r="DM463" s="30">
        <f t="shared" si="1470"/>
        <v>8250</v>
      </c>
      <c r="DR463" s="31">
        <v>128</v>
      </c>
      <c r="DS463" s="30">
        <f t="shared" si="1471"/>
        <v>10854.4</v>
      </c>
      <c r="DX463" s="31">
        <v>101.875</v>
      </c>
      <c r="DY463" s="30">
        <f t="shared" si="1472"/>
        <v>10696.875</v>
      </c>
      <c r="EJ463" s="31">
        <v>102.5</v>
      </c>
      <c r="EK463" s="36">
        <f t="shared" si="1473"/>
        <v>15375</v>
      </c>
      <c r="FH463" s="31">
        <v>150.25</v>
      </c>
      <c r="FI463" s="36">
        <f t="shared" si="1474"/>
        <v>22387.25</v>
      </c>
      <c r="FN463" s="31">
        <v>74.25</v>
      </c>
      <c r="FO463" s="36">
        <f t="shared" si="1475"/>
        <v>7796.25</v>
      </c>
      <c r="FT463" s="31">
        <v>119</v>
      </c>
      <c r="FU463" s="36">
        <f t="shared" si="1476"/>
        <v>32130</v>
      </c>
      <c r="FZ463" s="31">
        <v>137.25</v>
      </c>
      <c r="GA463" s="36">
        <f t="shared" si="1477"/>
        <v>15783.75</v>
      </c>
      <c r="GF463" s="31">
        <v>93</v>
      </c>
      <c r="GG463" s="36">
        <f t="shared" si="1478"/>
        <v>5487</v>
      </c>
      <c r="GL463" s="31">
        <v>97.75</v>
      </c>
      <c r="GM463" s="36">
        <f t="shared" si="1479"/>
        <v>4692</v>
      </c>
      <c r="GR463" s="31">
        <v>112.25</v>
      </c>
      <c r="GS463" s="36">
        <f t="shared" si="1480"/>
        <v>17960</v>
      </c>
      <c r="HJ463" s="31">
        <v>79</v>
      </c>
      <c r="HK463" s="36">
        <f t="shared" si="1481"/>
        <v>4266</v>
      </c>
      <c r="HP463" s="31">
        <v>175</v>
      </c>
      <c r="HQ463" s="30">
        <f t="shared" si="1482"/>
        <v>21875</v>
      </c>
      <c r="HV463" s="31">
        <v>116</v>
      </c>
      <c r="HW463" s="36">
        <f t="shared" si="1483"/>
        <v>3480</v>
      </c>
      <c r="IB463" s="31">
        <v>200</v>
      </c>
      <c r="IC463" s="36">
        <f t="shared" si="1484"/>
        <v>6600</v>
      </c>
      <c r="IH463" s="31">
        <v>121</v>
      </c>
      <c r="II463" s="30">
        <f t="shared" si="1485"/>
        <v>6050</v>
      </c>
      <c r="IN463" s="31">
        <v>98</v>
      </c>
      <c r="IO463" s="36">
        <f t="shared" si="1486"/>
        <v>4802</v>
      </c>
      <c r="IT463" s="31">
        <v>161.5</v>
      </c>
      <c r="IU463" s="36">
        <f t="shared" si="1487"/>
        <v>8236.5</v>
      </c>
      <c r="IZ463" s="31">
        <v>73.5</v>
      </c>
      <c r="JA463" s="36">
        <f t="shared" si="1488"/>
        <v>4189.5</v>
      </c>
      <c r="JC463" s="69"/>
      <c r="JD463" s="20"/>
      <c r="JE463" s="20"/>
      <c r="JF463" s="20"/>
      <c r="JI463" s="69"/>
      <c r="JJ463" s="20"/>
      <c r="JK463" s="20"/>
      <c r="JL463" s="20">
        <v>120</v>
      </c>
      <c r="JM463" s="23">
        <f t="shared" si="1489"/>
        <v>12000</v>
      </c>
      <c r="JO463" s="69"/>
      <c r="JP463" s="20"/>
      <c r="JQ463" s="20"/>
      <c r="JR463" s="20">
        <v>130</v>
      </c>
      <c r="JS463" s="23">
        <f t="shared" si="1490"/>
        <v>4368</v>
      </c>
      <c r="JU463" s="69"/>
      <c r="JV463" s="20"/>
      <c r="JW463" s="20"/>
      <c r="JX463" s="20"/>
      <c r="KA463" s="69"/>
      <c r="KB463" s="20"/>
      <c r="KC463" s="20"/>
      <c r="KD463" s="20"/>
      <c r="KG463" s="69"/>
      <c r="KH463" s="20"/>
      <c r="KI463" s="20"/>
      <c r="KJ463" s="20">
        <v>23</v>
      </c>
      <c r="KK463" s="23">
        <f t="shared" si="1491"/>
        <v>690</v>
      </c>
      <c r="KM463" s="69"/>
      <c r="KN463" s="20"/>
      <c r="KO463" s="20"/>
      <c r="KP463" s="20">
        <v>135.25</v>
      </c>
      <c r="KQ463" s="23">
        <f t="shared" si="1492"/>
        <v>2934.9249999999997</v>
      </c>
      <c r="KS463" s="69"/>
      <c r="KT463" s="20"/>
      <c r="KU463" s="20"/>
      <c r="KV463" s="20">
        <v>105.25</v>
      </c>
      <c r="KW463" s="23">
        <f t="shared" si="1493"/>
        <v>9472.5</v>
      </c>
      <c r="KY463" s="69"/>
      <c r="KZ463" s="20"/>
      <c r="LA463" s="20"/>
      <c r="LB463" s="20">
        <v>104</v>
      </c>
      <c r="LC463" s="23">
        <f t="shared" si="1494"/>
        <v>2454.4</v>
      </c>
      <c r="LE463" s="69"/>
      <c r="LF463" s="20"/>
      <c r="LG463" s="20"/>
      <c r="LH463" s="20">
        <v>33.1</v>
      </c>
      <c r="LI463" s="23">
        <f t="shared" si="1495"/>
        <v>12511.800000000001</v>
      </c>
      <c r="LK463" s="27"/>
      <c r="LL463" s="27"/>
      <c r="LM463" s="27"/>
      <c r="LN463" s="27">
        <v>325</v>
      </c>
      <c r="LO463" s="30">
        <f t="shared" si="1496"/>
        <v>22750</v>
      </c>
      <c r="LW463" s="32"/>
      <c r="LX463" s="32"/>
      <c r="LY463" s="32"/>
      <c r="LZ463" s="32">
        <v>125</v>
      </c>
      <c r="MA463" s="36">
        <f t="shared" si="1497"/>
        <v>7500</v>
      </c>
      <c r="MC463" s="32"/>
      <c r="MD463" s="32"/>
      <c r="ME463" s="32"/>
      <c r="MF463" s="32"/>
      <c r="MI463" s="32"/>
      <c r="MJ463" s="32"/>
      <c r="MK463" s="32"/>
      <c r="ML463" s="32"/>
      <c r="MO463" s="32"/>
      <c r="MP463" s="32"/>
      <c r="MQ463" s="32"/>
      <c r="MR463" s="32"/>
      <c r="MU463" s="32"/>
      <c r="MV463" s="32"/>
      <c r="MW463" s="32"/>
      <c r="MX463" s="32"/>
      <c r="NA463" s="32"/>
      <c r="NB463" s="32"/>
      <c r="NC463" s="32"/>
      <c r="ND463" s="32">
        <v>152</v>
      </c>
      <c r="NE463" s="36">
        <f t="shared" si="1498"/>
        <v>2280</v>
      </c>
      <c r="NG463" s="32"/>
      <c r="NH463" s="32"/>
      <c r="NI463" s="32"/>
      <c r="NJ463" s="32">
        <v>133.5</v>
      </c>
      <c r="NK463" s="36">
        <f t="shared" si="1499"/>
        <v>4725.8999999999996</v>
      </c>
      <c r="NM463" s="32"/>
      <c r="NN463" s="32"/>
      <c r="NO463" s="32"/>
      <c r="NP463" s="32">
        <v>137.25</v>
      </c>
      <c r="NQ463" s="36">
        <f t="shared" si="1500"/>
        <v>2333.25</v>
      </c>
      <c r="NS463" s="32"/>
      <c r="NT463" s="32"/>
      <c r="NU463" s="32"/>
      <c r="NV463" s="32"/>
      <c r="NY463" s="32"/>
      <c r="NZ463" s="32"/>
      <c r="OA463" s="32"/>
      <c r="OB463" s="32">
        <v>60</v>
      </c>
      <c r="OC463" s="36">
        <f t="shared" si="1501"/>
        <v>1716</v>
      </c>
      <c r="OE463" s="32"/>
      <c r="OF463" s="32"/>
      <c r="OG463" s="32"/>
      <c r="OH463" s="32"/>
      <c r="OK463" s="32"/>
      <c r="OL463" s="32"/>
      <c r="OM463" s="32"/>
      <c r="ON463" s="32"/>
      <c r="OQ463" s="32"/>
      <c r="OR463" s="32"/>
      <c r="OS463" s="32"/>
      <c r="OT463" s="32">
        <v>111.5</v>
      </c>
      <c r="OU463" s="36">
        <f t="shared" si="1502"/>
        <v>2787.5</v>
      </c>
      <c r="OW463" s="32"/>
      <c r="OX463" s="32"/>
      <c r="OY463" s="32"/>
      <c r="OZ463" s="32"/>
      <c r="PO463" s="32"/>
      <c r="PP463" s="32"/>
      <c r="PQ463" s="32"/>
      <c r="PR463" s="32">
        <v>27.5</v>
      </c>
      <c r="PS463" s="36">
        <f t="shared" si="1503"/>
        <v>5115</v>
      </c>
      <c r="PU463" s="32"/>
      <c r="PV463" s="32"/>
      <c r="PW463" s="32"/>
      <c r="PX463" s="31">
        <v>143.60000000000005</v>
      </c>
      <c r="PY463" s="36">
        <f t="shared" si="1504"/>
        <v>1033.9200000000003</v>
      </c>
      <c r="QM463" s="5"/>
      <c r="QO463" s="5"/>
      <c r="RN463" s="31">
        <v>137.5</v>
      </c>
      <c r="RO463" s="36">
        <f t="shared" si="1505"/>
        <v>2090</v>
      </c>
      <c r="RT463" s="60">
        <v>69</v>
      </c>
      <c r="RU463" s="36">
        <f t="shared" si="1506"/>
        <v>2125.2000000000003</v>
      </c>
      <c r="RZ463" s="60">
        <v>134.5</v>
      </c>
      <c r="SA463" s="36">
        <f t="shared" si="1507"/>
        <v>2098.1999999999998</v>
      </c>
    </row>
    <row r="464" spans="1:515" x14ac:dyDescent="0.55000000000000004">
      <c r="B464" s="80">
        <v>186905</v>
      </c>
      <c r="C464" s="77"/>
      <c r="D464" s="78"/>
      <c r="E464" s="78">
        <f t="shared" si="1452"/>
        <v>614828.86999999988</v>
      </c>
      <c r="F464" s="78">
        <f t="shared" si="1508"/>
        <v>81.828085378700692</v>
      </c>
      <c r="G464" s="78">
        <f t="shared" si="1454"/>
        <v>116.92763112852303</v>
      </c>
      <c r="H464" s="78" t="s">
        <v>101</v>
      </c>
      <c r="I464" s="78"/>
      <c r="J464" s="88">
        <f>(E464-DY464-EK464)/(D459-DW459-EI459)</f>
        <v>116.94358010873037</v>
      </c>
      <c r="N464" s="31">
        <v>119</v>
      </c>
      <c r="O464" s="62">
        <f t="shared" si="1455"/>
        <v>15648.5</v>
      </c>
      <c r="T464" s="31">
        <v>35.25</v>
      </c>
      <c r="U464" s="36">
        <f t="shared" si="1456"/>
        <v>7050</v>
      </c>
      <c r="Z464" s="31">
        <v>134</v>
      </c>
      <c r="AA464" s="37">
        <f t="shared" si="1453"/>
        <v>20100</v>
      </c>
      <c r="AF464" s="31">
        <v>119</v>
      </c>
      <c r="AG464" s="36">
        <f t="shared" si="1457"/>
        <v>16779</v>
      </c>
      <c r="AL464" s="31">
        <v>99.25</v>
      </c>
      <c r="AM464" s="30">
        <f t="shared" si="1458"/>
        <v>24514.75</v>
      </c>
      <c r="AR464" s="31">
        <v>71.25</v>
      </c>
      <c r="AS464" s="38">
        <f t="shared" si="1459"/>
        <v>2244.375</v>
      </c>
      <c r="AX464" s="31">
        <v>118.5</v>
      </c>
      <c r="AY464" s="36">
        <f t="shared" si="1460"/>
        <v>17775</v>
      </c>
      <c r="BD464" s="31">
        <v>142</v>
      </c>
      <c r="BE464" s="36">
        <f t="shared" si="1461"/>
        <v>6390</v>
      </c>
      <c r="BJ464" s="31">
        <v>110</v>
      </c>
      <c r="BK464" s="36">
        <f t="shared" si="1462"/>
        <v>3377</v>
      </c>
      <c r="BP464" s="31">
        <v>117</v>
      </c>
      <c r="BQ464" s="30">
        <f t="shared" si="1463"/>
        <v>4563</v>
      </c>
      <c r="BV464" s="31">
        <v>126.5</v>
      </c>
      <c r="BW464" s="30">
        <f t="shared" si="1464"/>
        <v>17710</v>
      </c>
      <c r="CB464" s="31">
        <v>147</v>
      </c>
      <c r="CC464" s="30">
        <f t="shared" si="1465"/>
        <v>34251</v>
      </c>
      <c r="CH464" s="3">
        <v>38</v>
      </c>
      <c r="CI464" s="36">
        <f t="shared" si="1466"/>
        <v>874</v>
      </c>
      <c r="CT464" s="3">
        <v>93.25</v>
      </c>
      <c r="CU464" s="36">
        <f t="shared" si="1467"/>
        <v>13614.5</v>
      </c>
      <c r="CZ464" s="29">
        <v>183.4375</v>
      </c>
      <c r="DA464" s="62">
        <f t="shared" si="1468"/>
        <v>95020.625</v>
      </c>
      <c r="DF464" s="31">
        <v>157</v>
      </c>
      <c r="DG464" s="30">
        <f t="shared" si="1469"/>
        <v>15700</v>
      </c>
      <c r="DL464" s="31">
        <v>150</v>
      </c>
      <c r="DM464" s="30">
        <f t="shared" si="1470"/>
        <v>8250</v>
      </c>
      <c r="DR464" s="31">
        <v>128</v>
      </c>
      <c r="DS464" s="30">
        <f t="shared" si="1471"/>
        <v>10854.4</v>
      </c>
      <c r="DX464" s="31">
        <v>116.25</v>
      </c>
      <c r="DY464" s="30">
        <f t="shared" si="1472"/>
        <v>12206.25</v>
      </c>
      <c r="EJ464" s="31">
        <v>116.87</v>
      </c>
      <c r="EK464" s="36">
        <f t="shared" si="1473"/>
        <v>17530.5</v>
      </c>
      <c r="FH464" s="31">
        <v>147.875</v>
      </c>
      <c r="FI464" s="36">
        <f t="shared" si="1474"/>
        <v>22033.375</v>
      </c>
      <c r="FN464" s="31">
        <v>73.5</v>
      </c>
      <c r="FO464" s="36">
        <f t="shared" si="1475"/>
        <v>7717.5</v>
      </c>
      <c r="FT464" s="31">
        <v>116</v>
      </c>
      <c r="FU464" s="36">
        <f t="shared" si="1476"/>
        <v>31320</v>
      </c>
      <c r="FZ464" s="31">
        <v>157.25</v>
      </c>
      <c r="GA464" s="36">
        <f t="shared" si="1477"/>
        <v>18083.75</v>
      </c>
      <c r="GF464" s="31">
        <v>99</v>
      </c>
      <c r="GG464" s="36">
        <f t="shared" si="1478"/>
        <v>5841</v>
      </c>
      <c r="GL464" s="31">
        <v>98</v>
      </c>
      <c r="GM464" s="36">
        <f t="shared" si="1479"/>
        <v>4704</v>
      </c>
      <c r="GR464" s="31">
        <v>113.25</v>
      </c>
      <c r="GS464" s="36">
        <f t="shared" si="1480"/>
        <v>18120</v>
      </c>
      <c r="HJ464" s="31">
        <v>78.62</v>
      </c>
      <c r="HK464" s="36">
        <f t="shared" si="1481"/>
        <v>4245.4800000000005</v>
      </c>
      <c r="HP464" s="31">
        <v>199</v>
      </c>
      <c r="HQ464" s="30">
        <f t="shared" si="1482"/>
        <v>24875</v>
      </c>
      <c r="HV464" s="31">
        <v>120</v>
      </c>
      <c r="HW464" s="36">
        <f t="shared" si="1483"/>
        <v>3600</v>
      </c>
      <c r="IB464" s="31">
        <v>210</v>
      </c>
      <c r="IC464" s="36">
        <f t="shared" si="1484"/>
        <v>6930</v>
      </c>
      <c r="IH464" s="31">
        <v>125</v>
      </c>
      <c r="II464" s="30">
        <f t="shared" si="1485"/>
        <v>6250</v>
      </c>
      <c r="IN464" s="31">
        <v>100.25</v>
      </c>
      <c r="IO464" s="36">
        <f t="shared" si="1486"/>
        <v>4912.25</v>
      </c>
      <c r="IT464" s="31">
        <v>157.5</v>
      </c>
      <c r="IU464" s="36">
        <f t="shared" si="1487"/>
        <v>8032.5</v>
      </c>
      <c r="IZ464" s="31">
        <v>77.87</v>
      </c>
      <c r="JA464" s="36">
        <f t="shared" si="1488"/>
        <v>4438.59</v>
      </c>
      <c r="JC464" s="69"/>
      <c r="JD464" s="20"/>
      <c r="JE464" s="20"/>
      <c r="JF464" s="20"/>
      <c r="JI464" s="69"/>
      <c r="JJ464" s="20"/>
      <c r="JK464" s="20"/>
      <c r="JL464" s="20">
        <v>128</v>
      </c>
      <c r="JM464" s="23">
        <f t="shared" si="1489"/>
        <v>12800</v>
      </c>
      <c r="JO464" s="69"/>
      <c r="JP464" s="20"/>
      <c r="JQ464" s="20"/>
      <c r="JR464" s="20">
        <v>135</v>
      </c>
      <c r="JS464" s="23">
        <f t="shared" si="1490"/>
        <v>4536</v>
      </c>
      <c r="JU464" s="69"/>
      <c r="JV464" s="20"/>
      <c r="JW464" s="20"/>
      <c r="JX464" s="20"/>
      <c r="KA464" s="69"/>
      <c r="KB464" s="20"/>
      <c r="KC464" s="20"/>
      <c r="KD464" s="20"/>
      <c r="KG464" s="69"/>
      <c r="KH464" s="20"/>
      <c r="KI464" s="20"/>
      <c r="KJ464" s="20">
        <v>23</v>
      </c>
      <c r="KK464" s="23">
        <f t="shared" si="1491"/>
        <v>690</v>
      </c>
      <c r="KM464" s="69"/>
      <c r="KN464" s="20"/>
      <c r="KO464" s="20"/>
      <c r="KP464" s="20">
        <v>135</v>
      </c>
      <c r="KQ464" s="23">
        <f t="shared" si="1492"/>
        <v>2929.5</v>
      </c>
      <c r="KS464" s="69"/>
      <c r="KT464" s="20"/>
      <c r="KU464" s="20"/>
      <c r="KV464" s="20">
        <v>100</v>
      </c>
      <c r="KW464" s="23">
        <f t="shared" si="1493"/>
        <v>9000</v>
      </c>
      <c r="KY464" s="69"/>
      <c r="KZ464" s="20"/>
      <c r="LA464" s="20"/>
      <c r="LB464" s="20">
        <v>105</v>
      </c>
      <c r="LC464" s="23">
        <f t="shared" si="1494"/>
        <v>2478</v>
      </c>
      <c r="LE464" s="69"/>
      <c r="LF464" s="20"/>
      <c r="LG464" s="20"/>
      <c r="LH464" s="20">
        <v>32.200000000000003</v>
      </c>
      <c r="LI464" s="23">
        <f t="shared" si="1495"/>
        <v>12171.6</v>
      </c>
      <c r="LK464" s="27"/>
      <c r="LL464" s="27"/>
      <c r="LM464" s="27"/>
      <c r="LN464" s="27">
        <v>300</v>
      </c>
      <c r="LO464" s="30">
        <f t="shared" si="1496"/>
        <v>21000</v>
      </c>
      <c r="LW464" s="32"/>
      <c r="LX464" s="32"/>
      <c r="LY464" s="32"/>
      <c r="LZ464" s="32">
        <v>127</v>
      </c>
      <c r="MA464" s="36">
        <f t="shared" si="1497"/>
        <v>7620</v>
      </c>
      <c r="MC464" s="32"/>
      <c r="MD464" s="32"/>
      <c r="ME464" s="32"/>
      <c r="MF464" s="32"/>
      <c r="MI464" s="32"/>
      <c r="MJ464" s="32"/>
      <c r="MK464" s="32"/>
      <c r="ML464" s="32"/>
      <c r="MO464" s="32"/>
      <c r="MP464" s="32"/>
      <c r="MQ464" s="32"/>
      <c r="MR464" s="32"/>
      <c r="MU464" s="32"/>
      <c r="MV464" s="32"/>
      <c r="MW464" s="32"/>
      <c r="MX464" s="32"/>
      <c r="NA464" s="32"/>
      <c r="NB464" s="32"/>
      <c r="NC464" s="32"/>
      <c r="ND464" s="32">
        <v>154</v>
      </c>
      <c r="NE464" s="36">
        <f t="shared" si="1498"/>
        <v>2310</v>
      </c>
      <c r="NG464" s="32"/>
      <c r="NH464" s="32"/>
      <c r="NI464" s="32"/>
      <c r="NJ464" s="32">
        <v>133.5</v>
      </c>
      <c r="NK464" s="36">
        <f t="shared" si="1499"/>
        <v>4725.8999999999996</v>
      </c>
      <c r="NM464" s="32"/>
      <c r="NN464" s="32"/>
      <c r="NO464" s="32"/>
      <c r="NP464" s="32">
        <v>159.5</v>
      </c>
      <c r="NQ464" s="36">
        <f t="shared" si="1500"/>
        <v>2711.5</v>
      </c>
      <c r="NS464" s="32"/>
      <c r="NT464" s="32"/>
      <c r="NU464" s="32"/>
      <c r="NV464" s="32"/>
      <c r="NY464" s="32"/>
      <c r="NZ464" s="32"/>
      <c r="OA464" s="32"/>
      <c r="OB464" s="32">
        <v>59.625</v>
      </c>
      <c r="OC464" s="36">
        <f t="shared" si="1501"/>
        <v>1705.2750000000001</v>
      </c>
      <c r="OE464" s="32"/>
      <c r="OF464" s="32"/>
      <c r="OG464" s="32"/>
      <c r="OH464" s="32"/>
      <c r="OK464" s="32"/>
      <c r="OL464" s="32"/>
      <c r="OM464" s="32"/>
      <c r="ON464" s="32"/>
      <c r="OQ464" s="32"/>
      <c r="OR464" s="32"/>
      <c r="OS464" s="32"/>
      <c r="OT464" s="32">
        <v>125</v>
      </c>
      <c r="OU464" s="36">
        <f t="shared" si="1502"/>
        <v>3125</v>
      </c>
      <c r="OW464" s="32"/>
      <c r="OX464" s="32"/>
      <c r="OY464" s="32"/>
      <c r="OZ464" s="32"/>
      <c r="PO464" s="32"/>
      <c r="PP464" s="32"/>
      <c r="PQ464" s="32"/>
      <c r="PR464" s="32">
        <v>23.5</v>
      </c>
      <c r="PS464" s="36">
        <f t="shared" si="1503"/>
        <v>4371</v>
      </c>
      <c r="PU464" s="32"/>
      <c r="PV464" s="32"/>
      <c r="PW464" s="32"/>
      <c r="PX464" s="31">
        <v>145</v>
      </c>
      <c r="PY464" s="36">
        <f t="shared" si="1504"/>
        <v>1044</v>
      </c>
      <c r="QM464" s="5"/>
      <c r="QO464" s="5"/>
      <c r="RN464" s="31">
        <v>124.25</v>
      </c>
      <c r="RO464" s="36">
        <f t="shared" si="1505"/>
        <v>1888.6</v>
      </c>
      <c r="RT464" s="60">
        <v>65.875</v>
      </c>
      <c r="RU464" s="36">
        <f t="shared" si="1506"/>
        <v>2028.95</v>
      </c>
      <c r="RZ464" s="60">
        <v>137</v>
      </c>
      <c r="SA464" s="36">
        <f t="shared" si="1507"/>
        <v>2137.1999999999998</v>
      </c>
    </row>
    <row r="465" spans="1:515" s="46" customFormat="1" x14ac:dyDescent="0.55000000000000004">
      <c r="A465" s="45" t="s">
        <v>24</v>
      </c>
      <c r="B465" s="80">
        <v>186906</v>
      </c>
      <c r="C465" s="77"/>
      <c r="D465" s="78"/>
      <c r="E465" s="78">
        <f t="shared" si="1452"/>
        <v>618985.45000000007</v>
      </c>
      <c r="F465" s="78">
        <f>F464*J465/J464</f>
        <v>81.399699582835026</v>
      </c>
      <c r="G465" s="78">
        <f t="shared" si="1454"/>
        <v>117.71812597466814</v>
      </c>
      <c r="H465" s="78"/>
      <c r="I465" s="78"/>
      <c r="J465" s="88">
        <f>(E465-EQ465)/(D459-DW459-EI459)</f>
        <v>116.3313579309242</v>
      </c>
      <c r="N465" s="46">
        <v>120</v>
      </c>
      <c r="O465" s="62">
        <f t="shared" si="1455"/>
        <v>15780</v>
      </c>
      <c r="T465" s="46">
        <v>32.75</v>
      </c>
      <c r="U465" s="47">
        <f t="shared" si="1456"/>
        <v>6550</v>
      </c>
      <c r="V465" s="66"/>
      <c r="Z465" s="46">
        <v>131</v>
      </c>
      <c r="AA465" s="37">
        <f t="shared" si="1453"/>
        <v>19650</v>
      </c>
      <c r="AB465" s="66"/>
      <c r="AF465" s="46">
        <v>113</v>
      </c>
      <c r="AG465" s="47">
        <f t="shared" si="1457"/>
        <v>15933</v>
      </c>
      <c r="AH465" s="66"/>
      <c r="AL465" s="46">
        <v>98</v>
      </c>
      <c r="AM465" s="30">
        <f t="shared" si="1458"/>
        <v>24206</v>
      </c>
      <c r="AN465" s="66"/>
      <c r="AR465" s="46">
        <v>79</v>
      </c>
      <c r="AS465" s="48">
        <f t="shared" si="1459"/>
        <v>2488.5</v>
      </c>
      <c r="AT465" s="66"/>
      <c r="AX465" s="46">
        <v>125</v>
      </c>
      <c r="AY465" s="47">
        <f t="shared" si="1460"/>
        <v>18750</v>
      </c>
      <c r="AZ465" s="66"/>
      <c r="BD465" s="46">
        <v>132.25</v>
      </c>
      <c r="BE465" s="47">
        <f t="shared" si="1461"/>
        <v>5951.25</v>
      </c>
      <c r="BF465" s="66"/>
      <c r="BJ465" s="46">
        <v>108</v>
      </c>
      <c r="BK465" s="47">
        <f t="shared" si="1462"/>
        <v>3315.6</v>
      </c>
      <c r="BL465" s="66"/>
      <c r="BP465" s="46">
        <v>114.5</v>
      </c>
      <c r="BQ465" s="30">
        <f t="shared" si="1463"/>
        <v>4465.5</v>
      </c>
      <c r="BR465" s="66"/>
      <c r="BV465" s="46">
        <v>118.5</v>
      </c>
      <c r="BW465" s="30">
        <f t="shared" si="1464"/>
        <v>16590</v>
      </c>
      <c r="BX465" s="66"/>
      <c r="CB465" s="46">
        <v>145</v>
      </c>
      <c r="CC465" s="30">
        <f t="shared" si="1465"/>
        <v>33785</v>
      </c>
      <c r="CD465" s="66"/>
      <c r="CH465" s="7">
        <f>AVERAGE(CH464,CH466)</f>
        <v>38</v>
      </c>
      <c r="CI465" s="47">
        <f t="shared" si="1466"/>
        <v>874</v>
      </c>
      <c r="CJ465" s="66"/>
      <c r="CO465" s="47"/>
      <c r="CP465" s="66"/>
      <c r="CT465" s="7">
        <v>81.25</v>
      </c>
      <c r="CU465" s="47">
        <f t="shared" si="1467"/>
        <v>11862.5</v>
      </c>
      <c r="CV465" s="66"/>
      <c r="CZ465" s="29">
        <v>190.25</v>
      </c>
      <c r="DA465" s="62">
        <f t="shared" si="1468"/>
        <v>98549.5</v>
      </c>
      <c r="DF465" s="46">
        <v>164</v>
      </c>
      <c r="DG465" s="30">
        <f t="shared" si="1469"/>
        <v>16400</v>
      </c>
      <c r="DH465" s="66"/>
      <c r="DL465" s="46">
        <v>145.25</v>
      </c>
      <c r="DM465" s="30">
        <f t="shared" si="1470"/>
        <v>7988.75</v>
      </c>
      <c r="DN465" s="66"/>
      <c r="DR465" s="46">
        <v>133</v>
      </c>
      <c r="DS465" s="30">
        <f t="shared" si="1471"/>
        <v>11278.4</v>
      </c>
      <c r="DT465" s="66"/>
      <c r="DY465" s="30"/>
      <c r="DZ465" s="66"/>
      <c r="EE465" s="30"/>
      <c r="EF465" s="66"/>
      <c r="EK465" s="47"/>
      <c r="EL465" s="66"/>
      <c r="EO465" s="46">
        <v>345</v>
      </c>
      <c r="EP465" s="46">
        <v>107.12</v>
      </c>
      <c r="EQ465" s="47">
        <f>EO$465*EP465</f>
        <v>36956.400000000001</v>
      </c>
      <c r="ER465" s="66"/>
      <c r="EW465" s="30"/>
      <c r="EX465" s="66"/>
      <c r="FC465" s="29"/>
      <c r="FD465" s="66"/>
      <c r="FH465" s="46">
        <v>145.5</v>
      </c>
      <c r="FI465" s="47">
        <f t="shared" si="1474"/>
        <v>21679.5</v>
      </c>
      <c r="FJ465" s="66"/>
      <c r="FN465" s="46">
        <v>73</v>
      </c>
      <c r="FO465" s="47">
        <f t="shared" si="1475"/>
        <v>7665</v>
      </c>
      <c r="FP465" s="66"/>
      <c r="FT465" s="46">
        <v>111</v>
      </c>
      <c r="FU465" s="47">
        <f t="shared" si="1476"/>
        <v>29970</v>
      </c>
      <c r="FV465" s="66"/>
      <c r="FW465" s="46">
        <v>5</v>
      </c>
      <c r="FX465" s="46">
        <v>1.7</v>
      </c>
      <c r="FY465" s="46" t="s">
        <v>10</v>
      </c>
      <c r="FZ465" s="46">
        <v>154.37</v>
      </c>
      <c r="GA465" s="47">
        <f t="shared" si="1477"/>
        <v>17752.55</v>
      </c>
      <c r="GB465" s="66"/>
      <c r="GF465" s="46">
        <v>100</v>
      </c>
      <c r="GG465" s="47">
        <f t="shared" si="1478"/>
        <v>5900</v>
      </c>
      <c r="GH465" s="66"/>
      <c r="GL465" s="46">
        <v>100</v>
      </c>
      <c r="GM465" s="47">
        <f t="shared" si="1479"/>
        <v>4800</v>
      </c>
      <c r="GN465" s="66"/>
      <c r="GR465" s="46">
        <v>114</v>
      </c>
      <c r="GS465" s="47">
        <f t="shared" si="1480"/>
        <v>18240</v>
      </c>
      <c r="GT465" s="66"/>
      <c r="GY465" s="47"/>
      <c r="GZ465" s="66"/>
      <c r="HE465" s="47"/>
      <c r="HF465" s="66"/>
      <c r="HJ465" s="46">
        <v>75</v>
      </c>
      <c r="HK465" s="47">
        <f t="shared" si="1481"/>
        <v>4050</v>
      </c>
      <c r="HL465" s="66"/>
      <c r="HP465" s="46">
        <v>190</v>
      </c>
      <c r="HQ465" s="30">
        <f t="shared" si="1482"/>
        <v>23750</v>
      </c>
      <c r="HR465" s="66"/>
      <c r="HV465" s="46">
        <v>120</v>
      </c>
      <c r="HW465" s="47">
        <f t="shared" si="1483"/>
        <v>3600</v>
      </c>
      <c r="HX465" s="66"/>
      <c r="IB465" s="46">
        <v>210</v>
      </c>
      <c r="IC465" s="47">
        <f t="shared" si="1484"/>
        <v>6930</v>
      </c>
      <c r="ID465" s="66"/>
      <c r="IH465" s="46">
        <v>124.5</v>
      </c>
      <c r="II465" s="30">
        <f t="shared" si="1485"/>
        <v>6225</v>
      </c>
      <c r="IJ465" s="66"/>
      <c r="IN465" s="46">
        <v>93</v>
      </c>
      <c r="IO465" s="47">
        <f t="shared" si="1486"/>
        <v>4557</v>
      </c>
      <c r="IP465" s="66"/>
      <c r="IT465" s="46">
        <v>162</v>
      </c>
      <c r="IU465" s="47">
        <f t="shared" si="1487"/>
        <v>8262</v>
      </c>
      <c r="IV465" s="66"/>
      <c r="IZ465" s="46">
        <v>72</v>
      </c>
      <c r="JA465" s="47">
        <f t="shared" si="1488"/>
        <v>4104</v>
      </c>
      <c r="JB465" s="66"/>
      <c r="JC465" s="69"/>
      <c r="JD465" s="20"/>
      <c r="JE465" s="20"/>
      <c r="JF465" s="20"/>
      <c r="JG465" s="23"/>
      <c r="JH465" s="72"/>
      <c r="JI465" s="69"/>
      <c r="JJ465" s="20"/>
      <c r="JK465" s="20"/>
      <c r="JL465" s="20">
        <v>124.25</v>
      </c>
      <c r="JM465" s="23">
        <f t="shared" si="1489"/>
        <v>12425</v>
      </c>
      <c r="JN465" s="72"/>
      <c r="JO465" s="69"/>
      <c r="JP465" s="20"/>
      <c r="JQ465" s="20"/>
      <c r="JR465" s="20">
        <v>140.5</v>
      </c>
      <c r="JS465" s="23">
        <f t="shared" si="1490"/>
        <v>4720.8</v>
      </c>
      <c r="JT465" s="72"/>
      <c r="JU465" s="69"/>
      <c r="JV465" s="20"/>
      <c r="JW465" s="20"/>
      <c r="JX465" s="20"/>
      <c r="JY465" s="23"/>
      <c r="JZ465" s="72"/>
      <c r="KA465" s="69"/>
      <c r="KB465" s="20"/>
      <c r="KC465" s="20"/>
      <c r="KD465" s="20"/>
      <c r="KE465" s="23"/>
      <c r="KF465" s="72"/>
      <c r="KG465" s="69"/>
      <c r="KH465" s="20"/>
      <c r="KI465" s="20"/>
      <c r="KJ465" s="20">
        <v>25</v>
      </c>
      <c r="KK465" s="23">
        <f t="shared" si="1491"/>
        <v>750</v>
      </c>
      <c r="KL465" s="72"/>
      <c r="KM465" s="69"/>
      <c r="KN465" s="20"/>
      <c r="KO465" s="20"/>
      <c r="KP465" s="20">
        <v>135</v>
      </c>
      <c r="KQ465" s="23">
        <f t="shared" si="1492"/>
        <v>2929.5</v>
      </c>
      <c r="KR465" s="72"/>
      <c r="KS465" s="69"/>
      <c r="KT465" s="20"/>
      <c r="KU465" s="20"/>
      <c r="KV465" s="20">
        <v>104</v>
      </c>
      <c r="KW465" s="23">
        <f t="shared" si="1493"/>
        <v>9360</v>
      </c>
      <c r="KX465" s="72"/>
      <c r="KY465" s="69"/>
      <c r="KZ465" s="20"/>
      <c r="LA465" s="20"/>
      <c r="LB465" s="20">
        <v>105</v>
      </c>
      <c r="LC465" s="23">
        <f t="shared" si="1494"/>
        <v>2478</v>
      </c>
      <c r="LD465" s="72"/>
      <c r="LE465" s="69"/>
      <c r="LF465" s="20"/>
      <c r="LG465" s="20"/>
      <c r="LH465" s="20">
        <v>31.300000000000004</v>
      </c>
      <c r="LI465" s="23">
        <f t="shared" si="1495"/>
        <v>11831.400000000001</v>
      </c>
      <c r="LJ465" s="72"/>
      <c r="LK465" s="27"/>
      <c r="LL465" s="27"/>
      <c r="LM465" s="27"/>
      <c r="LN465" s="27">
        <v>295</v>
      </c>
      <c r="LO465" s="30">
        <f t="shared" si="1496"/>
        <v>20650</v>
      </c>
      <c r="LP465" s="73"/>
      <c r="LQ465" s="29"/>
      <c r="LR465" s="29"/>
      <c r="LS465" s="29"/>
      <c r="LT465" s="29"/>
      <c r="LU465" s="30"/>
      <c r="LV465" s="73"/>
      <c r="LW465" s="49"/>
      <c r="LX465" s="49"/>
      <c r="LY465" s="49"/>
      <c r="LZ465" s="49">
        <v>133</v>
      </c>
      <c r="MA465" s="47">
        <f t="shared" si="1497"/>
        <v>7980</v>
      </c>
      <c r="MB465" s="66"/>
      <c r="MC465" s="49"/>
      <c r="MD465" s="49"/>
      <c r="ME465" s="49"/>
      <c r="MF465" s="49"/>
      <c r="MG465" s="47"/>
      <c r="MH465" s="66"/>
      <c r="MI465" s="49"/>
      <c r="MJ465" s="49"/>
      <c r="MK465" s="49"/>
      <c r="ML465" s="49"/>
      <c r="MM465" s="47"/>
      <c r="MN465" s="66"/>
      <c r="MO465" s="49"/>
      <c r="MP465" s="49"/>
      <c r="MQ465" s="49"/>
      <c r="MR465" s="49"/>
      <c r="MS465" s="47"/>
      <c r="MT465" s="66"/>
      <c r="MU465" s="49"/>
      <c r="MV465" s="49"/>
      <c r="MW465" s="49"/>
      <c r="MX465" s="49"/>
      <c r="MY465" s="47"/>
      <c r="MZ465" s="66"/>
      <c r="NA465" s="49"/>
      <c r="NB465" s="49"/>
      <c r="NC465" s="49"/>
      <c r="ND465" s="49">
        <v>150</v>
      </c>
      <c r="NE465" s="47">
        <f t="shared" si="1498"/>
        <v>2250</v>
      </c>
      <c r="NF465" s="66"/>
      <c r="NG465" s="49"/>
      <c r="NH465" s="49"/>
      <c r="NI465" s="49"/>
      <c r="NJ465" s="49">
        <v>129</v>
      </c>
      <c r="NK465" s="47">
        <f t="shared" si="1499"/>
        <v>4566.5999999999995</v>
      </c>
      <c r="NL465" s="66"/>
      <c r="NM465" s="49"/>
      <c r="NN465" s="49"/>
      <c r="NO465" s="49"/>
      <c r="NP465" s="49">
        <v>181.75</v>
      </c>
      <c r="NQ465" s="47">
        <f t="shared" si="1500"/>
        <v>3089.75</v>
      </c>
      <c r="NR465" s="66"/>
      <c r="NS465" s="49"/>
      <c r="NT465" s="49"/>
      <c r="NU465" s="49"/>
      <c r="NV465" s="49"/>
      <c r="NW465" s="47"/>
      <c r="NX465" s="66"/>
      <c r="NY465" s="49"/>
      <c r="NZ465" s="49"/>
      <c r="OA465" s="49"/>
      <c r="OB465" s="49">
        <v>59.25</v>
      </c>
      <c r="OC465" s="47">
        <f t="shared" si="1501"/>
        <v>1694.5500000000002</v>
      </c>
      <c r="OD465" s="66"/>
      <c r="OE465" s="49"/>
      <c r="OF465" s="49"/>
      <c r="OG465" s="49"/>
      <c r="OH465" s="49"/>
      <c r="OI465" s="47"/>
      <c r="OJ465" s="66"/>
      <c r="OK465" s="49"/>
      <c r="OL465" s="49"/>
      <c r="OM465" s="49"/>
      <c r="ON465" s="49"/>
      <c r="OO465" s="47"/>
      <c r="OP465" s="66"/>
      <c r="OQ465" s="49"/>
      <c r="OR465" s="49"/>
      <c r="OS465" s="49"/>
      <c r="OT465" s="49">
        <v>125</v>
      </c>
      <c r="OU465" s="47">
        <f t="shared" si="1502"/>
        <v>3125</v>
      </c>
      <c r="OV465" s="66"/>
      <c r="OW465" s="49"/>
      <c r="OX465" s="49"/>
      <c r="OY465" s="49"/>
      <c r="OZ465" s="49"/>
      <c r="PA465" s="47"/>
      <c r="PB465" s="66"/>
      <c r="PC465" s="49"/>
      <c r="PD465" s="49"/>
      <c r="PE465" s="49"/>
      <c r="PF465" s="49"/>
      <c r="PG465" s="47"/>
      <c r="PH465" s="66"/>
      <c r="PI465" s="49"/>
      <c r="PJ465" s="49"/>
      <c r="PK465" s="49"/>
      <c r="PL465" s="49"/>
      <c r="PM465" s="47"/>
      <c r="PN465" s="66"/>
      <c r="PO465" s="49"/>
      <c r="PP465" s="49"/>
      <c r="PQ465" s="49"/>
      <c r="PR465" s="49">
        <v>28.5</v>
      </c>
      <c r="PS465" s="47">
        <f t="shared" si="1503"/>
        <v>5301</v>
      </c>
      <c r="PT465" s="66"/>
      <c r="PU465" s="49"/>
      <c r="PV465" s="49"/>
      <c r="PW465" s="49"/>
      <c r="PX465" s="46">
        <v>135</v>
      </c>
      <c r="PY465" s="47">
        <f t="shared" si="1504"/>
        <v>972</v>
      </c>
      <c r="PZ465" s="66"/>
      <c r="QE465" s="47"/>
      <c r="QF465" s="66"/>
      <c r="QK465" s="47"/>
      <c r="QL465" s="66"/>
      <c r="QM465" s="8"/>
      <c r="QN465" s="31"/>
      <c r="QO465" s="8"/>
      <c r="QP465" s="31"/>
      <c r="QQ465" s="47"/>
      <c r="QR465" s="66"/>
      <c r="QS465" s="31"/>
      <c r="QT465" s="31"/>
      <c r="QU465" s="31"/>
      <c r="QV465" s="31"/>
      <c r="QW465" s="47"/>
      <c r="QX465" s="66"/>
      <c r="QY465" s="31"/>
      <c r="QZ465" s="31"/>
      <c r="RA465" s="31"/>
      <c r="RB465" s="31"/>
      <c r="RC465" s="47"/>
      <c r="RD465" s="66"/>
      <c r="RE465" s="31"/>
      <c r="RF465" s="31"/>
      <c r="RG465" s="31"/>
      <c r="RH465" s="31"/>
      <c r="RI465" s="47"/>
      <c r="RJ465" s="66"/>
      <c r="RK465" s="31"/>
      <c r="RL465" s="31"/>
      <c r="RM465" s="31"/>
      <c r="RN465" s="31">
        <v>124.5</v>
      </c>
      <c r="RO465" s="47">
        <f t="shared" si="1505"/>
        <v>1892.3999999999999</v>
      </c>
      <c r="RP465" s="66"/>
      <c r="RQ465" s="31"/>
      <c r="RR465" s="31"/>
      <c r="RS465" s="31"/>
      <c r="RT465" s="31">
        <v>60</v>
      </c>
      <c r="RU465" s="47">
        <f t="shared" si="1506"/>
        <v>1848</v>
      </c>
      <c r="RV465" s="66"/>
      <c r="RW465" s="31"/>
      <c r="RX465" s="31"/>
      <c r="RY465" s="31"/>
      <c r="RZ465" s="31">
        <v>145</v>
      </c>
      <c r="SA465" s="47">
        <f t="shared" si="1507"/>
        <v>2262</v>
      </c>
      <c r="SB465" s="66"/>
      <c r="SC465" s="31"/>
      <c r="SD465" s="31"/>
      <c r="SE465" s="31"/>
      <c r="SF465" s="31"/>
      <c r="SG465" s="36"/>
      <c r="SH465" s="64"/>
      <c r="SI465" s="31"/>
      <c r="SJ465" s="31"/>
      <c r="SK465" s="31"/>
      <c r="SL465" s="31"/>
      <c r="SM465" s="36"/>
      <c r="SN465" s="64"/>
      <c r="ST465" s="66"/>
      <c r="SU465" s="66"/>
    </row>
    <row r="466" spans="1:515" x14ac:dyDescent="0.55000000000000004">
      <c r="B466" s="80">
        <v>186907</v>
      </c>
      <c r="C466" s="77"/>
      <c r="D466" s="78"/>
      <c r="E466" s="78">
        <f t="shared" si="1452"/>
        <v>603839.80833333323</v>
      </c>
      <c r="F466" s="78">
        <f t="shared" si="1508"/>
        <v>79.40797153550217</v>
      </c>
      <c r="G466" s="78">
        <f t="shared" si="1454"/>
        <v>114.83774073510577</v>
      </c>
      <c r="H466" s="78"/>
      <c r="I466" s="78"/>
      <c r="J466" s="88"/>
      <c r="N466" s="31">
        <v>121</v>
      </c>
      <c r="O466" s="62">
        <f t="shared" si="1455"/>
        <v>15911.5</v>
      </c>
      <c r="T466" s="31">
        <v>33.5</v>
      </c>
      <c r="U466" s="36">
        <f t="shared" si="1456"/>
        <v>6700</v>
      </c>
      <c r="Z466" s="31">
        <v>127</v>
      </c>
      <c r="AA466" s="37">
        <f t="shared" si="1453"/>
        <v>19050</v>
      </c>
      <c r="AF466" s="31">
        <v>113.25</v>
      </c>
      <c r="AG466" s="36">
        <f t="shared" si="1457"/>
        <v>15968.25</v>
      </c>
      <c r="AL466" s="31">
        <v>97.5</v>
      </c>
      <c r="AM466" s="30">
        <f t="shared" si="1458"/>
        <v>24082.5</v>
      </c>
      <c r="AR466" s="31">
        <v>72</v>
      </c>
      <c r="AS466" s="38">
        <f t="shared" si="1459"/>
        <v>2268</v>
      </c>
      <c r="AX466" s="31">
        <v>102.25</v>
      </c>
      <c r="AY466" s="36">
        <f t="shared" si="1460"/>
        <v>15337.5</v>
      </c>
      <c r="BD466" s="31">
        <v>140.75</v>
      </c>
      <c r="BE466" s="36">
        <f t="shared" si="1461"/>
        <v>6333.75</v>
      </c>
      <c r="BJ466" s="31">
        <v>108.5</v>
      </c>
      <c r="BK466" s="36">
        <f t="shared" si="1462"/>
        <v>3330.95</v>
      </c>
      <c r="BP466" s="31">
        <v>114.5</v>
      </c>
      <c r="BQ466" s="30">
        <f t="shared" si="1463"/>
        <v>4465.5</v>
      </c>
      <c r="BV466" s="31">
        <v>113.75</v>
      </c>
      <c r="BW466" s="30">
        <f t="shared" si="1464"/>
        <v>15925</v>
      </c>
      <c r="CB466" s="31">
        <v>141.75</v>
      </c>
      <c r="CC466" s="30">
        <f t="shared" si="1465"/>
        <v>33027.75</v>
      </c>
      <c r="CH466" s="59">
        <v>38</v>
      </c>
      <c r="CI466" s="36">
        <f t="shared" si="1466"/>
        <v>874</v>
      </c>
      <c r="CT466" s="59">
        <v>79.75</v>
      </c>
      <c r="CU466" s="36">
        <f t="shared" si="1467"/>
        <v>11643.5</v>
      </c>
      <c r="CZ466" s="29">
        <v>203.5625</v>
      </c>
      <c r="DA466" s="62">
        <f t="shared" si="1468"/>
        <v>105445.375</v>
      </c>
      <c r="DF466" s="31">
        <v>187.5</v>
      </c>
      <c r="DG466" s="30">
        <f t="shared" si="1469"/>
        <v>18750</v>
      </c>
      <c r="DL466" s="31">
        <v>163.5</v>
      </c>
      <c r="DM466" s="30">
        <f t="shared" si="1470"/>
        <v>8992.5</v>
      </c>
      <c r="DR466" s="31">
        <v>131.5</v>
      </c>
      <c r="DS466" s="30">
        <f t="shared" si="1471"/>
        <v>11151.199999999999</v>
      </c>
      <c r="EP466" s="31">
        <v>105.5</v>
      </c>
      <c r="EQ466" s="36">
        <f t="shared" ref="EQ466:EQ471" si="1509">EO$465*EP466</f>
        <v>36397.5</v>
      </c>
      <c r="FH466" s="31">
        <v>145.5</v>
      </c>
      <c r="FI466" s="36">
        <f t="shared" si="1474"/>
        <v>21679.5</v>
      </c>
      <c r="FN466" s="31">
        <v>79</v>
      </c>
      <c r="FO466" s="36">
        <f t="shared" si="1475"/>
        <v>8295</v>
      </c>
      <c r="FT466" s="31">
        <v>112.5</v>
      </c>
      <c r="FU466" s="36">
        <f t="shared" si="1476"/>
        <v>30375</v>
      </c>
      <c r="GF466" s="31">
        <v>107.25</v>
      </c>
      <c r="GG466" s="36">
        <f t="shared" si="1478"/>
        <v>6327.75</v>
      </c>
      <c r="GL466" s="31">
        <v>99.25</v>
      </c>
      <c r="GM466" s="36">
        <f t="shared" si="1479"/>
        <v>4764</v>
      </c>
      <c r="GR466" s="31">
        <v>113.58333333333333</v>
      </c>
      <c r="GS466" s="36">
        <f t="shared" si="1480"/>
        <v>18173.333333333332</v>
      </c>
      <c r="HJ466" s="31">
        <v>77</v>
      </c>
      <c r="HK466" s="36">
        <f t="shared" si="1481"/>
        <v>4158</v>
      </c>
      <c r="HP466" s="31">
        <v>190</v>
      </c>
      <c r="HQ466" s="30">
        <f t="shared" si="1482"/>
        <v>23750</v>
      </c>
      <c r="HV466" s="31">
        <v>126.5</v>
      </c>
      <c r="HW466" s="36">
        <f t="shared" si="1483"/>
        <v>3795</v>
      </c>
      <c r="IB466" s="31">
        <v>210</v>
      </c>
      <c r="IC466" s="36">
        <f t="shared" si="1484"/>
        <v>6930</v>
      </c>
      <c r="IH466" s="31">
        <v>128</v>
      </c>
      <c r="II466" s="30">
        <f t="shared" si="1485"/>
        <v>6400</v>
      </c>
      <c r="IN466" s="31">
        <v>99.25</v>
      </c>
      <c r="IO466" s="36">
        <f t="shared" si="1486"/>
        <v>4863.25</v>
      </c>
      <c r="IT466" s="31">
        <v>164.5</v>
      </c>
      <c r="IU466" s="36">
        <f t="shared" si="1487"/>
        <v>8389.5</v>
      </c>
      <c r="IZ466" s="31">
        <v>75.5</v>
      </c>
      <c r="JA466" s="36">
        <f t="shared" si="1488"/>
        <v>4303.5</v>
      </c>
      <c r="JC466" s="69"/>
      <c r="JD466" s="20"/>
      <c r="JE466" s="20"/>
      <c r="JF466" s="20"/>
      <c r="JI466" s="69"/>
      <c r="JJ466" s="20"/>
      <c r="JK466" s="20"/>
      <c r="JL466" s="20">
        <v>120.5</v>
      </c>
      <c r="JM466" s="23">
        <f t="shared" si="1489"/>
        <v>12050</v>
      </c>
      <c r="JO466" s="69"/>
      <c r="JP466" s="20"/>
      <c r="JQ466" s="20"/>
      <c r="JR466" s="20">
        <v>134</v>
      </c>
      <c r="JS466" s="23">
        <f t="shared" si="1490"/>
        <v>4502.4000000000005</v>
      </c>
      <c r="JU466" s="69"/>
      <c r="JV466" s="20"/>
      <c r="JW466" s="20"/>
      <c r="JX466" s="20"/>
      <c r="KA466" s="69"/>
      <c r="KB466" s="20"/>
      <c r="KC466" s="20"/>
      <c r="KD466" s="20"/>
      <c r="KG466" s="69"/>
      <c r="KH466" s="20"/>
      <c r="KI466" s="20"/>
      <c r="KJ466" s="20">
        <v>25</v>
      </c>
      <c r="KK466" s="23">
        <f t="shared" si="1491"/>
        <v>750</v>
      </c>
      <c r="KM466" s="69"/>
      <c r="KN466" s="20"/>
      <c r="KO466" s="20"/>
      <c r="KP466" s="20">
        <v>135</v>
      </c>
      <c r="KQ466" s="23">
        <f t="shared" si="1492"/>
        <v>2929.5</v>
      </c>
      <c r="KS466" s="69"/>
      <c r="KT466" s="20"/>
      <c r="KU466" s="20"/>
      <c r="KV466" s="20">
        <v>105.5</v>
      </c>
      <c r="KW466" s="23">
        <f t="shared" si="1493"/>
        <v>9495</v>
      </c>
      <c r="KY466" s="69"/>
      <c r="KZ466" s="20"/>
      <c r="LA466" s="20"/>
      <c r="LB466" s="20">
        <v>105</v>
      </c>
      <c r="LC466" s="23">
        <f t="shared" si="1494"/>
        <v>2478</v>
      </c>
      <c r="LE466" s="69"/>
      <c r="LF466" s="20"/>
      <c r="LG466" s="20"/>
      <c r="LH466" s="20">
        <v>30.400000000000006</v>
      </c>
      <c r="LI466" s="23">
        <f t="shared" si="1495"/>
        <v>11491.200000000003</v>
      </c>
      <c r="LK466" s="27"/>
      <c r="LL466" s="27"/>
      <c r="LM466" s="27"/>
      <c r="LN466" s="27">
        <v>270</v>
      </c>
      <c r="LO466" s="30">
        <f t="shared" si="1496"/>
        <v>18900</v>
      </c>
      <c r="LW466" s="32"/>
      <c r="LX466" s="32"/>
      <c r="LY466" s="32"/>
      <c r="LZ466" s="32">
        <v>133</v>
      </c>
      <c r="MA466" s="36">
        <f t="shared" si="1497"/>
        <v>7980</v>
      </c>
      <c r="MC466" s="32"/>
      <c r="MD466" s="32"/>
      <c r="ME466" s="32"/>
      <c r="MF466" s="32"/>
      <c r="MI466" s="32"/>
      <c r="MJ466" s="32"/>
      <c r="MK466" s="32"/>
      <c r="ML466" s="32"/>
      <c r="MO466" s="32"/>
      <c r="MP466" s="32"/>
      <c r="MQ466" s="32"/>
      <c r="MR466" s="32"/>
      <c r="MU466" s="32"/>
      <c r="MV466" s="32"/>
      <c r="MW466" s="32"/>
      <c r="MX466" s="32"/>
      <c r="NA466" s="32"/>
      <c r="NB466" s="32"/>
      <c r="NC466" s="32"/>
      <c r="ND466" s="32">
        <v>150</v>
      </c>
      <c r="NE466" s="36">
        <f t="shared" si="1498"/>
        <v>2250</v>
      </c>
      <c r="NG466" s="32"/>
      <c r="NH466" s="32"/>
      <c r="NI466" s="32"/>
      <c r="NJ466" s="32">
        <v>131</v>
      </c>
      <c r="NK466" s="36">
        <f t="shared" si="1499"/>
        <v>4637.3999999999996</v>
      </c>
      <c r="NM466" s="32"/>
      <c r="NN466" s="32"/>
      <c r="NO466" s="32"/>
      <c r="NP466" s="32">
        <v>130.5</v>
      </c>
      <c r="NQ466" s="36">
        <f t="shared" si="1500"/>
        <v>2218.5</v>
      </c>
      <c r="NS466" s="32"/>
      <c r="NT466" s="32"/>
      <c r="NU466" s="32"/>
      <c r="NV466" s="32"/>
      <c r="NY466" s="32"/>
      <c r="NZ466" s="32"/>
      <c r="OA466" s="32"/>
      <c r="OB466" s="32">
        <v>69</v>
      </c>
      <c r="OC466" s="36">
        <f t="shared" si="1501"/>
        <v>1973.4</v>
      </c>
      <c r="OE466" s="32"/>
      <c r="OF466" s="32"/>
      <c r="OG466" s="32"/>
      <c r="OH466" s="32"/>
      <c r="OK466" s="32"/>
      <c r="OL466" s="32"/>
      <c r="OM466" s="32"/>
      <c r="ON466" s="32"/>
      <c r="OQ466" s="32"/>
      <c r="OR466" s="32"/>
      <c r="OS466" s="32"/>
      <c r="OT466" s="32">
        <v>125</v>
      </c>
      <c r="OU466" s="36">
        <f t="shared" si="1502"/>
        <v>3125</v>
      </c>
      <c r="OW466" s="32"/>
      <c r="OX466" s="32"/>
      <c r="OY466" s="32"/>
      <c r="OZ466" s="32"/>
      <c r="PC466" s="32"/>
      <c r="PD466" s="32"/>
      <c r="PE466" s="32"/>
      <c r="PF466" s="32"/>
      <c r="PI466" s="32"/>
      <c r="PJ466" s="32"/>
      <c r="PK466" s="32"/>
      <c r="PL466" s="32"/>
      <c r="PO466" s="32"/>
      <c r="PP466" s="32"/>
      <c r="PQ466" s="32"/>
      <c r="PR466" s="32">
        <v>22.5</v>
      </c>
      <c r="PS466" s="36">
        <f t="shared" si="1503"/>
        <v>4185</v>
      </c>
      <c r="PU466" s="32"/>
      <c r="PV466" s="32"/>
      <c r="PW466" s="32"/>
      <c r="PX466" s="31">
        <v>135</v>
      </c>
      <c r="PY466" s="36">
        <f t="shared" si="1504"/>
        <v>972</v>
      </c>
      <c r="QM466" s="5"/>
      <c r="QO466" s="5"/>
      <c r="RN466" s="31">
        <v>124.25</v>
      </c>
      <c r="RO466" s="36">
        <f t="shared" si="1505"/>
        <v>1888.6</v>
      </c>
      <c r="RT466" s="60">
        <v>64</v>
      </c>
      <c r="RU466" s="36">
        <f t="shared" si="1506"/>
        <v>1971.2</v>
      </c>
      <c r="RZ466" s="60">
        <v>140</v>
      </c>
      <c r="SA466" s="36">
        <f t="shared" si="1507"/>
        <v>2184</v>
      </c>
    </row>
    <row r="467" spans="1:515" x14ac:dyDescent="0.55000000000000004">
      <c r="B467" s="80">
        <v>186908</v>
      </c>
      <c r="C467" s="77"/>
      <c r="D467" s="78"/>
      <c r="E467" s="78">
        <f t="shared" si="1452"/>
        <v>597915.71666666679</v>
      </c>
      <c r="F467" s="78">
        <f t="shared" si="1508"/>
        <v>78.628923688791346</v>
      </c>
      <c r="G467" s="78">
        <f t="shared" si="1454"/>
        <v>113.71110202477401</v>
      </c>
      <c r="H467" s="78"/>
      <c r="I467" s="78"/>
      <c r="J467" s="88"/>
      <c r="N467" s="31">
        <v>121</v>
      </c>
      <c r="O467" s="62">
        <f t="shared" si="1455"/>
        <v>15911.5</v>
      </c>
      <c r="T467" s="31">
        <v>32.25</v>
      </c>
      <c r="U467" s="36">
        <f t="shared" si="1456"/>
        <v>6450</v>
      </c>
      <c r="Z467" s="31">
        <v>126</v>
      </c>
      <c r="AA467" s="37">
        <f t="shared" si="1453"/>
        <v>18900</v>
      </c>
      <c r="AF467" s="31">
        <v>112.5</v>
      </c>
      <c r="AG467" s="36">
        <f t="shared" si="1457"/>
        <v>15862.5</v>
      </c>
      <c r="AL467" s="31">
        <v>96.5</v>
      </c>
      <c r="AM467" s="30">
        <f t="shared" si="1458"/>
        <v>23835.5</v>
      </c>
      <c r="AR467" s="31">
        <v>72</v>
      </c>
      <c r="AS467" s="38">
        <f t="shared" si="1459"/>
        <v>2268</v>
      </c>
      <c r="AX467" s="31">
        <v>101.125</v>
      </c>
      <c r="AY467" s="36">
        <f t="shared" si="1460"/>
        <v>15168.75</v>
      </c>
      <c r="BD467" s="31">
        <v>140.875</v>
      </c>
      <c r="BE467" s="36">
        <f t="shared" si="1461"/>
        <v>6339.375</v>
      </c>
      <c r="BJ467" s="31">
        <v>108.25</v>
      </c>
      <c r="BK467" s="36">
        <f t="shared" si="1462"/>
        <v>3323.2750000000001</v>
      </c>
      <c r="BP467" s="31">
        <v>114.5</v>
      </c>
      <c r="BQ467" s="30">
        <f t="shared" si="1463"/>
        <v>4465.5</v>
      </c>
      <c r="BV467" s="31">
        <v>107</v>
      </c>
      <c r="BW467" s="30">
        <f t="shared" si="1464"/>
        <v>14980</v>
      </c>
      <c r="CB467" s="31">
        <v>139.5</v>
      </c>
      <c r="CC467" s="30">
        <f t="shared" si="1465"/>
        <v>32503.5</v>
      </c>
      <c r="CH467" s="3">
        <v>35.25</v>
      </c>
      <c r="CI467" s="36">
        <f t="shared" si="1466"/>
        <v>810.75</v>
      </c>
      <c r="CT467" s="3">
        <v>83.25</v>
      </c>
      <c r="CU467" s="36">
        <f t="shared" si="1467"/>
        <v>12154.5</v>
      </c>
      <c r="CZ467" s="29">
        <v>204.6875</v>
      </c>
      <c r="DA467" s="62">
        <f t="shared" si="1468"/>
        <v>106028.125</v>
      </c>
      <c r="DF467" s="31">
        <v>184</v>
      </c>
      <c r="DG467" s="30">
        <f t="shared" si="1469"/>
        <v>18400</v>
      </c>
      <c r="DL467" s="31">
        <v>160</v>
      </c>
      <c r="DM467" s="30">
        <f t="shared" si="1470"/>
        <v>8800</v>
      </c>
      <c r="DR467" s="31">
        <v>129</v>
      </c>
      <c r="DS467" s="30">
        <f t="shared" si="1471"/>
        <v>10939.199999999999</v>
      </c>
      <c r="EP467" s="31">
        <v>106</v>
      </c>
      <c r="EQ467" s="36">
        <f t="shared" si="1509"/>
        <v>36570</v>
      </c>
      <c r="FH467" s="31">
        <v>145.25</v>
      </c>
      <c r="FI467" s="36">
        <f t="shared" si="1474"/>
        <v>21642.25</v>
      </c>
      <c r="FN467" s="31">
        <v>74.25</v>
      </c>
      <c r="FO467" s="36">
        <f t="shared" si="1475"/>
        <v>7796.25</v>
      </c>
      <c r="FT467" s="31">
        <v>111.9375</v>
      </c>
      <c r="FU467" s="36">
        <f t="shared" si="1476"/>
        <v>30223.125</v>
      </c>
      <c r="GF467" s="31">
        <v>106.25</v>
      </c>
      <c r="GG467" s="36">
        <f t="shared" si="1478"/>
        <v>6268.75</v>
      </c>
      <c r="GL467" s="31">
        <v>96.125</v>
      </c>
      <c r="GM467" s="36">
        <f t="shared" si="1479"/>
        <v>4614</v>
      </c>
      <c r="GR467" s="31">
        <v>113.16666666666666</v>
      </c>
      <c r="GS467" s="36">
        <f t="shared" si="1480"/>
        <v>18106.666666666664</v>
      </c>
      <c r="HJ467" s="31">
        <v>79.25</v>
      </c>
      <c r="HK467" s="36">
        <f t="shared" si="1481"/>
        <v>4279.5</v>
      </c>
      <c r="HP467" s="31">
        <v>194.5</v>
      </c>
      <c r="HQ467" s="30">
        <f t="shared" si="1482"/>
        <v>24312.5</v>
      </c>
      <c r="HV467" s="31">
        <v>125</v>
      </c>
      <c r="HW467" s="36">
        <f t="shared" si="1483"/>
        <v>3750</v>
      </c>
      <c r="IB467" s="31">
        <v>221</v>
      </c>
      <c r="IC467" s="36">
        <f t="shared" si="1484"/>
        <v>7293</v>
      </c>
      <c r="IH467" s="31">
        <v>140</v>
      </c>
      <c r="II467" s="30">
        <f t="shared" si="1485"/>
        <v>7000</v>
      </c>
      <c r="IN467" s="31">
        <v>98.375</v>
      </c>
      <c r="IO467" s="36">
        <f t="shared" si="1486"/>
        <v>4820.375</v>
      </c>
      <c r="IT467" s="31">
        <v>156</v>
      </c>
      <c r="IU467" s="36">
        <f t="shared" si="1487"/>
        <v>7956</v>
      </c>
      <c r="IZ467" s="31">
        <v>83</v>
      </c>
      <c r="JA467" s="36">
        <f t="shared" si="1488"/>
        <v>4731</v>
      </c>
      <c r="JC467" s="69"/>
      <c r="JD467" s="20"/>
      <c r="JE467" s="20"/>
      <c r="JF467" s="20"/>
      <c r="JI467" s="69"/>
      <c r="JJ467" s="20"/>
      <c r="JK467" s="20"/>
      <c r="JL467" s="20">
        <v>120.25</v>
      </c>
      <c r="JM467" s="23">
        <f t="shared" si="1489"/>
        <v>12025</v>
      </c>
      <c r="JO467" s="69"/>
      <c r="JP467" s="20"/>
      <c r="JQ467" s="20"/>
      <c r="JR467" s="20">
        <v>135</v>
      </c>
      <c r="JS467" s="23">
        <f t="shared" si="1490"/>
        <v>4536</v>
      </c>
      <c r="JU467" s="69"/>
      <c r="JV467" s="20"/>
      <c r="JW467" s="20"/>
      <c r="JX467" s="20"/>
      <c r="KA467" s="69"/>
      <c r="KB467" s="20"/>
      <c r="KC467" s="20"/>
      <c r="KD467" s="20"/>
      <c r="KG467" s="69"/>
      <c r="KH467" s="20"/>
      <c r="KI467" s="20"/>
      <c r="KJ467" s="20">
        <v>25</v>
      </c>
      <c r="KK467" s="23">
        <f t="shared" si="1491"/>
        <v>750</v>
      </c>
      <c r="KM467" s="69"/>
      <c r="KN467" s="20"/>
      <c r="KO467" s="20"/>
      <c r="KP467" s="20">
        <v>135</v>
      </c>
      <c r="KQ467" s="23">
        <f t="shared" si="1492"/>
        <v>2929.5</v>
      </c>
      <c r="KS467" s="69"/>
      <c r="KT467" s="20"/>
      <c r="KU467" s="20"/>
      <c r="KV467" s="22">
        <v>104.25</v>
      </c>
      <c r="KW467" s="23">
        <f t="shared" si="1493"/>
        <v>9382.5</v>
      </c>
      <c r="KY467" s="69"/>
      <c r="KZ467" s="20"/>
      <c r="LA467" s="20"/>
      <c r="LB467" s="20">
        <v>112</v>
      </c>
      <c r="LC467" s="23">
        <f t="shared" si="1494"/>
        <v>2643.2000000000003</v>
      </c>
      <c r="LE467" s="69"/>
      <c r="LF467" s="20"/>
      <c r="LG467" s="20"/>
      <c r="LH467" s="20">
        <v>29.5</v>
      </c>
      <c r="LI467" s="23">
        <f t="shared" si="1495"/>
        <v>11151</v>
      </c>
      <c r="LK467" s="27"/>
      <c r="LL467" s="27"/>
      <c r="LM467" s="27"/>
      <c r="LN467" s="27">
        <v>230</v>
      </c>
      <c r="LO467" s="30">
        <f t="shared" si="1496"/>
        <v>16100</v>
      </c>
      <c r="LW467" s="32"/>
      <c r="LX467" s="32"/>
      <c r="LY467" s="32"/>
      <c r="LZ467" s="32">
        <v>126.5</v>
      </c>
      <c r="MA467" s="36">
        <f t="shared" si="1497"/>
        <v>7590</v>
      </c>
      <c r="MC467" s="32"/>
      <c r="MD467" s="32"/>
      <c r="ME467" s="32"/>
      <c r="MF467" s="32"/>
      <c r="MI467" s="32"/>
      <c r="MJ467" s="32"/>
      <c r="MK467" s="32"/>
      <c r="ML467" s="32"/>
      <c r="MO467" s="32"/>
      <c r="MP467" s="32"/>
      <c r="MQ467" s="32"/>
      <c r="MR467" s="32"/>
      <c r="MU467" s="32"/>
      <c r="MV467" s="32"/>
      <c r="MW467" s="32"/>
      <c r="MX467" s="32"/>
      <c r="NA467" s="32"/>
      <c r="NB467" s="32"/>
      <c r="NC467" s="32"/>
      <c r="ND467" s="32">
        <v>145</v>
      </c>
      <c r="NE467" s="36">
        <f t="shared" si="1498"/>
        <v>2175</v>
      </c>
      <c r="NG467" s="32"/>
      <c r="NH467" s="32"/>
      <c r="NI467" s="32"/>
      <c r="NJ467" s="32">
        <v>133.875</v>
      </c>
      <c r="NK467" s="36">
        <f t="shared" si="1499"/>
        <v>4739.1750000000002</v>
      </c>
      <c r="NM467" s="32"/>
      <c r="NN467" s="32"/>
      <c r="NO467" s="32"/>
      <c r="NP467" s="32">
        <v>127.875</v>
      </c>
      <c r="NQ467" s="36">
        <f t="shared" si="1500"/>
        <v>2173.875</v>
      </c>
      <c r="NS467" s="32"/>
      <c r="NT467" s="32"/>
      <c r="NU467" s="32"/>
      <c r="NV467" s="32"/>
      <c r="NY467" s="32"/>
      <c r="NZ467" s="32"/>
      <c r="OA467" s="32"/>
      <c r="OB467" s="32">
        <v>65.875</v>
      </c>
      <c r="OC467" s="36">
        <f t="shared" si="1501"/>
        <v>1884.0250000000001</v>
      </c>
      <c r="OE467" s="32"/>
      <c r="OF467" s="32"/>
      <c r="OG467" s="32"/>
      <c r="OH467" s="32"/>
      <c r="OK467" s="32"/>
      <c r="OL467" s="32"/>
      <c r="OM467" s="32"/>
      <c r="ON467" s="32"/>
      <c r="OQ467" s="32"/>
      <c r="OR467" s="32"/>
      <c r="OS467" s="32"/>
      <c r="OT467" s="32">
        <v>100.25</v>
      </c>
      <c r="OU467" s="36">
        <f t="shared" si="1502"/>
        <v>2506.25</v>
      </c>
      <c r="OW467" s="32"/>
      <c r="OX467" s="32"/>
      <c r="OY467" s="32"/>
      <c r="OZ467" s="32"/>
      <c r="PO467" s="32"/>
      <c r="PP467" s="32"/>
      <c r="PQ467" s="32"/>
      <c r="PR467" s="32">
        <v>20</v>
      </c>
      <c r="PS467" s="36">
        <f t="shared" si="1503"/>
        <v>3720</v>
      </c>
      <c r="PU467" s="32"/>
      <c r="PV467" s="32"/>
      <c r="PW467" s="32"/>
      <c r="PX467" s="31">
        <v>135</v>
      </c>
      <c r="PY467" s="36">
        <f t="shared" si="1504"/>
        <v>972</v>
      </c>
      <c r="QM467" s="5"/>
      <c r="QO467" s="5"/>
      <c r="RN467" s="31">
        <f>AVERAGE(RN466,RN468)</f>
        <v>125.125</v>
      </c>
      <c r="RO467" s="36">
        <f t="shared" si="1505"/>
        <v>1901.8999999999999</v>
      </c>
      <c r="RT467" s="31">
        <f>AVERAGE(RT466,RT468)</f>
        <v>66</v>
      </c>
      <c r="RU467" s="36">
        <f t="shared" si="1506"/>
        <v>2032.8</v>
      </c>
      <c r="RZ467" s="31">
        <f>AVERAGE(RZ466,RZ468)</f>
        <v>141</v>
      </c>
      <c r="SA467" s="36">
        <f t="shared" si="1507"/>
        <v>2199.6</v>
      </c>
    </row>
    <row r="468" spans="1:515" x14ac:dyDescent="0.55000000000000004">
      <c r="B468" s="80">
        <v>186909</v>
      </c>
      <c r="C468" s="77"/>
      <c r="D468" s="78"/>
      <c r="E468" s="78">
        <f t="shared" si="1452"/>
        <v>555304.55999999994</v>
      </c>
      <c r="F468" s="78">
        <f t="shared" si="1508"/>
        <v>73.0253422935521</v>
      </c>
      <c r="G468" s="78">
        <f t="shared" si="1454"/>
        <v>105.60734852230799</v>
      </c>
      <c r="H468" s="78"/>
      <c r="I468" s="78"/>
      <c r="J468" s="88"/>
      <c r="N468" s="31">
        <v>121</v>
      </c>
      <c r="O468" s="62">
        <f t="shared" si="1455"/>
        <v>15911.5</v>
      </c>
      <c r="T468" s="31">
        <v>26.13</v>
      </c>
      <c r="U468" s="36">
        <f t="shared" si="1456"/>
        <v>5226</v>
      </c>
      <c r="Z468" s="31">
        <v>120</v>
      </c>
      <c r="AA468" s="37">
        <f t="shared" si="1453"/>
        <v>18000</v>
      </c>
      <c r="AF468" s="31">
        <v>110</v>
      </c>
      <c r="AG468" s="36">
        <f t="shared" si="1457"/>
        <v>15510</v>
      </c>
      <c r="AL468" s="31">
        <v>92.88</v>
      </c>
      <c r="AM468" s="30">
        <f t="shared" si="1458"/>
        <v>22941.360000000001</v>
      </c>
      <c r="AR468" s="31">
        <v>72</v>
      </c>
      <c r="AS468" s="38">
        <f t="shared" si="1459"/>
        <v>2268</v>
      </c>
      <c r="AX468" s="31">
        <v>100</v>
      </c>
      <c r="AY468" s="36">
        <f t="shared" si="1460"/>
        <v>15000</v>
      </c>
      <c r="BD468" s="31">
        <v>141</v>
      </c>
      <c r="BE468" s="36">
        <f t="shared" si="1461"/>
        <v>6345</v>
      </c>
      <c r="BJ468" s="31">
        <v>108</v>
      </c>
      <c r="BK468" s="36">
        <f t="shared" si="1462"/>
        <v>3315.6</v>
      </c>
      <c r="BP468" s="31">
        <v>114.5</v>
      </c>
      <c r="BQ468" s="30">
        <f t="shared" si="1463"/>
        <v>4465.5</v>
      </c>
      <c r="BV468" s="31">
        <v>100.25</v>
      </c>
      <c r="BW468" s="30">
        <f t="shared" si="1464"/>
        <v>14035</v>
      </c>
      <c r="CB468" s="31">
        <v>134</v>
      </c>
      <c r="CC468" s="30">
        <f t="shared" si="1465"/>
        <v>31222</v>
      </c>
      <c r="CH468" s="59">
        <v>35.5</v>
      </c>
      <c r="CI468" s="36">
        <f t="shared" si="1466"/>
        <v>816.5</v>
      </c>
      <c r="CT468" s="3">
        <v>70</v>
      </c>
      <c r="CU468" s="36">
        <f t="shared" si="1467"/>
        <v>10220</v>
      </c>
      <c r="CZ468" s="29">
        <v>179.625</v>
      </c>
      <c r="DA468" s="62">
        <f t="shared" si="1468"/>
        <v>93045.75</v>
      </c>
      <c r="DF468" s="31">
        <v>144</v>
      </c>
      <c r="DG468" s="30">
        <f t="shared" si="1469"/>
        <v>14400</v>
      </c>
      <c r="DL468" s="31">
        <v>125</v>
      </c>
      <c r="DM468" s="30">
        <f t="shared" si="1470"/>
        <v>6875</v>
      </c>
      <c r="DR468" s="31">
        <v>118</v>
      </c>
      <c r="DS468" s="30">
        <f t="shared" si="1471"/>
        <v>10006.4</v>
      </c>
      <c r="EP468" s="31">
        <v>82.5</v>
      </c>
      <c r="EQ468" s="36">
        <f t="shared" si="1509"/>
        <v>28462.5</v>
      </c>
      <c r="FH468" s="31">
        <v>145</v>
      </c>
      <c r="FI468" s="36">
        <f t="shared" si="1474"/>
        <v>21605</v>
      </c>
      <c r="FN468" s="31">
        <v>78</v>
      </c>
      <c r="FO468" s="36">
        <f t="shared" si="1475"/>
        <v>8190</v>
      </c>
      <c r="FT468" s="31">
        <v>111.375</v>
      </c>
      <c r="FU468" s="36">
        <f t="shared" si="1476"/>
        <v>30071.25</v>
      </c>
      <c r="GF468" s="31">
        <v>95</v>
      </c>
      <c r="GG468" s="36">
        <f t="shared" si="1478"/>
        <v>5605</v>
      </c>
      <c r="GL468" s="31">
        <v>93</v>
      </c>
      <c r="GM468" s="36">
        <f t="shared" si="1479"/>
        <v>4464</v>
      </c>
      <c r="GR468" s="31">
        <v>112.75</v>
      </c>
      <c r="GS468" s="36">
        <f t="shared" si="1480"/>
        <v>18040</v>
      </c>
      <c r="HJ468" s="31">
        <v>66.25</v>
      </c>
      <c r="HK468" s="36">
        <f t="shared" si="1481"/>
        <v>3577.5</v>
      </c>
      <c r="HP468" s="31">
        <v>165</v>
      </c>
      <c r="HQ468" s="30">
        <f t="shared" si="1482"/>
        <v>20625</v>
      </c>
      <c r="HV468" s="31">
        <v>104.5</v>
      </c>
      <c r="HW468" s="36">
        <f t="shared" si="1483"/>
        <v>3135</v>
      </c>
      <c r="IB468" s="31">
        <v>232</v>
      </c>
      <c r="IC468" s="36">
        <f t="shared" si="1484"/>
        <v>7656</v>
      </c>
      <c r="IH468" s="31">
        <v>130</v>
      </c>
      <c r="II468" s="30">
        <f t="shared" si="1485"/>
        <v>6500</v>
      </c>
      <c r="IN468" s="31">
        <v>97.5</v>
      </c>
      <c r="IO468" s="36">
        <f t="shared" si="1486"/>
        <v>4777.5</v>
      </c>
      <c r="IT468" s="31">
        <v>144</v>
      </c>
      <c r="IU468" s="36">
        <f t="shared" si="1487"/>
        <v>7344</v>
      </c>
      <c r="IZ468" s="31">
        <v>54.75</v>
      </c>
      <c r="JA468" s="36">
        <f t="shared" si="1488"/>
        <v>3120.75</v>
      </c>
      <c r="JC468" s="69"/>
      <c r="JD468" s="20"/>
      <c r="JE468" s="20"/>
      <c r="JF468" s="20"/>
      <c r="JI468" s="69"/>
      <c r="JJ468" s="20"/>
      <c r="JK468" s="20"/>
      <c r="JL468" s="20">
        <v>120</v>
      </c>
      <c r="JM468" s="23">
        <f t="shared" si="1489"/>
        <v>12000</v>
      </c>
      <c r="JO468" s="69"/>
      <c r="JP468" s="20"/>
      <c r="JQ468" s="20"/>
      <c r="JR468" s="20">
        <v>136</v>
      </c>
      <c r="JS468" s="23">
        <f t="shared" si="1490"/>
        <v>4569.6000000000004</v>
      </c>
      <c r="JU468" s="69"/>
      <c r="JV468" s="20"/>
      <c r="JW468" s="20"/>
      <c r="JX468" s="20"/>
      <c r="KA468" s="69"/>
      <c r="KB468" s="20"/>
      <c r="KC468" s="20"/>
      <c r="KD468" s="20"/>
      <c r="KG468" s="69"/>
      <c r="KH468" s="20"/>
      <c r="KI468" s="20"/>
      <c r="KJ468" s="20">
        <v>25</v>
      </c>
      <c r="KK468" s="23">
        <f t="shared" si="1491"/>
        <v>750</v>
      </c>
      <c r="KM468" s="69"/>
      <c r="KN468" s="20"/>
      <c r="KO468" s="20"/>
      <c r="KP468" s="20">
        <v>135</v>
      </c>
      <c r="KQ468" s="23">
        <f t="shared" si="1492"/>
        <v>2929.5</v>
      </c>
      <c r="KS468" s="69"/>
      <c r="KT468" s="20"/>
      <c r="KU468" s="20"/>
      <c r="KV468" s="20">
        <v>103</v>
      </c>
      <c r="KW468" s="23">
        <f t="shared" si="1493"/>
        <v>9270</v>
      </c>
      <c r="KY468" s="69"/>
      <c r="KZ468" s="20"/>
      <c r="LA468" s="20"/>
      <c r="LB468" s="20">
        <v>112</v>
      </c>
      <c r="LC468" s="23">
        <f t="shared" si="1494"/>
        <v>2643.2000000000003</v>
      </c>
      <c r="LE468" s="69"/>
      <c r="LF468" s="20"/>
      <c r="LG468" s="20"/>
      <c r="LH468" s="20">
        <v>30.75</v>
      </c>
      <c r="LI468" s="23">
        <f t="shared" si="1495"/>
        <v>11623.5</v>
      </c>
      <c r="LK468" s="27"/>
      <c r="LL468" s="27"/>
      <c r="LM468" s="27"/>
      <c r="LN468" s="27">
        <v>250</v>
      </c>
      <c r="LO468" s="30">
        <f t="shared" si="1496"/>
        <v>17500</v>
      </c>
      <c r="LW468" s="32"/>
      <c r="LX468" s="32"/>
      <c r="LY468" s="32"/>
      <c r="LZ468" s="32">
        <v>120</v>
      </c>
      <c r="MA468" s="36">
        <f t="shared" si="1497"/>
        <v>7200</v>
      </c>
      <c r="MC468" s="32"/>
      <c r="MD468" s="32"/>
      <c r="ME468" s="32"/>
      <c r="MF468" s="32"/>
      <c r="MI468" s="32"/>
      <c r="MJ468" s="32"/>
      <c r="MK468" s="32"/>
      <c r="ML468" s="32"/>
      <c r="MO468" s="32"/>
      <c r="MP468" s="32"/>
      <c r="MQ468" s="32"/>
      <c r="MR468" s="32"/>
      <c r="MU468" s="32"/>
      <c r="MV468" s="32"/>
      <c r="MW468" s="32"/>
      <c r="MX468" s="32"/>
      <c r="NA468" s="32"/>
      <c r="NB468" s="32"/>
      <c r="NC468" s="32"/>
      <c r="ND468" s="32">
        <v>140</v>
      </c>
      <c r="NE468" s="36">
        <f t="shared" si="1498"/>
        <v>2100</v>
      </c>
      <c r="NG468" s="32"/>
      <c r="NH468" s="32"/>
      <c r="NI468" s="32"/>
      <c r="NJ468" s="32">
        <v>136.75</v>
      </c>
      <c r="NK468" s="36">
        <f t="shared" si="1499"/>
        <v>4840.95</v>
      </c>
      <c r="NM468" s="32"/>
      <c r="NN468" s="32"/>
      <c r="NO468" s="32"/>
      <c r="NP468" s="32">
        <v>125.25</v>
      </c>
      <c r="NQ468" s="36">
        <f t="shared" si="1500"/>
        <v>2129.25</v>
      </c>
      <c r="NS468" s="32"/>
      <c r="NT468" s="32"/>
      <c r="NU468" s="32"/>
      <c r="NV468" s="32"/>
      <c r="NY468" s="32"/>
      <c r="NZ468" s="32"/>
      <c r="OA468" s="32"/>
      <c r="OB468" s="32">
        <v>62.75</v>
      </c>
      <c r="OC468" s="36">
        <f t="shared" si="1501"/>
        <v>1794.65</v>
      </c>
      <c r="OE468" s="32"/>
      <c r="OF468" s="32"/>
      <c r="OG468" s="32"/>
      <c r="OH468" s="32"/>
      <c r="OK468" s="32"/>
      <c r="OL468" s="32"/>
      <c r="OM468" s="32"/>
      <c r="ON468" s="32"/>
      <c r="OQ468" s="32"/>
      <c r="OR468" s="32"/>
      <c r="OS468" s="32"/>
      <c r="OT468" s="32">
        <v>109</v>
      </c>
      <c r="OU468" s="36">
        <f t="shared" si="1502"/>
        <v>2725</v>
      </c>
      <c r="OW468" s="32"/>
      <c r="OX468" s="32"/>
      <c r="OY468" s="32"/>
      <c r="OZ468" s="32"/>
      <c r="PO468" s="32"/>
      <c r="PP468" s="32"/>
      <c r="PQ468" s="32"/>
      <c r="PR468" s="32">
        <v>17.5</v>
      </c>
      <c r="PS468" s="36">
        <f t="shared" si="1503"/>
        <v>3255</v>
      </c>
      <c r="PU468" s="32"/>
      <c r="PV468" s="32"/>
      <c r="PW468" s="32"/>
      <c r="PX468" s="31">
        <v>135</v>
      </c>
      <c r="PY468" s="36">
        <f t="shared" si="1504"/>
        <v>972</v>
      </c>
      <c r="QM468" s="5"/>
      <c r="QO468" s="5"/>
      <c r="RN468" s="31">
        <v>126</v>
      </c>
      <c r="RO468" s="36">
        <f t="shared" si="1505"/>
        <v>1915.1999999999998</v>
      </c>
      <c r="RT468" s="31">
        <v>68</v>
      </c>
      <c r="RU468" s="36">
        <f t="shared" si="1506"/>
        <v>2094.4</v>
      </c>
      <c r="RZ468" s="31">
        <v>142</v>
      </c>
      <c r="SA468" s="36">
        <f t="shared" si="1507"/>
        <v>2215.1999999999998</v>
      </c>
    </row>
    <row r="469" spans="1:515" x14ac:dyDescent="0.55000000000000004">
      <c r="B469" s="80">
        <v>186910</v>
      </c>
      <c r="C469" s="77"/>
      <c r="D469" s="78"/>
      <c r="E469" s="78">
        <f t="shared" si="1452"/>
        <v>564758.40499999991</v>
      </c>
      <c r="F469" s="78">
        <f t="shared" si="1508"/>
        <v>74.268570454896903</v>
      </c>
      <c r="G469" s="78">
        <f t="shared" si="1454"/>
        <v>107.40527271689929</v>
      </c>
      <c r="H469" s="78"/>
      <c r="I469" s="78"/>
      <c r="J469" s="88"/>
      <c r="N469" s="31">
        <v>128.5</v>
      </c>
      <c r="O469" s="62">
        <f t="shared" si="1455"/>
        <v>16897.75</v>
      </c>
      <c r="T469" s="31">
        <v>26.13</v>
      </c>
      <c r="U469" s="36">
        <f t="shared" si="1456"/>
        <v>5226</v>
      </c>
      <c r="Z469" s="31">
        <v>122</v>
      </c>
      <c r="AA469" s="37">
        <f t="shared" si="1453"/>
        <v>18300</v>
      </c>
      <c r="AF469" s="31">
        <v>111</v>
      </c>
      <c r="AG469" s="36">
        <f t="shared" si="1457"/>
        <v>15651</v>
      </c>
      <c r="AL469" s="31">
        <v>96.5</v>
      </c>
      <c r="AM469" s="30">
        <f t="shared" si="1458"/>
        <v>23835.5</v>
      </c>
      <c r="AR469" s="31">
        <v>78.5</v>
      </c>
      <c r="AS469" s="38">
        <f t="shared" si="1459"/>
        <v>2472.75</v>
      </c>
      <c r="AX469" s="31">
        <v>96</v>
      </c>
      <c r="AY469" s="36">
        <f t="shared" si="1460"/>
        <v>14400</v>
      </c>
      <c r="BD469" s="31">
        <v>140</v>
      </c>
      <c r="BE469" s="36">
        <f t="shared" si="1461"/>
        <v>6300</v>
      </c>
      <c r="BJ469" s="31">
        <v>108</v>
      </c>
      <c r="BK469" s="36">
        <f t="shared" si="1462"/>
        <v>3315.6</v>
      </c>
      <c r="BP469" s="31">
        <v>114.75</v>
      </c>
      <c r="BQ469" s="30">
        <f t="shared" si="1463"/>
        <v>4475.25</v>
      </c>
      <c r="BV469" s="31">
        <v>104.625</v>
      </c>
      <c r="BW469" s="30">
        <f t="shared" si="1464"/>
        <v>14647.5</v>
      </c>
      <c r="CB469" s="31">
        <v>139</v>
      </c>
      <c r="CC469" s="30">
        <f t="shared" si="1465"/>
        <v>32387</v>
      </c>
      <c r="CH469" s="3">
        <v>32</v>
      </c>
      <c r="CI469" s="36">
        <f t="shared" si="1466"/>
        <v>736</v>
      </c>
      <c r="CT469" s="59">
        <v>70.5</v>
      </c>
      <c r="CU469" s="36">
        <f t="shared" si="1467"/>
        <v>10293</v>
      </c>
      <c r="CZ469" s="29">
        <v>183.375</v>
      </c>
      <c r="DA469" s="62">
        <f t="shared" si="1468"/>
        <v>94988.25</v>
      </c>
      <c r="DF469" s="31">
        <v>175</v>
      </c>
      <c r="DG469" s="30">
        <f t="shared" si="1469"/>
        <v>17500</v>
      </c>
      <c r="DL469" s="31">
        <v>143</v>
      </c>
      <c r="DM469" s="30">
        <f t="shared" si="1470"/>
        <v>7865</v>
      </c>
      <c r="DR469" s="31">
        <v>122</v>
      </c>
      <c r="DS469" s="30">
        <f t="shared" si="1471"/>
        <v>10345.6</v>
      </c>
      <c r="EP469" s="31">
        <v>92.5</v>
      </c>
      <c r="EQ469" s="36">
        <f t="shared" si="1509"/>
        <v>31912.5</v>
      </c>
      <c r="FH469" s="31">
        <v>148</v>
      </c>
      <c r="FI469" s="36">
        <f t="shared" si="1474"/>
        <v>22052</v>
      </c>
      <c r="FN469" s="31">
        <v>75</v>
      </c>
      <c r="FO469" s="36">
        <f t="shared" si="1475"/>
        <v>7875</v>
      </c>
      <c r="FT469" s="31">
        <v>111</v>
      </c>
      <c r="FU469" s="36">
        <f t="shared" si="1476"/>
        <v>29970</v>
      </c>
      <c r="GF469" s="31">
        <v>88.75</v>
      </c>
      <c r="GG469" s="36">
        <f t="shared" si="1478"/>
        <v>5236.25</v>
      </c>
      <c r="GL469" s="31">
        <v>95</v>
      </c>
      <c r="GM469" s="36">
        <f t="shared" si="1479"/>
        <v>4560</v>
      </c>
      <c r="GR469" s="31">
        <v>105.75</v>
      </c>
      <c r="GS469" s="36">
        <f t="shared" si="1480"/>
        <v>16920</v>
      </c>
      <c r="HJ469" s="31">
        <v>68</v>
      </c>
      <c r="HK469" s="36">
        <f t="shared" si="1481"/>
        <v>3672</v>
      </c>
      <c r="HP469" s="31">
        <v>160</v>
      </c>
      <c r="HQ469" s="30">
        <f t="shared" si="1482"/>
        <v>20000</v>
      </c>
      <c r="HV469" s="31">
        <v>108.75</v>
      </c>
      <c r="HW469" s="36">
        <f t="shared" si="1483"/>
        <v>3262.5</v>
      </c>
      <c r="IB469" s="31">
        <v>232</v>
      </c>
      <c r="IC469" s="36">
        <f t="shared" si="1484"/>
        <v>7656</v>
      </c>
      <c r="IH469" s="31">
        <v>140</v>
      </c>
      <c r="II469" s="30">
        <f t="shared" si="1485"/>
        <v>7000</v>
      </c>
      <c r="IN469" s="31">
        <v>97.5</v>
      </c>
      <c r="IO469" s="36">
        <f t="shared" si="1486"/>
        <v>4777.5</v>
      </c>
      <c r="IT469" s="31">
        <v>145</v>
      </c>
      <c r="IU469" s="36">
        <f t="shared" si="1487"/>
        <v>7395</v>
      </c>
      <c r="IZ469" s="31">
        <v>64</v>
      </c>
      <c r="JA469" s="36">
        <f t="shared" si="1488"/>
        <v>3648</v>
      </c>
      <c r="JC469" s="69"/>
      <c r="JD469" s="20"/>
      <c r="JE469" s="20"/>
      <c r="JF469" s="20"/>
      <c r="JI469" s="69"/>
      <c r="JJ469" s="20"/>
      <c r="JK469" s="20"/>
      <c r="JL469" s="20">
        <v>120</v>
      </c>
      <c r="JM469" s="23">
        <f t="shared" si="1489"/>
        <v>12000</v>
      </c>
      <c r="JO469" s="69"/>
      <c r="JP469" s="20"/>
      <c r="JQ469" s="20"/>
      <c r="JR469" s="20">
        <v>134.75</v>
      </c>
      <c r="JS469" s="23">
        <f t="shared" si="1490"/>
        <v>4527.6000000000004</v>
      </c>
      <c r="JU469" s="69"/>
      <c r="JV469" s="20"/>
      <c r="JW469" s="20"/>
      <c r="JX469" s="20"/>
      <c r="KA469" s="69"/>
      <c r="KB469" s="20"/>
      <c r="KC469" s="20"/>
      <c r="KD469" s="20"/>
      <c r="KG469" s="69"/>
      <c r="KH469" s="20"/>
      <c r="KI469" s="20"/>
      <c r="KJ469" s="20">
        <v>25</v>
      </c>
      <c r="KK469" s="23">
        <f t="shared" si="1491"/>
        <v>750</v>
      </c>
      <c r="KM469" s="69"/>
      <c r="KN469" s="20"/>
      <c r="KO469" s="20"/>
      <c r="KP469" s="20">
        <v>133</v>
      </c>
      <c r="KQ469" s="23">
        <f t="shared" si="1492"/>
        <v>2886.1</v>
      </c>
      <c r="KS469" s="69"/>
      <c r="KT469" s="20"/>
      <c r="KU469" s="20"/>
      <c r="KV469" s="20">
        <v>103</v>
      </c>
      <c r="KW469" s="23">
        <f t="shared" si="1493"/>
        <v>9270</v>
      </c>
      <c r="KY469" s="69"/>
      <c r="KZ469" s="20"/>
      <c r="LA469" s="20"/>
      <c r="LB469" s="20">
        <v>112</v>
      </c>
      <c r="LC469" s="23">
        <f t="shared" si="1494"/>
        <v>2643.2000000000003</v>
      </c>
      <c r="LE469" s="69"/>
      <c r="LF469" s="20"/>
      <c r="LG469" s="20"/>
      <c r="LH469" s="20">
        <v>30</v>
      </c>
      <c r="LI469" s="23">
        <f t="shared" si="1495"/>
        <v>11340</v>
      </c>
      <c r="LK469" s="27"/>
      <c r="LL469" s="27"/>
      <c r="LM469" s="27"/>
      <c r="LN469" s="27">
        <v>210</v>
      </c>
      <c r="LO469" s="30">
        <f t="shared" si="1496"/>
        <v>14700</v>
      </c>
      <c r="LW469" s="32"/>
      <c r="LX469" s="32"/>
      <c r="LY469" s="32"/>
      <c r="LZ469" s="32">
        <v>120</v>
      </c>
      <c r="MA469" s="36">
        <f t="shared" si="1497"/>
        <v>7200</v>
      </c>
      <c r="MC469" s="32"/>
      <c r="MD469" s="32"/>
      <c r="ME469" s="32"/>
      <c r="MF469" s="32"/>
      <c r="MI469" s="32"/>
      <c r="MJ469" s="32"/>
      <c r="MK469" s="32"/>
      <c r="ML469" s="32"/>
      <c r="MO469" s="32"/>
      <c r="MP469" s="32"/>
      <c r="MQ469" s="32"/>
      <c r="MR469" s="32"/>
      <c r="MU469" s="32"/>
      <c r="MV469" s="32"/>
      <c r="MW469" s="32"/>
      <c r="MX469" s="32"/>
      <c r="NA469" s="32"/>
      <c r="NB469" s="32"/>
      <c r="NC469" s="32"/>
      <c r="ND469" s="32">
        <v>148</v>
      </c>
      <c r="NE469" s="36">
        <f t="shared" si="1498"/>
        <v>2220</v>
      </c>
      <c r="NG469" s="32"/>
      <c r="NH469" s="32"/>
      <c r="NI469" s="32"/>
      <c r="NJ469" s="32">
        <v>130</v>
      </c>
      <c r="NK469" s="36">
        <f t="shared" si="1499"/>
        <v>4602</v>
      </c>
      <c r="NM469" s="32"/>
      <c r="NN469" s="32"/>
      <c r="NO469" s="32"/>
      <c r="NP469" s="32">
        <v>130</v>
      </c>
      <c r="NQ469" s="36">
        <f t="shared" si="1500"/>
        <v>2210</v>
      </c>
      <c r="NS469" s="32"/>
      <c r="NT469" s="32"/>
      <c r="NU469" s="32"/>
      <c r="NV469" s="32"/>
      <c r="NY469" s="32"/>
      <c r="NZ469" s="32"/>
      <c r="OA469" s="32"/>
      <c r="OB469" s="32">
        <v>59.625</v>
      </c>
      <c r="OC469" s="36">
        <f t="shared" si="1501"/>
        <v>1705.2750000000001</v>
      </c>
      <c r="OE469" s="32"/>
      <c r="OF469" s="32"/>
      <c r="OG469" s="32"/>
      <c r="OH469" s="32"/>
      <c r="OK469" s="32"/>
      <c r="OL469" s="32"/>
      <c r="OM469" s="32"/>
      <c r="ON469" s="32"/>
      <c r="OQ469" s="32"/>
      <c r="OR469" s="32"/>
      <c r="OS469" s="32"/>
      <c r="OT469" s="32">
        <v>109</v>
      </c>
      <c r="OU469" s="36">
        <f t="shared" si="1502"/>
        <v>2725</v>
      </c>
      <c r="OW469" s="32"/>
      <c r="OX469" s="32"/>
      <c r="OY469" s="32"/>
      <c r="OZ469" s="32"/>
      <c r="PC469" s="32"/>
      <c r="PD469" s="32"/>
      <c r="PE469" s="32"/>
      <c r="PF469" s="32"/>
      <c r="PI469" s="32"/>
      <c r="PJ469" s="32"/>
      <c r="PK469" s="32"/>
      <c r="PL469" s="32"/>
      <c r="PO469" s="32"/>
      <c r="PP469" s="32"/>
      <c r="PQ469" s="32"/>
      <c r="PR469" s="32">
        <v>17.38</v>
      </c>
      <c r="PS469" s="36">
        <f t="shared" si="1503"/>
        <v>3232.68</v>
      </c>
      <c r="PU469" s="32"/>
      <c r="PV469" s="32"/>
      <c r="PW469" s="32"/>
      <c r="PX469" s="31">
        <v>135</v>
      </c>
      <c r="PY469" s="36">
        <f t="shared" si="1504"/>
        <v>972</v>
      </c>
      <c r="QM469" s="5"/>
      <c r="QO469" s="5"/>
      <c r="RN469" s="31">
        <f>AVERAGE(RN468,RN470)</f>
        <v>125.5</v>
      </c>
      <c r="RO469" s="36">
        <f t="shared" si="1505"/>
        <v>1907.6</v>
      </c>
      <c r="RT469" s="31">
        <v>68</v>
      </c>
      <c r="RU469" s="36">
        <f t="shared" si="1506"/>
        <v>2094.4</v>
      </c>
      <c r="RZ469" s="31">
        <v>141</v>
      </c>
      <c r="SA469" s="36">
        <f t="shared" si="1507"/>
        <v>2199.6</v>
      </c>
    </row>
    <row r="470" spans="1:515" x14ac:dyDescent="0.55000000000000004">
      <c r="B470" s="80">
        <v>186911</v>
      </c>
      <c r="C470" s="79">
        <f>COUNT(N470:SS470)/2</f>
        <v>52</v>
      </c>
      <c r="D470" s="78"/>
      <c r="E470" s="78">
        <f t="shared" si="1452"/>
        <v>542711.42500000005</v>
      </c>
      <c r="F470" s="78">
        <f t="shared" si="1508"/>
        <v>71.369281709565698</v>
      </c>
      <c r="G470" s="78">
        <f t="shared" si="1454"/>
        <v>103.21239682781179</v>
      </c>
      <c r="H470" s="78"/>
      <c r="I470" s="78"/>
      <c r="J470" s="88"/>
      <c r="N470" s="31">
        <v>123</v>
      </c>
      <c r="O470" s="62">
        <f t="shared" si="1455"/>
        <v>16174.5</v>
      </c>
      <c r="T470" s="31">
        <v>24.63</v>
      </c>
      <c r="U470" s="36">
        <f t="shared" si="1456"/>
        <v>4926</v>
      </c>
      <c r="Z470" s="31">
        <v>120</v>
      </c>
      <c r="AA470" s="37">
        <f t="shared" si="1453"/>
        <v>18000</v>
      </c>
      <c r="AF470" s="31">
        <v>105.5</v>
      </c>
      <c r="AG470" s="36">
        <f t="shared" si="1457"/>
        <v>14875.5</v>
      </c>
      <c r="AL470" s="31">
        <v>98.25</v>
      </c>
      <c r="AM470" s="30">
        <f t="shared" si="1458"/>
        <v>24267.75</v>
      </c>
      <c r="AR470" s="31">
        <v>76.25</v>
      </c>
      <c r="AS470" s="38">
        <f t="shared" si="1459"/>
        <v>2401.875</v>
      </c>
      <c r="AX470" s="31">
        <v>87.5</v>
      </c>
      <c r="AY470" s="36">
        <f t="shared" si="1460"/>
        <v>13125</v>
      </c>
      <c r="BD470" s="31">
        <v>143</v>
      </c>
      <c r="BE470" s="36">
        <f t="shared" si="1461"/>
        <v>6435</v>
      </c>
      <c r="BJ470" s="31">
        <v>104</v>
      </c>
      <c r="BK470" s="36">
        <f t="shared" si="1462"/>
        <v>3192.7999999999997</v>
      </c>
      <c r="BP470" s="31">
        <v>115.5</v>
      </c>
      <c r="BQ470" s="30">
        <f t="shared" si="1463"/>
        <v>4504.5</v>
      </c>
      <c r="BV470" s="31">
        <v>106.5</v>
      </c>
      <c r="BW470" s="30">
        <f t="shared" si="1464"/>
        <v>14910</v>
      </c>
      <c r="CB470" s="31">
        <v>132</v>
      </c>
      <c r="CC470" s="30">
        <f t="shared" si="1465"/>
        <v>30756</v>
      </c>
      <c r="CH470" s="3">
        <v>25</v>
      </c>
      <c r="CI470" s="36">
        <f t="shared" si="1466"/>
        <v>575</v>
      </c>
      <c r="CT470" s="3">
        <v>74.75</v>
      </c>
      <c r="CU470" s="36">
        <f t="shared" si="1467"/>
        <v>10913.5</v>
      </c>
      <c r="CZ470" s="29">
        <v>180.75</v>
      </c>
      <c r="DA470" s="62">
        <f t="shared" si="1468"/>
        <v>93628.5</v>
      </c>
      <c r="DF470" s="31">
        <v>155.5</v>
      </c>
      <c r="DG470" s="30">
        <f t="shared" si="1469"/>
        <v>15550</v>
      </c>
      <c r="DL470" s="31">
        <v>129</v>
      </c>
      <c r="DM470" s="30">
        <f t="shared" si="1470"/>
        <v>7095</v>
      </c>
      <c r="DR470" s="31">
        <v>121</v>
      </c>
      <c r="DS470" s="30">
        <f t="shared" si="1471"/>
        <v>10260.799999999999</v>
      </c>
      <c r="EP470" s="31">
        <v>87</v>
      </c>
      <c r="EQ470" s="36">
        <f t="shared" si="1509"/>
        <v>30015</v>
      </c>
      <c r="FH470" s="31">
        <v>147</v>
      </c>
      <c r="FI470" s="36">
        <f t="shared" si="1474"/>
        <v>21903</v>
      </c>
      <c r="FN470" s="31">
        <v>74.5</v>
      </c>
      <c r="FO470" s="36">
        <f t="shared" si="1475"/>
        <v>7822.5</v>
      </c>
      <c r="FT470" s="31">
        <v>107.25</v>
      </c>
      <c r="FU470" s="36">
        <f t="shared" si="1476"/>
        <v>28957.5</v>
      </c>
      <c r="GF470" s="31">
        <v>80</v>
      </c>
      <c r="GG470" s="36">
        <f t="shared" si="1478"/>
        <v>4720</v>
      </c>
      <c r="GL470" s="31">
        <v>87.5</v>
      </c>
      <c r="GM470" s="36">
        <f t="shared" si="1479"/>
        <v>4200</v>
      </c>
      <c r="GR470" s="31">
        <v>106</v>
      </c>
      <c r="GS470" s="36">
        <f t="shared" si="1480"/>
        <v>16960</v>
      </c>
      <c r="HJ470" s="31">
        <v>67.25</v>
      </c>
      <c r="HK470" s="36">
        <f t="shared" si="1481"/>
        <v>3631.5</v>
      </c>
      <c r="HP470" s="31">
        <v>152.5</v>
      </c>
      <c r="HQ470" s="30">
        <f t="shared" si="1482"/>
        <v>19062.5</v>
      </c>
      <c r="HV470" s="31">
        <v>107.5</v>
      </c>
      <c r="HW470" s="36">
        <f t="shared" si="1483"/>
        <v>3225</v>
      </c>
      <c r="IB470" s="31">
        <v>232</v>
      </c>
      <c r="IC470" s="36">
        <f t="shared" si="1484"/>
        <v>7656</v>
      </c>
      <c r="IH470" s="31">
        <v>140</v>
      </c>
      <c r="II470" s="30">
        <f t="shared" si="1485"/>
        <v>7000</v>
      </c>
      <c r="IN470" s="31">
        <v>95.5</v>
      </c>
      <c r="IO470" s="36">
        <f t="shared" si="1486"/>
        <v>4679.5</v>
      </c>
      <c r="IT470" s="31">
        <v>148.5</v>
      </c>
      <c r="IU470" s="36">
        <f t="shared" si="1487"/>
        <v>7573.5</v>
      </c>
      <c r="IZ470" s="31">
        <v>55</v>
      </c>
      <c r="JA470" s="36">
        <f t="shared" si="1488"/>
        <v>3135</v>
      </c>
      <c r="JC470" s="69"/>
      <c r="JD470" s="20"/>
      <c r="JE470" s="20"/>
      <c r="JF470" s="20"/>
      <c r="JI470" s="69"/>
      <c r="JJ470" s="20"/>
      <c r="JK470" s="20"/>
      <c r="JL470" s="20">
        <v>65</v>
      </c>
      <c r="JM470" s="23">
        <f t="shared" si="1489"/>
        <v>6500</v>
      </c>
      <c r="JO470" s="69"/>
      <c r="JP470" s="20"/>
      <c r="JQ470" s="20"/>
      <c r="JR470" s="20">
        <v>134</v>
      </c>
      <c r="JS470" s="23">
        <f t="shared" si="1490"/>
        <v>4502.4000000000005</v>
      </c>
      <c r="JU470" s="69"/>
      <c r="JV470" s="20"/>
      <c r="JW470" s="20"/>
      <c r="JX470" s="20"/>
      <c r="KA470" s="69"/>
      <c r="KB470" s="20"/>
      <c r="KC470" s="20"/>
      <c r="KD470" s="20"/>
      <c r="KG470" s="69"/>
      <c r="KH470" s="20"/>
      <c r="KI470" s="20"/>
      <c r="KJ470" s="20">
        <v>25</v>
      </c>
      <c r="KK470" s="23">
        <f t="shared" si="1491"/>
        <v>750</v>
      </c>
      <c r="KM470" s="69"/>
      <c r="KN470" s="20"/>
      <c r="KO470" s="20"/>
      <c r="KP470" s="20">
        <v>131</v>
      </c>
      <c r="KQ470" s="23">
        <f t="shared" si="1492"/>
        <v>2842.7</v>
      </c>
      <c r="KS470" s="69"/>
      <c r="KT470" s="20"/>
      <c r="KU470" s="20"/>
      <c r="KV470" s="20">
        <v>106</v>
      </c>
      <c r="KW470" s="23">
        <f t="shared" si="1493"/>
        <v>9540</v>
      </c>
      <c r="KY470" s="69"/>
      <c r="KZ470" s="20"/>
      <c r="LA470" s="20"/>
      <c r="LB470" s="20">
        <v>108</v>
      </c>
      <c r="LC470" s="23">
        <f t="shared" si="1494"/>
        <v>2548.8000000000002</v>
      </c>
      <c r="LE470" s="69"/>
      <c r="LF470" s="20"/>
      <c r="LG470" s="20"/>
      <c r="LH470" s="20">
        <v>27.25</v>
      </c>
      <c r="LI470" s="23">
        <f t="shared" si="1495"/>
        <v>10300.5</v>
      </c>
      <c r="LK470" s="27"/>
      <c r="LL470" s="27"/>
      <c r="LM470" s="27"/>
      <c r="LN470" s="27">
        <v>203</v>
      </c>
      <c r="LO470" s="30">
        <f t="shared" si="1496"/>
        <v>14210</v>
      </c>
      <c r="LW470" s="32"/>
      <c r="LX470" s="32"/>
      <c r="LY470" s="32"/>
      <c r="LZ470" s="32">
        <v>120</v>
      </c>
      <c r="MA470" s="36">
        <f t="shared" si="1497"/>
        <v>7200</v>
      </c>
      <c r="MC470" s="32"/>
      <c r="MD470" s="32"/>
      <c r="ME470" s="32"/>
      <c r="MF470" s="32"/>
      <c r="MI470" s="32"/>
      <c r="MJ470" s="32"/>
      <c r="MK470" s="32"/>
      <c r="ML470" s="32"/>
      <c r="MO470" s="32"/>
      <c r="MP470" s="32"/>
      <c r="MQ470" s="32"/>
      <c r="MR470" s="32"/>
      <c r="MU470" s="32"/>
      <c r="MV470" s="32"/>
      <c r="MW470" s="32"/>
      <c r="MX470" s="32"/>
      <c r="NA470" s="32"/>
      <c r="NB470" s="32"/>
      <c r="NC470" s="32"/>
      <c r="ND470" s="32">
        <v>151</v>
      </c>
      <c r="NE470" s="36">
        <f t="shared" si="1498"/>
        <v>2265</v>
      </c>
      <c r="NG470" s="32"/>
      <c r="NH470" s="32"/>
      <c r="NI470" s="32"/>
      <c r="NJ470" s="32">
        <v>130</v>
      </c>
      <c r="NK470" s="36">
        <f t="shared" si="1499"/>
        <v>4602</v>
      </c>
      <c r="NM470" s="32"/>
      <c r="NN470" s="32"/>
      <c r="NO470" s="32"/>
      <c r="NP470" s="32">
        <v>129</v>
      </c>
      <c r="NQ470" s="36">
        <f t="shared" si="1500"/>
        <v>2193</v>
      </c>
      <c r="NS470" s="32"/>
      <c r="NT470" s="32"/>
      <c r="NU470" s="32"/>
      <c r="NV470" s="32"/>
      <c r="NY470" s="32"/>
      <c r="NZ470" s="32"/>
      <c r="OA470" s="32"/>
      <c r="OB470" s="32">
        <v>56.5</v>
      </c>
      <c r="OC470" s="36">
        <f t="shared" si="1501"/>
        <v>1615.9</v>
      </c>
      <c r="OE470" s="32"/>
      <c r="OF470" s="32"/>
      <c r="OG470" s="32"/>
      <c r="OH470" s="32"/>
      <c r="OK470" s="32"/>
      <c r="OL470" s="32"/>
      <c r="OM470" s="32"/>
      <c r="ON470" s="32"/>
      <c r="OQ470" s="32"/>
      <c r="OR470" s="32"/>
      <c r="OS470" s="32"/>
      <c r="OT470" s="32">
        <v>105</v>
      </c>
      <c r="OU470" s="36">
        <f t="shared" si="1502"/>
        <v>2625</v>
      </c>
      <c r="OW470" s="32"/>
      <c r="OX470" s="32"/>
      <c r="OY470" s="32"/>
      <c r="OZ470" s="32"/>
      <c r="PC470" s="32"/>
      <c r="PD470" s="32"/>
      <c r="PE470" s="32"/>
      <c r="PF470" s="32"/>
      <c r="PI470" s="32"/>
      <c r="PJ470" s="32"/>
      <c r="PK470" s="32"/>
      <c r="PL470" s="32"/>
      <c r="PO470" s="32"/>
      <c r="PP470" s="32"/>
      <c r="PQ470" s="32"/>
      <c r="PR470" s="32">
        <v>10</v>
      </c>
      <c r="PS470" s="36">
        <f t="shared" si="1503"/>
        <v>1860</v>
      </c>
      <c r="PU470" s="32"/>
      <c r="PV470" s="32"/>
      <c r="PW470" s="32"/>
      <c r="PX470" s="31">
        <v>135</v>
      </c>
      <c r="PY470" s="36">
        <f t="shared" si="1504"/>
        <v>972</v>
      </c>
      <c r="QM470" s="5"/>
      <c r="QO470" s="5"/>
      <c r="RN470" s="31">
        <v>125</v>
      </c>
      <c r="RO470" s="36">
        <f t="shared" si="1505"/>
        <v>1900</v>
      </c>
      <c r="RT470" s="31">
        <v>63.75</v>
      </c>
      <c r="RU470" s="36">
        <f t="shared" si="1506"/>
        <v>1963.5</v>
      </c>
      <c r="RZ470" s="31">
        <v>140.25</v>
      </c>
      <c r="SA470" s="36">
        <f t="shared" si="1507"/>
        <v>2187.9</v>
      </c>
    </row>
    <row r="471" spans="1:515" s="46" customFormat="1" x14ac:dyDescent="0.55000000000000004">
      <c r="A471" s="45"/>
      <c r="B471" s="80">
        <v>186912</v>
      </c>
      <c r="C471" s="77"/>
      <c r="D471" s="78">
        <f>SUM(M471,S471,Y471,AE471,AK471,AQ471,AW471,BC471,BI471,BO471,BU471,CA471,CG471,CM471,CS471,CY471,DE471,DK471,DQ471,DW471,EC471,EI471,EO471,EU471,FA471,FG471,FM471,FS471,FY471,GE471,GK471,GQ471,GW471,HC471,HI471,HO471,HU471,IA471,IG471,IM471,IS471,IY471,JE471,JK471,JQ471,JW471,KC471,KI471,KO471,KU471,LA471,LG471,LM471,LS471,LY471,ME471,MK471,MQ471,MW471,NC471,NI471,NO471,NU471,OA471,OG471,OM471,OS471,OY471,PE471,PK471,PQ471,PW471,QC471,QI471,QO471,QU471,RA471,RG471,RM471,RS471,RY471,SE471,SK471,SQ471)</f>
        <v>6289.5000000000009</v>
      </c>
      <c r="E471" s="78">
        <f t="shared" si="1452"/>
        <v>510857.065</v>
      </c>
      <c r="F471" s="78">
        <f t="shared" si="1508"/>
        <v>67.180273172445041</v>
      </c>
      <c r="G471" s="78">
        <f t="shared" si="1454"/>
        <v>97.154361758776759</v>
      </c>
      <c r="H471" s="78" t="s">
        <v>99</v>
      </c>
      <c r="I471" s="78"/>
      <c r="J471" s="88">
        <f>SUM(P471,V471,AB471,AH471,AN471,AT471,AZ471,BF471,BL471,BR471,BX471,CD471,CJ471,CP471,CV471,DB471,DH471,DN471,DT471,DZ471,EF471,EL471,ER471,EX471,FD471,FJ471,FP471,FV471,GB471,GH471,GN471,GT471,GZ471,HF471,HL471,HR471,HX471,ID471,IJ471,IP471,IV471,JB471,JH471,JN471,JT471,JZ471,KF471,KL471,KR471,KX471,LD471,LJ471,LP471,LV471,MB471,MH471,MN471,MT471,MZ471,NF471,NL471,NR471,NX471,OD471,OJ471,OP471,OV471,PB471,PH471,PN471,PT471,PZ471,QF471,QL471,QR471,QX471,RD471,RJ471,RP471,RV471,SB471,SH471,SN471,ST471)</f>
        <v>5109.6000000000004</v>
      </c>
      <c r="K471" s="46">
        <v>8</v>
      </c>
      <c r="L471" s="46">
        <v>1.7826314280547499</v>
      </c>
      <c r="M471" s="46">
        <v>131.5</v>
      </c>
      <c r="N471" s="46">
        <v>123</v>
      </c>
      <c r="O471" s="62">
        <f t="shared" si="1455"/>
        <v>16174.5</v>
      </c>
      <c r="P471" s="46">
        <f>M459</f>
        <v>131.5</v>
      </c>
      <c r="Q471" s="46">
        <v>0</v>
      </c>
      <c r="R471" s="46">
        <v>1</v>
      </c>
      <c r="S471" s="46">
        <v>200</v>
      </c>
      <c r="T471" s="46">
        <v>23.5</v>
      </c>
      <c r="U471" s="47">
        <f t="shared" si="1456"/>
        <v>4700</v>
      </c>
      <c r="V471" s="66">
        <f>S459</f>
        <v>200</v>
      </c>
      <c r="W471" s="46">
        <v>10</v>
      </c>
      <c r="X471" s="46">
        <v>1</v>
      </c>
      <c r="Y471" s="46">
        <v>150</v>
      </c>
      <c r="Z471" s="46">
        <v>120</v>
      </c>
      <c r="AA471" s="37">
        <f t="shared" si="1453"/>
        <v>18000</v>
      </c>
      <c r="AB471" s="66">
        <f>Y459</f>
        <v>150</v>
      </c>
      <c r="AC471" s="46">
        <v>10</v>
      </c>
      <c r="AD471" s="46">
        <v>2.7007200000000005</v>
      </c>
      <c r="AE471" s="46">
        <v>141</v>
      </c>
      <c r="AF471" s="46">
        <v>108</v>
      </c>
      <c r="AG471" s="47">
        <f t="shared" si="1457"/>
        <v>15228</v>
      </c>
      <c r="AH471" s="66">
        <f>AE459</f>
        <v>141</v>
      </c>
      <c r="AI471" s="46">
        <v>5</v>
      </c>
      <c r="AJ471" s="46">
        <v>2.4669662556613328</v>
      </c>
      <c r="AK471" s="46">
        <v>275</v>
      </c>
      <c r="AL471" s="46">
        <v>99</v>
      </c>
      <c r="AM471" s="30">
        <f t="shared" si="1458"/>
        <v>24453</v>
      </c>
      <c r="AN471" s="66">
        <f>AK459</f>
        <v>247</v>
      </c>
      <c r="AO471" s="46">
        <v>5</v>
      </c>
      <c r="AP471" s="46">
        <v>1</v>
      </c>
      <c r="AQ471" s="46">
        <v>31.5</v>
      </c>
      <c r="AR471" s="46">
        <v>74</v>
      </c>
      <c r="AS471" s="48">
        <f t="shared" si="1459"/>
        <v>2331</v>
      </c>
      <c r="AT471" s="66">
        <f>AQ459</f>
        <v>31.5</v>
      </c>
      <c r="AU471" s="46">
        <v>0</v>
      </c>
      <c r="AV471" s="46">
        <v>1</v>
      </c>
      <c r="AW471" s="46">
        <v>150</v>
      </c>
      <c r="AX471" s="46">
        <v>90.75</v>
      </c>
      <c r="AY471" s="47">
        <f t="shared" si="1460"/>
        <v>13612.5</v>
      </c>
      <c r="AZ471" s="66">
        <f>AW459</f>
        <v>150</v>
      </c>
      <c r="BA471" s="46">
        <v>10</v>
      </c>
      <c r="BB471" s="46">
        <v>1.1000000000000001</v>
      </c>
      <c r="BC471" s="46">
        <v>45</v>
      </c>
      <c r="BD471" s="46">
        <v>139</v>
      </c>
      <c r="BE471" s="47">
        <f t="shared" si="1461"/>
        <v>6255</v>
      </c>
      <c r="BF471" s="66">
        <f>BC459</f>
        <v>45</v>
      </c>
      <c r="BG471" s="46">
        <v>8</v>
      </c>
      <c r="BH471" s="46">
        <v>1</v>
      </c>
      <c r="BI471" s="46">
        <v>30.7</v>
      </c>
      <c r="BJ471" s="46">
        <v>106.5</v>
      </c>
      <c r="BK471" s="47">
        <f t="shared" si="1462"/>
        <v>3269.5499999999997</v>
      </c>
      <c r="BL471" s="66">
        <f>BI459</f>
        <v>30.7</v>
      </c>
      <c r="BM471" s="46">
        <v>8</v>
      </c>
      <c r="BN471" s="46">
        <v>1</v>
      </c>
      <c r="BO471" s="46">
        <v>40</v>
      </c>
      <c r="BP471" s="46">
        <v>113.75</v>
      </c>
      <c r="BQ471" s="30">
        <f t="shared" si="1463"/>
        <v>4436.25</v>
      </c>
      <c r="BR471" s="66">
        <f>BO459</f>
        <v>39</v>
      </c>
      <c r="BS471" s="46">
        <v>8.5</v>
      </c>
      <c r="BT471" s="46">
        <v>1.125</v>
      </c>
      <c r="BU471" s="46">
        <v>160</v>
      </c>
      <c r="BV471" s="46">
        <v>101.875</v>
      </c>
      <c r="BW471" s="30">
        <f t="shared" si="1464"/>
        <v>14262.5</v>
      </c>
      <c r="BX471" s="66">
        <f>BU459</f>
        <v>140</v>
      </c>
      <c r="BY471" s="46">
        <v>10</v>
      </c>
      <c r="BZ471" s="46">
        <v>1.2603492000000001</v>
      </c>
      <c r="CA471" s="46">
        <v>252</v>
      </c>
      <c r="CB471" s="46">
        <v>130</v>
      </c>
      <c r="CC471" s="30">
        <f t="shared" si="1465"/>
        <v>30290</v>
      </c>
      <c r="CD471" s="66">
        <f>CA459</f>
        <v>233</v>
      </c>
      <c r="CE471" s="46">
        <v>0</v>
      </c>
      <c r="CF471" s="46">
        <v>1</v>
      </c>
      <c r="CG471" s="46">
        <v>23</v>
      </c>
      <c r="CH471" s="7">
        <v>25</v>
      </c>
      <c r="CI471" s="47">
        <f t="shared" si="1466"/>
        <v>575</v>
      </c>
      <c r="CJ471" s="66">
        <f>CG459</f>
        <v>23</v>
      </c>
      <c r="CO471" s="47"/>
      <c r="CP471" s="66"/>
      <c r="CQ471" s="46">
        <v>5</v>
      </c>
      <c r="CR471" s="46">
        <v>1.1000000000000001</v>
      </c>
      <c r="CS471" s="46">
        <v>147</v>
      </c>
      <c r="CT471" s="7">
        <v>67.5</v>
      </c>
      <c r="CU471" s="47">
        <f t="shared" si="1467"/>
        <v>9855</v>
      </c>
      <c r="CV471" s="66">
        <f>CS459</f>
        <v>146</v>
      </c>
      <c r="CW471" s="46">
        <v>8</v>
      </c>
      <c r="CX471" s="46">
        <f>1.27*CX459</f>
        <v>2.286</v>
      </c>
      <c r="CY471" s="46">
        <v>894</v>
      </c>
      <c r="CZ471" s="46">
        <v>88</v>
      </c>
      <c r="DA471" s="62">
        <f>CY$471*CZ471</f>
        <v>78672</v>
      </c>
      <c r="DB471" s="46">
        <f>CY459</f>
        <v>518</v>
      </c>
      <c r="DC471" s="46">
        <v>8</v>
      </c>
      <c r="DD471" s="46">
        <f>DD459*1.85</f>
        <v>2.8630600000000004</v>
      </c>
      <c r="DE471" s="46">
        <v>100</v>
      </c>
      <c r="DF471" s="55">
        <f>CZ471</f>
        <v>88</v>
      </c>
      <c r="DG471" s="30"/>
      <c r="DH471" s="66"/>
      <c r="DI471" s="46">
        <v>8</v>
      </c>
      <c r="DJ471" s="46">
        <v>1</v>
      </c>
      <c r="DK471" s="46">
        <v>55</v>
      </c>
      <c r="DL471" s="46">
        <v>130</v>
      </c>
      <c r="DM471" s="30">
        <f t="shared" si="1470"/>
        <v>7150</v>
      </c>
      <c r="DN471" s="66">
        <f>DK459</f>
        <v>55</v>
      </c>
      <c r="DO471" s="46">
        <v>10</v>
      </c>
      <c r="DP471" s="46">
        <v>1.4802126624000003</v>
      </c>
      <c r="DQ471" s="46">
        <v>112</v>
      </c>
      <c r="DR471" s="46">
        <v>117.75</v>
      </c>
      <c r="DS471" s="30">
        <f t="shared" si="1471"/>
        <v>9985.1999999999989</v>
      </c>
      <c r="DT471" s="66">
        <f>DQ459</f>
        <v>84.8</v>
      </c>
      <c r="DY471" s="30"/>
      <c r="DZ471" s="66"/>
      <c r="EE471" s="30"/>
      <c r="EF471" s="66"/>
      <c r="EK471" s="47"/>
      <c r="EL471" s="66"/>
      <c r="EM471" s="46">
        <v>8</v>
      </c>
      <c r="EN471" s="46">
        <v>1</v>
      </c>
      <c r="EO471" s="46">
        <v>345</v>
      </c>
      <c r="EP471" s="46">
        <v>84.75</v>
      </c>
      <c r="EQ471" s="47">
        <f t="shared" si="1509"/>
        <v>29238.75</v>
      </c>
      <c r="ER471" s="66">
        <f>EO465</f>
        <v>345</v>
      </c>
      <c r="EW471" s="30"/>
      <c r="EX471" s="66"/>
      <c r="FC471" s="29"/>
      <c r="FD471" s="66"/>
      <c r="FE471" s="46">
        <v>10</v>
      </c>
      <c r="FF471" s="46">
        <v>1.309069091</v>
      </c>
      <c r="FG471" s="46">
        <v>164</v>
      </c>
      <c r="FH471" s="46">
        <v>142.75</v>
      </c>
      <c r="FI471" s="47">
        <f t="shared" si="1474"/>
        <v>21269.75</v>
      </c>
      <c r="FJ471" s="66">
        <f>FG459</f>
        <v>149</v>
      </c>
      <c r="FK471" s="46">
        <v>7</v>
      </c>
      <c r="FL471" s="31">
        <v>1.512</v>
      </c>
      <c r="FM471" s="46">
        <v>105</v>
      </c>
      <c r="FN471" s="46">
        <v>75</v>
      </c>
      <c r="FO471" s="47">
        <f t="shared" si="1475"/>
        <v>7875</v>
      </c>
      <c r="FP471" s="66">
        <f>FM459</f>
        <v>105</v>
      </c>
      <c r="FQ471" s="55">
        <v>13.32</v>
      </c>
      <c r="FR471" s="31">
        <v>1.4332500000000004</v>
      </c>
      <c r="FS471" s="46">
        <v>335</v>
      </c>
      <c r="FT471" s="46">
        <v>108</v>
      </c>
      <c r="FU471" s="47">
        <f t="shared" si="1476"/>
        <v>29160</v>
      </c>
      <c r="FV471" s="66">
        <f>FS459</f>
        <v>270</v>
      </c>
      <c r="GA471" s="47"/>
      <c r="GB471" s="66"/>
      <c r="GC471" s="46">
        <v>6</v>
      </c>
      <c r="GD471" s="46">
        <v>1</v>
      </c>
      <c r="GE471" s="46">
        <v>72</v>
      </c>
      <c r="GF471" s="46">
        <v>83</v>
      </c>
      <c r="GG471" s="47">
        <f t="shared" si="1478"/>
        <v>4897</v>
      </c>
      <c r="GH471" s="66">
        <f>GE459</f>
        <v>59</v>
      </c>
      <c r="GI471" s="46">
        <v>8</v>
      </c>
      <c r="GJ471" s="46">
        <v>1</v>
      </c>
      <c r="GK471" s="46">
        <v>50</v>
      </c>
      <c r="GL471" s="46">
        <v>87</v>
      </c>
      <c r="GM471" s="47">
        <f t="shared" si="1479"/>
        <v>4176</v>
      </c>
      <c r="GN471" s="66">
        <f>GK459</f>
        <v>48</v>
      </c>
      <c r="GO471" s="46">
        <v>10</v>
      </c>
      <c r="GP471" s="46">
        <v>1.2947000000000004</v>
      </c>
      <c r="GQ471" s="46">
        <v>178</v>
      </c>
      <c r="GR471" s="46">
        <v>106.75</v>
      </c>
      <c r="GS471" s="47">
        <f t="shared" si="1480"/>
        <v>17080</v>
      </c>
      <c r="GT471" s="66">
        <f>GQ459</f>
        <v>160</v>
      </c>
      <c r="GY471" s="47"/>
      <c r="GZ471" s="66"/>
      <c r="HE471" s="47"/>
      <c r="HF471" s="66"/>
      <c r="HG471" s="46">
        <v>0</v>
      </c>
      <c r="HH471" s="46">
        <v>1.1399999999999999</v>
      </c>
      <c r="HI471" s="46">
        <v>76.599999999999994</v>
      </c>
      <c r="HJ471" s="46">
        <v>71.75</v>
      </c>
      <c r="HK471" s="47">
        <f t="shared" si="1481"/>
        <v>3874.5</v>
      </c>
      <c r="HL471" s="66">
        <f>HI459</f>
        <v>54</v>
      </c>
      <c r="HM471" s="46">
        <v>10</v>
      </c>
      <c r="HN471" s="46">
        <v>2.1288960000000001</v>
      </c>
      <c r="HO471" s="46">
        <v>138</v>
      </c>
      <c r="HP471" s="46">
        <v>148</v>
      </c>
      <c r="HQ471" s="30">
        <f t="shared" si="1482"/>
        <v>18500</v>
      </c>
      <c r="HR471" s="66">
        <f>HO459</f>
        <v>125</v>
      </c>
      <c r="HS471" s="46">
        <v>15</v>
      </c>
      <c r="HT471" s="46">
        <v>1</v>
      </c>
      <c r="HU471" s="46">
        <v>41</v>
      </c>
      <c r="HV471" s="46">
        <v>107</v>
      </c>
      <c r="HW471" s="47">
        <f t="shared" si="1483"/>
        <v>3210</v>
      </c>
      <c r="HX471" s="66">
        <f>HU459</f>
        <v>30</v>
      </c>
      <c r="HY471" s="46">
        <v>14</v>
      </c>
      <c r="HZ471" s="46">
        <v>1.32</v>
      </c>
      <c r="IA471" s="46">
        <v>33</v>
      </c>
      <c r="IB471" s="46">
        <v>232</v>
      </c>
      <c r="IC471" s="47">
        <f t="shared" si="1484"/>
        <v>7656</v>
      </c>
      <c r="ID471" s="66">
        <f>IA459</f>
        <v>33</v>
      </c>
      <c r="IE471" s="46">
        <v>10</v>
      </c>
      <c r="IF471" s="46">
        <v>1</v>
      </c>
      <c r="IG471" s="46">
        <v>60</v>
      </c>
      <c r="IH471" s="46">
        <v>140</v>
      </c>
      <c r="II471" s="30">
        <f t="shared" si="1485"/>
        <v>7000</v>
      </c>
      <c r="IJ471" s="66">
        <f>IG459</f>
        <v>50</v>
      </c>
      <c r="IK471" s="46">
        <v>6</v>
      </c>
      <c r="IL471" s="46">
        <v>1.720866</v>
      </c>
      <c r="IM471" s="46">
        <v>49</v>
      </c>
      <c r="IN471" s="46">
        <v>95.875</v>
      </c>
      <c r="IO471" s="47">
        <f t="shared" si="1486"/>
        <v>4697.875</v>
      </c>
      <c r="IP471" s="66">
        <f>IM459</f>
        <v>49</v>
      </c>
      <c r="IQ471" s="46">
        <v>10</v>
      </c>
      <c r="IR471" s="46">
        <v>1.4175000000000002</v>
      </c>
      <c r="IS471" s="46">
        <v>51</v>
      </c>
      <c r="IT471" s="46">
        <v>142</v>
      </c>
      <c r="IU471" s="47">
        <f t="shared" si="1487"/>
        <v>7242</v>
      </c>
      <c r="IV471" s="66">
        <f>IS459</f>
        <v>51</v>
      </c>
      <c r="IW471" s="46">
        <v>0</v>
      </c>
      <c r="IX471" s="46">
        <v>1</v>
      </c>
      <c r="IY471" s="46">
        <v>75</v>
      </c>
      <c r="IZ471" s="46">
        <v>51.5</v>
      </c>
      <c r="JA471" s="47">
        <f t="shared" si="1488"/>
        <v>2935.5</v>
      </c>
      <c r="JB471" s="66">
        <f>IY459</f>
        <v>57</v>
      </c>
      <c r="JC471" s="70"/>
      <c r="JD471" s="22"/>
      <c r="JE471" s="22"/>
      <c r="JF471" s="22"/>
      <c r="JG471" s="23"/>
      <c r="JH471" s="72"/>
      <c r="JI471" s="70">
        <v>10</v>
      </c>
      <c r="JJ471" s="22">
        <v>3.1752220500000012</v>
      </c>
      <c r="JK471" s="22">
        <v>100</v>
      </c>
      <c r="JL471" s="22">
        <v>118.25</v>
      </c>
      <c r="JM471" s="23">
        <f t="shared" si="1489"/>
        <v>11825</v>
      </c>
      <c r="JN471" s="72">
        <f>JK459</f>
        <v>100</v>
      </c>
      <c r="JO471" s="70">
        <v>9</v>
      </c>
      <c r="JP471" s="22">
        <v>1</v>
      </c>
      <c r="JQ471" s="22">
        <v>33.6</v>
      </c>
      <c r="JR471" s="22">
        <v>132</v>
      </c>
      <c r="JS471" s="23">
        <f t="shared" si="1490"/>
        <v>4435.2</v>
      </c>
      <c r="JT471" s="72">
        <f>JQ459</f>
        <v>33.6</v>
      </c>
      <c r="JU471" s="70"/>
      <c r="JV471" s="22"/>
      <c r="JW471" s="22"/>
      <c r="JX471" s="22"/>
      <c r="JY471" s="23"/>
      <c r="JZ471" s="72"/>
      <c r="KA471" s="70"/>
      <c r="KB471" s="22"/>
      <c r="KC471" s="22"/>
      <c r="KD471" s="22"/>
      <c r="KE471" s="23"/>
      <c r="KF471" s="72"/>
      <c r="KG471" s="70">
        <v>0</v>
      </c>
      <c r="KH471" s="22">
        <v>1</v>
      </c>
      <c r="KI471" s="22">
        <v>30</v>
      </c>
      <c r="KJ471" s="22">
        <v>26.25</v>
      </c>
      <c r="KK471" s="23">
        <f t="shared" si="1491"/>
        <v>787.5</v>
      </c>
      <c r="KL471" s="72">
        <f>KI459</f>
        <v>30</v>
      </c>
      <c r="KM471" s="70">
        <v>8</v>
      </c>
      <c r="KN471" s="22">
        <v>1.2</v>
      </c>
      <c r="KO471" s="22">
        <v>22</v>
      </c>
      <c r="KP471" s="22">
        <v>131.5</v>
      </c>
      <c r="KQ471" s="23">
        <f t="shared" si="1492"/>
        <v>2853.5499999999997</v>
      </c>
      <c r="KR471" s="72">
        <f>KO459</f>
        <v>21.7</v>
      </c>
      <c r="KS471" s="70">
        <v>8</v>
      </c>
      <c r="KT471" s="22">
        <v>1.3428800000000003</v>
      </c>
      <c r="KU471" s="22">
        <v>95</v>
      </c>
      <c r="KV471" s="22">
        <v>99.5</v>
      </c>
      <c r="KW471" s="23">
        <f t="shared" si="1493"/>
        <v>8955</v>
      </c>
      <c r="KX471" s="72">
        <f>KU459</f>
        <v>90</v>
      </c>
      <c r="KY471" s="70">
        <v>8</v>
      </c>
      <c r="KZ471" s="22">
        <v>1</v>
      </c>
      <c r="LA471" s="22">
        <v>23.6</v>
      </c>
      <c r="LB471" s="22">
        <v>111.5</v>
      </c>
      <c r="LC471" s="23">
        <f t="shared" si="1494"/>
        <v>2631.4</v>
      </c>
      <c r="LD471" s="72"/>
      <c r="LE471" s="70">
        <v>0</v>
      </c>
      <c r="LF471" s="22">
        <v>1.1000000000000001</v>
      </c>
      <c r="LG471" s="22">
        <v>700</v>
      </c>
      <c r="LH471" s="22">
        <v>22.88</v>
      </c>
      <c r="LI471" s="23">
        <f t="shared" si="1495"/>
        <v>8648.64</v>
      </c>
      <c r="LJ471" s="72">
        <f>LG459</f>
        <v>378</v>
      </c>
      <c r="LK471" s="29">
        <v>24</v>
      </c>
      <c r="LL471" s="29">
        <v>1.54</v>
      </c>
      <c r="LM471" s="29">
        <v>70</v>
      </c>
      <c r="LN471" s="29">
        <v>195</v>
      </c>
      <c r="LO471" s="30">
        <f t="shared" si="1496"/>
        <v>13650</v>
      </c>
      <c r="LP471" s="73">
        <f>LM459</f>
        <v>70</v>
      </c>
      <c r="LQ471" s="29"/>
      <c r="LR471" s="29"/>
      <c r="LS471" s="29"/>
      <c r="LT471" s="29"/>
      <c r="LU471" s="30"/>
      <c r="LV471" s="73"/>
      <c r="LW471" s="46">
        <v>10</v>
      </c>
      <c r="LX471" s="46">
        <v>1</v>
      </c>
      <c r="LY471" s="46">
        <v>62.5</v>
      </c>
      <c r="LZ471" s="46">
        <v>119.5</v>
      </c>
      <c r="MA471" s="47">
        <f t="shared" si="1497"/>
        <v>7170</v>
      </c>
      <c r="MB471" s="66">
        <f>LY459</f>
        <v>60</v>
      </c>
      <c r="MG471" s="47"/>
      <c r="MH471" s="66"/>
      <c r="MM471" s="47"/>
      <c r="MN471" s="66"/>
      <c r="MS471" s="47"/>
      <c r="MT471" s="66"/>
      <c r="MY471" s="47"/>
      <c r="MZ471" s="66"/>
      <c r="NA471" s="46">
        <v>10</v>
      </c>
      <c r="NB471" s="46">
        <v>1</v>
      </c>
      <c r="NC471" s="46">
        <v>15</v>
      </c>
      <c r="ND471" s="46">
        <v>154</v>
      </c>
      <c r="NE471" s="47">
        <f t="shared" si="1498"/>
        <v>2310</v>
      </c>
      <c r="NF471" s="66">
        <f>NC459</f>
        <v>15</v>
      </c>
      <c r="NG471" s="46">
        <v>8</v>
      </c>
      <c r="NH471" s="46">
        <v>1</v>
      </c>
      <c r="NI471" s="46">
        <v>35.4</v>
      </c>
      <c r="NJ471" s="46">
        <v>130.25</v>
      </c>
      <c r="NK471" s="47">
        <f t="shared" si="1499"/>
        <v>4610.8499999999995</v>
      </c>
      <c r="NL471" s="66">
        <f>NI459</f>
        <v>35.4</v>
      </c>
      <c r="NM471" s="46">
        <v>10</v>
      </c>
      <c r="NN471" s="46">
        <v>1</v>
      </c>
      <c r="NO471" s="46">
        <v>17</v>
      </c>
      <c r="NP471" s="46">
        <v>129.25</v>
      </c>
      <c r="NQ471" s="47">
        <f t="shared" si="1500"/>
        <v>2197.25</v>
      </c>
      <c r="NR471" s="66">
        <f>NO459</f>
        <v>17</v>
      </c>
      <c r="NW471" s="47"/>
      <c r="NX471" s="66"/>
      <c r="NY471" s="46">
        <v>2</v>
      </c>
      <c r="NZ471" s="46">
        <v>1</v>
      </c>
      <c r="OA471" s="46">
        <v>28.6</v>
      </c>
      <c r="OB471" s="46">
        <v>55</v>
      </c>
      <c r="OC471" s="47">
        <f t="shared" si="1501"/>
        <v>1573</v>
      </c>
      <c r="OD471" s="66">
        <f>OA459</f>
        <v>28.6</v>
      </c>
      <c r="OI471" s="47"/>
      <c r="OJ471" s="66"/>
      <c r="OO471" s="47"/>
      <c r="OP471" s="66"/>
      <c r="OQ471" s="46">
        <v>20</v>
      </c>
      <c r="OR471" s="46">
        <v>1</v>
      </c>
      <c r="OS471" s="46">
        <v>29.8</v>
      </c>
      <c r="OT471" s="46">
        <v>105</v>
      </c>
      <c r="OU471" s="47">
        <f t="shared" si="1502"/>
        <v>2625</v>
      </c>
      <c r="OV471" s="66">
        <f>OS459</f>
        <v>25</v>
      </c>
      <c r="OZ471" s="55"/>
      <c r="PA471" s="47"/>
      <c r="PB471" s="66"/>
      <c r="PG471" s="47"/>
      <c r="PH471" s="66"/>
      <c r="PM471" s="47"/>
      <c r="PN471" s="66"/>
      <c r="PO471" s="46">
        <v>0</v>
      </c>
      <c r="PP471" s="46">
        <v>1</v>
      </c>
      <c r="PQ471" s="46">
        <v>250</v>
      </c>
      <c r="PR471" s="46">
        <v>7.5</v>
      </c>
      <c r="PS471" s="47">
        <f t="shared" si="1503"/>
        <v>1395</v>
      </c>
      <c r="PT471" s="66">
        <f>PQ459</f>
        <v>186</v>
      </c>
      <c r="PU471" s="46">
        <v>10</v>
      </c>
      <c r="PV471" s="46">
        <v>1.2</v>
      </c>
      <c r="PW471" s="46">
        <v>7.2</v>
      </c>
      <c r="PX471" s="46">
        <v>135</v>
      </c>
      <c r="PY471" s="47">
        <f t="shared" si="1504"/>
        <v>972</v>
      </c>
      <c r="PZ471" s="66">
        <f>PW459</f>
        <v>7.2</v>
      </c>
      <c r="QE471" s="47"/>
      <c r="QF471" s="66"/>
      <c r="QK471" s="47"/>
      <c r="QL471" s="66"/>
      <c r="QM471" s="8"/>
      <c r="QN471" s="31"/>
      <c r="QO471" s="8"/>
      <c r="QP471" s="31"/>
      <c r="QQ471" s="47"/>
      <c r="QR471" s="66"/>
      <c r="QS471" s="31"/>
      <c r="QT471" s="31"/>
      <c r="QU471" s="31"/>
      <c r="QV471" s="31"/>
      <c r="QW471" s="47"/>
      <c r="QX471" s="66"/>
      <c r="QY471" s="31"/>
      <c r="QZ471" s="31"/>
      <c r="RA471" s="31"/>
      <c r="RB471" s="31"/>
      <c r="RC471" s="47"/>
      <c r="RD471" s="66"/>
      <c r="RE471" s="31"/>
      <c r="RF471" s="31"/>
      <c r="RG471" s="31"/>
      <c r="RH471" s="31"/>
      <c r="RI471" s="47"/>
      <c r="RJ471" s="66"/>
      <c r="RK471" s="31">
        <v>9</v>
      </c>
      <c r="RL471" s="31">
        <v>1</v>
      </c>
      <c r="RM471" s="31">
        <v>12.7</v>
      </c>
      <c r="RN471" s="31">
        <v>125</v>
      </c>
      <c r="RO471" s="47">
        <f t="shared" si="1505"/>
        <v>1900</v>
      </c>
      <c r="RP471" s="66">
        <f>RM459</f>
        <v>15.2</v>
      </c>
      <c r="RQ471" s="31">
        <v>3</v>
      </c>
      <c r="RR471" s="31">
        <v>1</v>
      </c>
      <c r="RS471" s="31">
        <v>30.8</v>
      </c>
      <c r="RT471" s="31">
        <v>66</v>
      </c>
      <c r="RU471" s="47">
        <f t="shared" si="1506"/>
        <v>2032.8</v>
      </c>
      <c r="RV471" s="66">
        <f>RS459</f>
        <v>30.8</v>
      </c>
      <c r="RW471" s="31">
        <v>10</v>
      </c>
      <c r="RX471" s="31">
        <v>1</v>
      </c>
      <c r="RY471" s="31">
        <v>16</v>
      </c>
      <c r="RZ471" s="31">
        <v>142.5</v>
      </c>
      <c r="SA471" s="47">
        <f t="shared" si="1507"/>
        <v>2223</v>
      </c>
      <c r="SB471" s="66">
        <f>RY459</f>
        <v>15.6</v>
      </c>
      <c r="SC471" s="31"/>
      <c r="SD471" s="31"/>
      <c r="SE471" s="31"/>
      <c r="SF471" s="31"/>
      <c r="SG471" s="36"/>
      <c r="SH471" s="64"/>
      <c r="SI471" s="31"/>
      <c r="SJ471" s="31"/>
      <c r="SK471" s="31"/>
      <c r="SL471" s="31"/>
      <c r="SM471" s="36"/>
      <c r="SN471" s="64"/>
      <c r="ST471" s="66"/>
      <c r="SU471" s="66"/>
    </row>
    <row r="472" spans="1:515" x14ac:dyDescent="0.55000000000000004">
      <c r="B472" s="80">
        <v>187001</v>
      </c>
      <c r="C472" s="77"/>
      <c r="D472" s="78"/>
      <c r="E472" s="78">
        <f t="shared" si="1452"/>
        <v>563141.3666666667</v>
      </c>
      <c r="F472" s="78">
        <f>I472</f>
        <v>69.585260118585282</v>
      </c>
      <c r="G472" s="78">
        <f>E472/D$471</f>
        <v>89.536746429233901</v>
      </c>
      <c r="H472" s="78">
        <f>(E472-IU472)/(D471-IS471)</f>
        <v>89.083331997542132</v>
      </c>
      <c r="I472" s="78">
        <f>F471*J472</f>
        <v>69.585260118585282</v>
      </c>
      <c r="J472" s="88">
        <f>SUM(P472,V472,AB472,AH472,AN472,AT472,AZ472,BF472,BL472,BR472,BX472,CD472,CJ472,CP472,CV472,DB472,DH472,DN472,DT472,DZ472,EF472,EL472,ER472,EX472,FD472,FJ472,FP472,FV472,GB472,GH472,GN472,GT472,GZ472,HF472,HL472,HR472,HX472,ID472,IJ472,IP472,IV472,JB472,JH472,JN472,JT472,JZ472,KF472,KL472,KR472,KX472,LD472,LJ472,LP472,LV472,MB472,MH472,MN472,MT472,MZ472,NF472,NL472,NR472,NX472,OD472,OJ472,OP472,OV472,PB472,PH472,PN472,PT472,PZ472,QF472,QL472,QR472,QX472,RD472,RJ472,RP472,RV472,SB472,SH472,SN472,ST472)/J471</f>
        <v>1.0357990051628234</v>
      </c>
      <c r="N472" s="31">
        <v>129</v>
      </c>
      <c r="O472" s="62">
        <f>M$471*N472</f>
        <v>16963.5</v>
      </c>
      <c r="P472" s="31">
        <f>N472/N471*P471</f>
        <v>137.91463414634146</v>
      </c>
      <c r="T472" s="31">
        <v>25.88</v>
      </c>
      <c r="U472" s="36">
        <f>S$471*T472</f>
        <v>5176</v>
      </c>
      <c r="V472" s="64">
        <f>T472/T471*V471</f>
        <v>220.25531914893617</v>
      </c>
      <c r="Z472" s="31">
        <v>119.75</v>
      </c>
      <c r="AA472" s="37">
        <f>Y$471*Z472</f>
        <v>17962.5</v>
      </c>
      <c r="AB472" s="64">
        <f>Z472/Z471*AB471</f>
        <v>149.6875</v>
      </c>
      <c r="AF472" s="31">
        <v>105</v>
      </c>
      <c r="AG472" s="36">
        <f>AE$471*AF472</f>
        <v>14805</v>
      </c>
      <c r="AH472" s="64">
        <f>AF472/AF471*AH471</f>
        <v>137.08333333333334</v>
      </c>
      <c r="AL472" s="31">
        <v>95.5</v>
      </c>
      <c r="AM472" s="30">
        <f>AK$471*AL472</f>
        <v>26262.5</v>
      </c>
      <c r="AN472" s="64">
        <f>AL472/AL471*AN471</f>
        <v>238.26767676767676</v>
      </c>
      <c r="AR472" s="31">
        <v>72</v>
      </c>
      <c r="AS472" s="38">
        <f>AQ$471*AR472</f>
        <v>2268</v>
      </c>
      <c r="AT472" s="64">
        <f>AR472/AR471*AT471</f>
        <v>30.648648648648649</v>
      </c>
      <c r="AX472" s="31">
        <v>98.5</v>
      </c>
      <c r="AY472" s="36">
        <f>AW$471*AX472</f>
        <v>14775</v>
      </c>
      <c r="AZ472" s="64">
        <f>AX472/AX471*AZ471</f>
        <v>162.80991735537191</v>
      </c>
      <c r="BD472" s="31">
        <v>147.5</v>
      </c>
      <c r="BE472" s="36">
        <f>BC$471*BD472</f>
        <v>6637.5</v>
      </c>
      <c r="BF472" s="64">
        <f>BD472/BD471*BF471</f>
        <v>47.751798561151084</v>
      </c>
      <c r="BJ472" s="31">
        <v>112.5</v>
      </c>
      <c r="BK472" s="36">
        <f>BI$471*BJ472</f>
        <v>3453.75</v>
      </c>
      <c r="BL472" s="64">
        <f>BJ472/BJ471*BL471</f>
        <v>32.429577464788728</v>
      </c>
      <c r="BP472" s="31">
        <v>117</v>
      </c>
      <c r="BQ472" s="30">
        <f>BO$471*BP472</f>
        <v>4680</v>
      </c>
      <c r="BR472" s="64">
        <f>BP472/BP471*BR471</f>
        <v>40.114285714285714</v>
      </c>
      <c r="BV472" s="31">
        <v>115.5</v>
      </c>
      <c r="BW472" s="30">
        <f>BU$471*BV472</f>
        <v>18480</v>
      </c>
      <c r="BX472" s="64">
        <f>BV472/BV471*BX471</f>
        <v>158.72392638036808</v>
      </c>
      <c r="CB472" s="31">
        <v>138</v>
      </c>
      <c r="CC472" s="30">
        <f>CA$471*CB472</f>
        <v>34776</v>
      </c>
      <c r="CD472" s="64">
        <f>CB472/CB471*CD471</f>
        <v>247.33846153846153</v>
      </c>
      <c r="CH472" s="3">
        <v>22.5</v>
      </c>
      <c r="CI472" s="36">
        <f>CG$471*CH472</f>
        <v>517.5</v>
      </c>
      <c r="CJ472" s="64">
        <f>CH472/CH471*CJ471</f>
        <v>20.7</v>
      </c>
      <c r="CT472" s="3">
        <v>72</v>
      </c>
      <c r="CU472" s="36">
        <f>CS$471*CT472</f>
        <v>10584</v>
      </c>
      <c r="CV472" s="64">
        <f>CT472/CT471*CV471</f>
        <v>155.73333333333332</v>
      </c>
      <c r="CZ472" s="29">
        <v>90.875</v>
      </c>
      <c r="DA472" s="62">
        <f>CY$471*CZ472</f>
        <v>81242.25</v>
      </c>
      <c r="DB472" s="31">
        <f>CZ472/CZ471*DB471</f>
        <v>534.9232954545455</v>
      </c>
      <c r="DL472" s="31">
        <v>139</v>
      </c>
      <c r="DM472" s="30">
        <f>DK$471*DL472</f>
        <v>7645</v>
      </c>
      <c r="DN472" s="64">
        <f>DL472/DL471*DN471</f>
        <v>58.807692307692307</v>
      </c>
      <c r="DR472" s="31">
        <v>117.75</v>
      </c>
      <c r="DS472" s="30">
        <f>DQ$471*DR472</f>
        <v>13188</v>
      </c>
      <c r="DT472" s="64">
        <f>DR472/DR471*DT471</f>
        <v>84.8</v>
      </c>
      <c r="EP472" s="31">
        <v>85.75</v>
      </c>
      <c r="EQ472" s="36">
        <f>EO$471*EP472</f>
        <v>29583.75</v>
      </c>
      <c r="ER472" s="64">
        <f>EP472/EP471*ER471</f>
        <v>349.07079646017695</v>
      </c>
      <c r="FH472" s="31">
        <v>164</v>
      </c>
      <c r="FI472" s="36">
        <f>FG$471*FH472</f>
        <v>26896</v>
      </c>
      <c r="FJ472" s="64">
        <f>FH472/FH471*FJ471</f>
        <v>171.1803852889667</v>
      </c>
      <c r="FN472" s="31">
        <v>74</v>
      </c>
      <c r="FO472" s="36">
        <f>FM$471*FN472</f>
        <v>7770</v>
      </c>
      <c r="FP472" s="64">
        <f>FN472/FN471*FP471</f>
        <v>103.60000000000001</v>
      </c>
      <c r="FT472" s="31">
        <v>110.75</v>
      </c>
      <c r="FU472" s="36">
        <f>FS$471*FT472</f>
        <v>37101.25</v>
      </c>
      <c r="FV472" s="64">
        <f>FT472/FT471*FV471</f>
        <v>276.875</v>
      </c>
      <c r="GF472" s="31">
        <v>91</v>
      </c>
      <c r="GG472" s="36">
        <f>GE$471*GF472</f>
        <v>6552</v>
      </c>
      <c r="GH472" s="64">
        <f>GF472/GF471*GH471</f>
        <v>64.686746987951807</v>
      </c>
      <c r="GL472" s="31">
        <v>89.25</v>
      </c>
      <c r="GM472" s="36">
        <f>GK$471*GL472</f>
        <v>4462.5</v>
      </c>
      <c r="GN472" s="64">
        <f>GL472/GL471*GN471</f>
        <v>49.241379310344833</v>
      </c>
      <c r="GR472" s="31">
        <v>107.5</v>
      </c>
      <c r="GS472" s="36">
        <f>GQ$471*GR472</f>
        <v>19135</v>
      </c>
      <c r="GT472" s="64">
        <f>GR472/GR471*GT471</f>
        <v>161.12412177985948</v>
      </c>
      <c r="HJ472" s="31">
        <v>71.5</v>
      </c>
      <c r="HK472" s="36">
        <f>HI$471*HJ472</f>
        <v>5476.9</v>
      </c>
      <c r="HL472" s="64">
        <f>HJ472/HJ471*HL471</f>
        <v>53.811846689895475</v>
      </c>
      <c r="HP472" s="31">
        <v>153</v>
      </c>
      <c r="HQ472" s="30">
        <f>HO$471*HP472</f>
        <v>21114</v>
      </c>
      <c r="HR472" s="64">
        <f>HP472/HP471*HR471</f>
        <v>129.22297297297297</v>
      </c>
      <c r="HV472" s="31">
        <v>107</v>
      </c>
      <c r="HW472" s="36">
        <f>HU$471*HV472</f>
        <v>4387</v>
      </c>
      <c r="HX472" s="64">
        <f>HV472/HV471*HX471</f>
        <v>30</v>
      </c>
      <c r="IB472" s="31">
        <v>232</v>
      </c>
      <c r="IC472" s="36">
        <f>IA$471*IB472</f>
        <v>7656</v>
      </c>
      <c r="ID472" s="64">
        <f>IB472/IB471*ID471</f>
        <v>33</v>
      </c>
      <c r="IH472" s="31">
        <v>134.5</v>
      </c>
      <c r="II472" s="30">
        <f>IG$471*IH472</f>
        <v>8070</v>
      </c>
      <c r="IJ472" s="64">
        <f>IH472/IH471*IJ471</f>
        <v>48.035714285714285</v>
      </c>
      <c r="IN472" s="31">
        <v>95.75</v>
      </c>
      <c r="IO472" s="36">
        <f>IM$471*IN472</f>
        <v>4691.75</v>
      </c>
      <c r="IP472" s="64">
        <f>IN472/IN471*IP471</f>
        <v>48.936114732724903</v>
      </c>
      <c r="IT472" s="31">
        <v>145</v>
      </c>
      <c r="IU472" s="36">
        <f>IS$471*IT472</f>
        <v>7395</v>
      </c>
      <c r="IV472" s="64">
        <f>IT472/IT471*IV471</f>
        <v>52.077464788732392</v>
      </c>
      <c r="IZ472" s="31">
        <v>53.25</v>
      </c>
      <c r="JA472" s="36">
        <f>IY$471*IZ472</f>
        <v>3993.75</v>
      </c>
      <c r="JB472" s="64">
        <f>IZ472/IZ471*JB471</f>
        <v>58.936893203883493</v>
      </c>
      <c r="JC472" s="69"/>
      <c r="JD472" s="20"/>
      <c r="JE472" s="20"/>
      <c r="JF472" s="20"/>
      <c r="JI472" s="69"/>
      <c r="JJ472" s="20"/>
      <c r="JK472" s="20"/>
      <c r="JL472" s="20">
        <v>115</v>
      </c>
      <c r="JM472" s="23">
        <f>JK$471*JL472</f>
        <v>11500</v>
      </c>
      <c r="JN472" s="72">
        <f>JL472/JL471*JN471</f>
        <v>97.25158562367865</v>
      </c>
      <c r="JO472" s="69"/>
      <c r="JP472" s="20"/>
      <c r="JQ472" s="20"/>
      <c r="JR472" s="20">
        <v>139.5</v>
      </c>
      <c r="JS472" s="23">
        <f>JQ$471*JR472</f>
        <v>4687.2</v>
      </c>
      <c r="JT472" s="72">
        <f>JR472/JR471*JT471</f>
        <v>35.509090909090915</v>
      </c>
      <c r="JU472" s="69"/>
      <c r="JV472" s="20"/>
      <c r="JW472" s="20"/>
      <c r="JX472" s="20"/>
      <c r="KA472" s="69"/>
      <c r="KB472" s="20"/>
      <c r="KC472" s="20"/>
      <c r="KD472" s="20"/>
      <c r="KG472" s="69"/>
      <c r="KH472" s="20"/>
      <c r="KI472" s="20"/>
      <c r="KJ472" s="20">
        <v>26.25</v>
      </c>
      <c r="KK472" s="23">
        <f>KI$471*KJ472</f>
        <v>787.5</v>
      </c>
      <c r="KL472" s="72">
        <f>KJ472/KJ471*KL471</f>
        <v>30</v>
      </c>
      <c r="KM472" s="69"/>
      <c r="KN472" s="20"/>
      <c r="KO472" s="20"/>
      <c r="KP472" s="20">
        <v>151</v>
      </c>
      <c r="KQ472" s="23">
        <f>KO$471*KP472</f>
        <v>3322</v>
      </c>
      <c r="KR472" s="72">
        <f>KP472/KP471*KR471</f>
        <v>24.917870722433459</v>
      </c>
      <c r="KS472" s="69"/>
      <c r="KT472" s="20"/>
      <c r="KU472" s="20"/>
      <c r="KV472" s="20">
        <v>104.5</v>
      </c>
      <c r="KW472" s="23">
        <f>KU$471*KV472</f>
        <v>9927.5</v>
      </c>
      <c r="KX472" s="72">
        <f>KV472/KV471*KX471</f>
        <v>94.522613065326638</v>
      </c>
      <c r="KY472" s="69"/>
      <c r="KZ472" s="20"/>
      <c r="LA472" s="20"/>
      <c r="LB472" s="20"/>
      <c r="LE472" s="69"/>
      <c r="LF472" s="20"/>
      <c r="LG472" s="20"/>
      <c r="LH472" s="20">
        <v>24.25</v>
      </c>
      <c r="LI472" s="23">
        <f>LG$471*LH472</f>
        <v>16975</v>
      </c>
      <c r="LJ472" s="72">
        <f>LH472/LH471*LJ471</f>
        <v>400.63374125874128</v>
      </c>
      <c r="LK472" s="27"/>
      <c r="LL472" s="27"/>
      <c r="LM472" s="27"/>
      <c r="LN472" s="27">
        <v>170</v>
      </c>
      <c r="LO472" s="30">
        <f>LM$471*LN472</f>
        <v>11900</v>
      </c>
      <c r="LP472" s="73">
        <f>LN472/LN471*LP471</f>
        <v>61.025641025641029</v>
      </c>
      <c r="LW472" s="32"/>
      <c r="LX472" s="32"/>
      <c r="LY472" s="32"/>
      <c r="LZ472" s="32">
        <v>116</v>
      </c>
      <c r="MA472" s="36">
        <f>LY$471*LZ472</f>
        <v>7250</v>
      </c>
      <c r="MB472" s="64">
        <f>LZ472/LZ471*MB471</f>
        <v>58.24267782426778</v>
      </c>
      <c r="MC472" s="32"/>
      <c r="MD472" s="32"/>
      <c r="ME472" s="32"/>
      <c r="MF472" s="32"/>
      <c r="MI472" s="32"/>
      <c r="MJ472" s="32"/>
      <c r="MK472" s="32"/>
      <c r="ML472" s="32"/>
      <c r="MO472" s="32"/>
      <c r="MP472" s="32"/>
      <c r="MQ472" s="32"/>
      <c r="MR472" s="32"/>
      <c r="MU472" s="32"/>
      <c r="MV472" s="32"/>
      <c r="MW472" s="32"/>
      <c r="MX472" s="32"/>
      <c r="NA472" s="32"/>
      <c r="NB472" s="32"/>
      <c r="NC472" s="32"/>
      <c r="ND472" s="32">
        <v>160.5</v>
      </c>
      <c r="NE472" s="36">
        <f>NC$471*ND472</f>
        <v>2407.5</v>
      </c>
      <c r="NF472" s="64">
        <f>ND472/ND471*NF471</f>
        <v>15.633116883116882</v>
      </c>
      <c r="NG472" s="32"/>
      <c r="NH472" s="32"/>
      <c r="NI472" s="32"/>
      <c r="NJ472" s="32">
        <v>130</v>
      </c>
      <c r="NK472" s="36">
        <f>NI$471*NJ472</f>
        <v>4602</v>
      </c>
      <c r="NL472" s="64">
        <f>NJ472/NJ471*NL471</f>
        <v>35.332053742802302</v>
      </c>
      <c r="NM472" s="32"/>
      <c r="NN472" s="32"/>
      <c r="NO472" s="32"/>
      <c r="NP472" s="32">
        <v>131</v>
      </c>
      <c r="NQ472" s="36">
        <f>NO$471*NP472</f>
        <v>2227</v>
      </c>
      <c r="NR472" s="64">
        <f>NP472/NP471*NR471</f>
        <v>17.230174081237912</v>
      </c>
      <c r="NS472" s="32"/>
      <c r="NT472" s="32"/>
      <c r="NU472" s="32"/>
      <c r="NV472" s="32"/>
      <c r="NY472" s="32"/>
      <c r="NZ472" s="32"/>
      <c r="OA472" s="32"/>
      <c r="OB472" s="32">
        <v>56.666666666666664</v>
      </c>
      <c r="OC472" s="36">
        <f>OA$471*OB472</f>
        <v>1620.6666666666667</v>
      </c>
      <c r="OD472" s="64">
        <f>OB472/OB471*OD471</f>
        <v>29.466666666666669</v>
      </c>
      <c r="OE472" s="32"/>
      <c r="OF472" s="32"/>
      <c r="OG472" s="32"/>
      <c r="OH472" s="32"/>
      <c r="OK472" s="32"/>
      <c r="OL472" s="32"/>
      <c r="OM472" s="32"/>
      <c r="ON472" s="32"/>
      <c r="OQ472" s="32"/>
      <c r="OR472" s="32"/>
      <c r="OS472" s="32"/>
      <c r="OT472" s="32">
        <v>109</v>
      </c>
      <c r="OU472" s="36">
        <f>OS$471*OT472</f>
        <v>3248.2000000000003</v>
      </c>
      <c r="OV472" s="64">
        <f>OT472/OT471*OV471</f>
        <v>25.952380952380956</v>
      </c>
      <c r="OW472" s="32"/>
      <c r="OX472" s="32"/>
      <c r="OY472" s="32"/>
      <c r="OZ472" s="32"/>
      <c r="PO472" s="32"/>
      <c r="PP472" s="32"/>
      <c r="PQ472" s="32"/>
      <c r="PR472" s="32">
        <v>8.5</v>
      </c>
      <c r="PS472" s="36">
        <f>PQ$471*PR472</f>
        <v>2125</v>
      </c>
      <c r="PT472" s="64">
        <f>PR472/PR471*PT471</f>
        <v>210.79999999999998</v>
      </c>
      <c r="PU472" s="32"/>
      <c r="PV472" s="32"/>
      <c r="PW472" s="32"/>
      <c r="PX472" s="31">
        <v>135</v>
      </c>
      <c r="PY472" s="36">
        <f>PW$471*PX472</f>
        <v>972</v>
      </c>
      <c r="PZ472" s="64">
        <f>PX472/PX471*PZ471</f>
        <v>7.2</v>
      </c>
      <c r="QM472" s="5"/>
      <c r="QO472" s="5"/>
      <c r="RN472" s="31">
        <v>127</v>
      </c>
      <c r="RO472" s="36">
        <f>RM$471*RN472</f>
        <v>1612.8999999999999</v>
      </c>
      <c r="RP472" s="64">
        <f>RN472/RN471*RP471</f>
        <v>15.443199999999999</v>
      </c>
      <c r="RT472" s="31">
        <v>63.75</v>
      </c>
      <c r="RU472" s="36">
        <f>RS$471*RT472</f>
        <v>1963.5</v>
      </c>
      <c r="RV472" s="64">
        <f>RT472/RT471*RV471</f>
        <v>29.75</v>
      </c>
      <c r="RZ472" s="31">
        <v>144.5</v>
      </c>
      <c r="SA472" s="36">
        <f>RY$471*RZ472</f>
        <v>2312</v>
      </c>
      <c r="SB472" s="64">
        <f>RZ472/RZ471*SB471</f>
        <v>15.818947368421053</v>
      </c>
    </row>
    <row r="473" spans="1:515" s="46" customFormat="1" x14ac:dyDescent="0.55000000000000004">
      <c r="A473" s="45" t="s">
        <v>25</v>
      </c>
      <c r="B473" s="80">
        <v>187002</v>
      </c>
      <c r="C473" s="77"/>
      <c r="D473" s="78"/>
      <c r="E473" s="78">
        <f t="shared" si="1452"/>
        <v>576462.00833333342</v>
      </c>
      <c r="F473" s="78">
        <f>F472*H473/H472</f>
        <v>70.939491623936391</v>
      </c>
      <c r="G473" s="78">
        <f t="shared" ref="G473:G483" si="1510">E473/D$471</f>
        <v>91.65466385775234</v>
      </c>
      <c r="H473" s="78">
        <f>(E473-IU473)/(D471-IS471)</f>
        <v>90.81702465870535</v>
      </c>
      <c r="I473" s="78"/>
      <c r="J473" s="88"/>
      <c r="N473" s="46">
        <v>128</v>
      </c>
      <c r="O473" s="62">
        <f t="shared" ref="O473:O483" si="1511">M$471*N473</f>
        <v>16832</v>
      </c>
      <c r="T473" s="46">
        <v>30.5</v>
      </c>
      <c r="U473" s="47">
        <f t="shared" ref="U473:U483" si="1512">S$471*T473</f>
        <v>6100</v>
      </c>
      <c r="V473" s="66"/>
      <c r="Z473" s="46">
        <v>119.5</v>
      </c>
      <c r="AA473" s="37">
        <f t="shared" ref="AA473:AA483" si="1513">Y$471*Z473</f>
        <v>17925</v>
      </c>
      <c r="AB473" s="66"/>
      <c r="AF473" s="46">
        <v>104</v>
      </c>
      <c r="AG473" s="47">
        <f t="shared" ref="AG473:AG483" si="1514">AE$471*AF473</f>
        <v>14664</v>
      </c>
      <c r="AH473" s="66"/>
      <c r="AL473" s="46">
        <v>97.63</v>
      </c>
      <c r="AM473" s="30">
        <f t="shared" ref="AM473:AM483" si="1515">AK$471*AL473</f>
        <v>26848.25</v>
      </c>
      <c r="AN473" s="66"/>
      <c r="AR473" s="46">
        <v>73</v>
      </c>
      <c r="AS473" s="48">
        <f t="shared" ref="AS473:AS483" si="1516">AQ$471*AR473</f>
        <v>2299.5</v>
      </c>
      <c r="AT473" s="66"/>
      <c r="AX473" s="46">
        <v>103</v>
      </c>
      <c r="AY473" s="47">
        <f t="shared" ref="AY473:AY483" si="1517">AW$471*AX473</f>
        <v>15450</v>
      </c>
      <c r="AZ473" s="66"/>
      <c r="BD473" s="46">
        <v>146.25</v>
      </c>
      <c r="BE473" s="47">
        <f t="shared" ref="BE473:BE483" si="1518">BC$471*BD473</f>
        <v>6581.25</v>
      </c>
      <c r="BF473" s="66"/>
      <c r="BJ473" s="46">
        <v>120.75</v>
      </c>
      <c r="BK473" s="47">
        <f t="shared" ref="BK473:BK483" si="1519">BI$471*BJ473</f>
        <v>3707.0250000000001</v>
      </c>
      <c r="BL473" s="66"/>
      <c r="BP473" s="46">
        <v>117.5</v>
      </c>
      <c r="BQ473" s="30">
        <f t="shared" ref="BQ473:BQ483" si="1520">BO$471*BP473</f>
        <v>4700</v>
      </c>
      <c r="BR473" s="66"/>
      <c r="BV473" s="46">
        <v>120.75</v>
      </c>
      <c r="BW473" s="30">
        <f t="shared" ref="BW473:BW483" si="1521">BU$471*BV473</f>
        <v>19320</v>
      </c>
      <c r="BX473" s="66"/>
      <c r="CB473" s="46">
        <v>140</v>
      </c>
      <c r="CC473" s="30">
        <f t="shared" ref="CC473:CC483" si="1522">CA$471*CB473</f>
        <v>35280</v>
      </c>
      <c r="CD473" s="66"/>
      <c r="CH473" s="7">
        <v>33.5</v>
      </c>
      <c r="CI473" s="47">
        <f t="shared" ref="CI473:CI483" si="1523">CG$471*CH473</f>
        <v>770.5</v>
      </c>
      <c r="CJ473" s="66"/>
      <c r="CO473" s="47"/>
      <c r="CP473" s="66"/>
      <c r="CT473" s="7">
        <v>69.5</v>
      </c>
      <c r="CU473" s="47">
        <f t="shared" ref="CU473:CU483" si="1524">CS$471*CT473</f>
        <v>10216.5</v>
      </c>
      <c r="CV473" s="66"/>
      <c r="CZ473" s="46">
        <v>96.5625</v>
      </c>
      <c r="DA473" s="62">
        <f t="shared" ref="DA473:DA483" si="1525">CY$471*CZ473</f>
        <v>86326.875</v>
      </c>
      <c r="DG473" s="30"/>
      <c r="DH473" s="66"/>
      <c r="DL473" s="46">
        <v>140</v>
      </c>
      <c r="DM473" s="30">
        <f t="shared" ref="DM473:DM483" si="1526">DK$471*DL473</f>
        <v>7700</v>
      </c>
      <c r="DN473" s="66"/>
      <c r="DR473" s="46">
        <v>121.5</v>
      </c>
      <c r="DS473" s="30">
        <f t="shared" ref="DS473:DS483" si="1527">DQ$471*DR473</f>
        <v>13608</v>
      </c>
      <c r="DT473" s="66"/>
      <c r="DY473" s="30"/>
      <c r="DZ473" s="66"/>
      <c r="EE473" s="30"/>
      <c r="EF473" s="66"/>
      <c r="EK473" s="47"/>
      <c r="EL473" s="66"/>
      <c r="EP473" s="46">
        <v>85.88</v>
      </c>
      <c r="EQ473" s="47">
        <f t="shared" ref="EQ473:EQ483" si="1528">EO$471*EP473</f>
        <v>29628.6</v>
      </c>
      <c r="ER473" s="66"/>
      <c r="EW473" s="30"/>
      <c r="EX473" s="66"/>
      <c r="FC473" s="29"/>
      <c r="FD473" s="66"/>
      <c r="FH473" s="46">
        <v>158</v>
      </c>
      <c r="FI473" s="47">
        <f t="shared" ref="FI473:FI483" si="1529">FG$471*FH473</f>
        <v>25912</v>
      </c>
      <c r="FJ473" s="66"/>
      <c r="FN473" s="46">
        <v>74.25</v>
      </c>
      <c r="FO473" s="47">
        <f t="shared" ref="FO473:FO483" si="1530">FM$471*FN473</f>
        <v>7796.25</v>
      </c>
      <c r="FP473" s="66"/>
      <c r="FT473" s="46">
        <v>114.5</v>
      </c>
      <c r="FU473" s="47">
        <f t="shared" ref="FU473:FU483" si="1531">FS$471*FT473</f>
        <v>38357.5</v>
      </c>
      <c r="FV473" s="66"/>
      <c r="GA473" s="47"/>
      <c r="GB473" s="66"/>
      <c r="GF473" s="46">
        <v>95.5</v>
      </c>
      <c r="GG473" s="47">
        <f t="shared" ref="GG473:GG483" si="1532">GE$471*GF473</f>
        <v>6876</v>
      </c>
      <c r="GH473" s="66"/>
      <c r="GL473" s="46">
        <v>89</v>
      </c>
      <c r="GM473" s="47">
        <f t="shared" ref="GM473:GM483" si="1533">GK$471*GL473</f>
        <v>4450</v>
      </c>
      <c r="GN473" s="66"/>
      <c r="GR473" s="46">
        <v>108.5</v>
      </c>
      <c r="GS473" s="47">
        <f t="shared" ref="GS473:GS483" si="1534">GQ$471*GR473</f>
        <v>19313</v>
      </c>
      <c r="GT473" s="66"/>
      <c r="GY473" s="47"/>
      <c r="GZ473" s="66"/>
      <c r="HE473" s="47"/>
      <c r="HF473" s="66"/>
      <c r="HJ473" s="46">
        <v>63.5</v>
      </c>
      <c r="HK473" s="47">
        <f t="shared" ref="HK473:HK483" si="1535">HI$471*HJ473</f>
        <v>4864.0999999999995</v>
      </c>
      <c r="HL473" s="66"/>
      <c r="HP473" s="46">
        <v>157</v>
      </c>
      <c r="HQ473" s="30">
        <f t="shared" ref="HQ473:HQ483" si="1536">HO$471*HP473</f>
        <v>21666</v>
      </c>
      <c r="HR473" s="66"/>
      <c r="HV473" s="46">
        <v>107</v>
      </c>
      <c r="HW473" s="47">
        <f t="shared" ref="HW473:HW483" si="1537">HU$471*HV473</f>
        <v>4387</v>
      </c>
      <c r="HX473" s="66"/>
      <c r="IB473" s="46">
        <v>232</v>
      </c>
      <c r="IC473" s="47">
        <f t="shared" ref="IC473:IC483" si="1538">IA$471*IB473</f>
        <v>7656</v>
      </c>
      <c r="ID473" s="66"/>
      <c r="IH473" s="46">
        <v>142.5</v>
      </c>
      <c r="II473" s="30">
        <f t="shared" ref="II473:II483" si="1539">IG$471*IH473</f>
        <v>8550</v>
      </c>
      <c r="IJ473" s="66"/>
      <c r="IN473" s="46">
        <v>95.5</v>
      </c>
      <c r="IO473" s="47">
        <f t="shared" ref="IO473:IO483" si="1540">IM$471*IN473</f>
        <v>4679.5</v>
      </c>
      <c r="IP473" s="66"/>
      <c r="IS473" s="46">
        <v>90</v>
      </c>
      <c r="IT473" s="46">
        <v>110</v>
      </c>
      <c r="IU473" s="47">
        <f>IS$473*IT473</f>
        <v>9900</v>
      </c>
      <c r="IV473" s="66"/>
      <c r="IZ473" s="46">
        <v>44.25</v>
      </c>
      <c r="JA473" s="47">
        <f t="shared" ref="JA473:JA483" si="1541">IY$471*IZ473</f>
        <v>3318.75</v>
      </c>
      <c r="JB473" s="66"/>
      <c r="JC473" s="69"/>
      <c r="JD473" s="20"/>
      <c r="JE473" s="20"/>
      <c r="JF473" s="20"/>
      <c r="JG473" s="23"/>
      <c r="JH473" s="72"/>
      <c r="JI473" s="69"/>
      <c r="JJ473" s="20"/>
      <c r="JK473" s="20"/>
      <c r="JL473" s="20">
        <v>115.5</v>
      </c>
      <c r="JM473" s="23">
        <f t="shared" ref="JM473:JM483" si="1542">JK$471*JL473</f>
        <v>11550</v>
      </c>
      <c r="JN473" s="72"/>
      <c r="JO473" s="69"/>
      <c r="JP473" s="20"/>
      <c r="JQ473" s="20"/>
      <c r="JR473" s="20">
        <v>137</v>
      </c>
      <c r="JS473" s="23">
        <f t="shared" ref="JS473:JS483" si="1543">JQ$471*JR473</f>
        <v>4603.2</v>
      </c>
      <c r="JT473" s="72"/>
      <c r="JU473" s="69"/>
      <c r="JV473" s="20"/>
      <c r="JW473" s="20"/>
      <c r="JX473" s="20"/>
      <c r="JY473" s="23"/>
      <c r="JZ473" s="72"/>
      <c r="KA473" s="69"/>
      <c r="KB473" s="20"/>
      <c r="KC473" s="20"/>
      <c r="KD473" s="20"/>
      <c r="KE473" s="23"/>
      <c r="KF473" s="72"/>
      <c r="KG473" s="69"/>
      <c r="KH473" s="20"/>
      <c r="KI473" s="20"/>
      <c r="KJ473" s="20">
        <v>26.25</v>
      </c>
      <c r="KK473" s="23">
        <f t="shared" ref="KK473:KK483" si="1544">KI$471*KJ473</f>
        <v>787.5</v>
      </c>
      <c r="KL473" s="72"/>
      <c r="KM473" s="69"/>
      <c r="KN473" s="20"/>
      <c r="KO473" s="20"/>
      <c r="KP473" s="20">
        <v>130</v>
      </c>
      <c r="KQ473" s="23">
        <f t="shared" ref="KQ473:KQ483" si="1545">KO$471*KP473</f>
        <v>2860</v>
      </c>
      <c r="KR473" s="72"/>
      <c r="KS473" s="69"/>
      <c r="KT473" s="20"/>
      <c r="KU473" s="20"/>
      <c r="KV473" s="20">
        <v>104.75</v>
      </c>
      <c r="KW473" s="23">
        <f t="shared" ref="KW473:KW483" si="1546">KU$471*KV473</f>
        <v>9951.25</v>
      </c>
      <c r="KX473" s="72"/>
      <c r="KY473" s="69"/>
      <c r="KZ473" s="20"/>
      <c r="LA473" s="20"/>
      <c r="LB473" s="20"/>
      <c r="LC473" s="23"/>
      <c r="LD473" s="72"/>
      <c r="LE473" s="69"/>
      <c r="LF473" s="20"/>
      <c r="LG473" s="20"/>
      <c r="LH473" s="20">
        <v>25.63</v>
      </c>
      <c r="LI473" s="23">
        <f t="shared" ref="LI473:LI483" si="1547">LG$471*LH473</f>
        <v>17941</v>
      </c>
      <c r="LJ473" s="72"/>
      <c r="LK473" s="27"/>
      <c r="LL473" s="27"/>
      <c r="LM473" s="27"/>
      <c r="LN473" s="27">
        <v>170</v>
      </c>
      <c r="LO473" s="30">
        <f t="shared" ref="LO473:LO483" si="1548">LM$471*LN473</f>
        <v>11900</v>
      </c>
      <c r="LP473" s="73"/>
      <c r="LQ473" s="29"/>
      <c r="LR473" s="29"/>
      <c r="LS473" s="29"/>
      <c r="LT473" s="29"/>
      <c r="LU473" s="30"/>
      <c r="LV473" s="73"/>
      <c r="LW473" s="49"/>
      <c r="LX473" s="49"/>
      <c r="LY473" s="49"/>
      <c r="LZ473" s="49">
        <v>118.5</v>
      </c>
      <c r="MA473" s="47">
        <f t="shared" ref="MA473:MA483" si="1549">LY$471*LZ473</f>
        <v>7406.25</v>
      </c>
      <c r="MB473" s="66"/>
      <c r="MC473" s="49"/>
      <c r="MD473" s="49"/>
      <c r="ME473" s="49"/>
      <c r="MF473" s="49"/>
      <c r="MG473" s="47"/>
      <c r="MH473" s="66"/>
      <c r="MI473" s="49"/>
      <c r="MJ473" s="49"/>
      <c r="MK473" s="49"/>
      <c r="ML473" s="49"/>
      <c r="MM473" s="47"/>
      <c r="MN473" s="66"/>
      <c r="MO473" s="49"/>
      <c r="MP473" s="49"/>
      <c r="MQ473" s="49"/>
      <c r="MR473" s="49"/>
      <c r="MS473" s="47"/>
      <c r="MT473" s="66"/>
      <c r="MU473" s="49"/>
      <c r="MV473" s="49"/>
      <c r="MW473" s="49"/>
      <c r="MX473" s="49"/>
      <c r="MY473" s="47"/>
      <c r="MZ473" s="66"/>
      <c r="NA473" s="49"/>
      <c r="NB473" s="49"/>
      <c r="NC473" s="49"/>
      <c r="ND473" s="49">
        <v>162</v>
      </c>
      <c r="NE473" s="47">
        <f t="shared" ref="NE473:NE483" si="1550">NC$471*ND473</f>
        <v>2430</v>
      </c>
      <c r="NF473" s="66"/>
      <c r="NG473" s="49"/>
      <c r="NH473" s="49"/>
      <c r="NI473" s="49"/>
      <c r="NJ473" s="49">
        <v>131.5</v>
      </c>
      <c r="NK473" s="47">
        <f t="shared" ref="NK473:NK483" si="1551">NI$471*NJ473</f>
        <v>4655.0999999999995</v>
      </c>
      <c r="NL473" s="66"/>
      <c r="NM473" s="49"/>
      <c r="NN473" s="49"/>
      <c r="NO473" s="49"/>
      <c r="NP473" s="49">
        <v>140</v>
      </c>
      <c r="NQ473" s="47">
        <f t="shared" ref="NQ473:NQ483" si="1552">NO$471*NP473</f>
        <v>2380</v>
      </c>
      <c r="NR473" s="66"/>
      <c r="NS473" s="49"/>
      <c r="NT473" s="49"/>
      <c r="NU473" s="49"/>
      <c r="NV473" s="49"/>
      <c r="NW473" s="47"/>
      <c r="NX473" s="66"/>
      <c r="NY473" s="49"/>
      <c r="NZ473" s="49"/>
      <c r="OA473" s="49"/>
      <c r="OB473" s="49">
        <v>58.333333333333329</v>
      </c>
      <c r="OC473" s="47">
        <f t="shared" ref="OC473:OC483" si="1553">OA$471*OB473</f>
        <v>1668.3333333333333</v>
      </c>
      <c r="OD473" s="66"/>
      <c r="OE473" s="49"/>
      <c r="OF473" s="49"/>
      <c r="OG473" s="49"/>
      <c r="OH473" s="49"/>
      <c r="OI473" s="47"/>
      <c r="OJ473" s="66"/>
      <c r="OK473" s="49"/>
      <c r="OL473" s="49"/>
      <c r="OM473" s="49"/>
      <c r="ON473" s="49"/>
      <c r="OO473" s="47"/>
      <c r="OP473" s="66"/>
      <c r="OQ473" s="49"/>
      <c r="OR473" s="49"/>
      <c r="OS473" s="49"/>
      <c r="OT473" s="49">
        <v>109</v>
      </c>
      <c r="OU473" s="47">
        <f t="shared" ref="OU473:OU483" si="1554">OS$471*OT473</f>
        <v>3248.2000000000003</v>
      </c>
      <c r="OV473" s="66"/>
      <c r="OW473" s="49"/>
      <c r="OX473" s="49"/>
      <c r="OY473" s="49"/>
      <c r="OZ473" s="49"/>
      <c r="PA473" s="47"/>
      <c r="PB473" s="66"/>
      <c r="PC473" s="49"/>
      <c r="PD473" s="49"/>
      <c r="PE473" s="49"/>
      <c r="PF473" s="49"/>
      <c r="PG473" s="47"/>
      <c r="PH473" s="66"/>
      <c r="PI473" s="49"/>
      <c r="PJ473" s="49"/>
      <c r="PK473" s="49"/>
      <c r="PL473" s="49"/>
      <c r="PM473" s="47"/>
      <c r="PN473" s="66"/>
      <c r="PO473" s="49"/>
      <c r="PP473" s="49"/>
      <c r="PQ473" s="49"/>
      <c r="PR473" s="49">
        <v>6.75</v>
      </c>
      <c r="PS473" s="47">
        <f t="shared" ref="PS473:PS483" si="1555">PQ$471*PR473</f>
        <v>1687.5</v>
      </c>
      <c r="PT473" s="66"/>
      <c r="PU473" s="49"/>
      <c r="PV473" s="49"/>
      <c r="PW473" s="49"/>
      <c r="PX473" s="46">
        <v>140.25</v>
      </c>
      <c r="PY473" s="47">
        <f t="shared" ref="PY473:PY483" si="1556">PW$471*PX473</f>
        <v>1009.8000000000001</v>
      </c>
      <c r="PZ473" s="66"/>
      <c r="QE473" s="47"/>
      <c r="QF473" s="66"/>
      <c r="QK473" s="47"/>
      <c r="QL473" s="66"/>
      <c r="QM473" s="8"/>
      <c r="QN473" s="31"/>
      <c r="QO473" s="8"/>
      <c r="QP473" s="31"/>
      <c r="QQ473" s="47"/>
      <c r="QR473" s="66"/>
      <c r="QS473" s="31"/>
      <c r="QT473" s="31"/>
      <c r="QU473" s="31"/>
      <c r="QV473" s="31"/>
      <c r="QW473" s="47"/>
      <c r="QX473" s="66"/>
      <c r="QY473" s="31"/>
      <c r="QZ473" s="31"/>
      <c r="RA473" s="31"/>
      <c r="RB473" s="31"/>
      <c r="RC473" s="47"/>
      <c r="RD473" s="66"/>
      <c r="RE473" s="31"/>
      <c r="RF473" s="31"/>
      <c r="RG473" s="31"/>
      <c r="RH473" s="31"/>
      <c r="RI473" s="47"/>
      <c r="RJ473" s="66"/>
      <c r="RK473" s="31"/>
      <c r="RL473" s="31"/>
      <c r="RM473" s="31"/>
      <c r="RN473" s="31">
        <v>131.25</v>
      </c>
      <c r="RO473" s="47">
        <f t="shared" ref="RO473:RO483" si="1557">RM$471*RN473</f>
        <v>1666.875</v>
      </c>
      <c r="RP473" s="66"/>
      <c r="RQ473" s="31"/>
      <c r="RR473" s="31"/>
      <c r="RS473" s="31"/>
      <c r="RT473" s="31">
        <v>85.5</v>
      </c>
      <c r="RU473" s="47">
        <f t="shared" ref="RU473:RU483" si="1558">RS$471*RT473</f>
        <v>2633.4</v>
      </c>
      <c r="RV473" s="66"/>
      <c r="RW473" s="31"/>
      <c r="RX473" s="31"/>
      <c r="RY473" s="31"/>
      <c r="RZ473" s="31">
        <v>150</v>
      </c>
      <c r="SA473" s="47">
        <f t="shared" ref="SA473:SA483" si="1559">RY$471*RZ473</f>
        <v>2400</v>
      </c>
      <c r="SB473" s="66"/>
      <c r="SC473" s="31"/>
      <c r="SD473" s="31"/>
      <c r="SE473" s="31"/>
      <c r="SF473" s="31"/>
      <c r="SG473" s="36"/>
      <c r="SH473" s="64"/>
      <c r="SI473" s="31"/>
      <c r="SJ473" s="31"/>
      <c r="SK473" s="31"/>
      <c r="SL473" s="31"/>
      <c r="SM473" s="36"/>
      <c r="SN473" s="64"/>
      <c r="ST473" s="66"/>
      <c r="SU473" s="66"/>
    </row>
    <row r="474" spans="1:515" x14ac:dyDescent="0.55000000000000004">
      <c r="B474" s="80">
        <v>187003</v>
      </c>
      <c r="C474" s="77"/>
      <c r="D474" s="78"/>
      <c r="E474" s="78">
        <f t="shared" si="1452"/>
        <v>572461.51799999992</v>
      </c>
      <c r="F474" s="78">
        <f t="shared" ref="F474:F483" si="1560">F473*G474/G473</f>
        <v>70.447190750000829</v>
      </c>
      <c r="G474" s="78">
        <f t="shared" si="1510"/>
        <v>91.018605294538489</v>
      </c>
      <c r="H474" s="78"/>
      <c r="I474" s="78"/>
      <c r="J474" s="88"/>
      <c r="N474" s="31">
        <v>139</v>
      </c>
      <c r="O474" s="62">
        <f t="shared" si="1511"/>
        <v>18278.5</v>
      </c>
      <c r="T474" s="31">
        <v>29.63</v>
      </c>
      <c r="U474" s="36">
        <f t="shared" si="1512"/>
        <v>5926</v>
      </c>
      <c r="Z474" s="31">
        <v>115.75</v>
      </c>
      <c r="AA474" s="37">
        <f t="shared" si="1513"/>
        <v>17362.5</v>
      </c>
      <c r="AF474" s="31">
        <v>103.25</v>
      </c>
      <c r="AG474" s="36">
        <f t="shared" si="1514"/>
        <v>14558.25</v>
      </c>
      <c r="AL474" s="31">
        <v>98</v>
      </c>
      <c r="AM474" s="30">
        <f t="shared" si="1515"/>
        <v>26950</v>
      </c>
      <c r="AR474" s="31">
        <v>74</v>
      </c>
      <c r="AS474" s="38">
        <f t="shared" si="1516"/>
        <v>2331</v>
      </c>
      <c r="AX474" s="31">
        <v>102.75</v>
      </c>
      <c r="AY474" s="36">
        <f t="shared" si="1517"/>
        <v>15412.5</v>
      </c>
      <c r="BD474" s="31">
        <v>146.625</v>
      </c>
      <c r="BE474" s="36">
        <f t="shared" si="1518"/>
        <v>6598.125</v>
      </c>
      <c r="BJ474" s="31">
        <v>110.75</v>
      </c>
      <c r="BK474" s="36">
        <f t="shared" si="1519"/>
        <v>3400.0250000000001</v>
      </c>
      <c r="BP474" s="31">
        <v>116.75</v>
      </c>
      <c r="BQ474" s="30">
        <f t="shared" si="1520"/>
        <v>4670</v>
      </c>
      <c r="BV474" s="31">
        <v>120</v>
      </c>
      <c r="BW474" s="30">
        <f t="shared" si="1521"/>
        <v>19200</v>
      </c>
      <c r="CB474" s="31">
        <v>140.5</v>
      </c>
      <c r="CC474" s="30">
        <f t="shared" si="1522"/>
        <v>35406</v>
      </c>
      <c r="CH474" s="3">
        <v>40</v>
      </c>
      <c r="CI474" s="36">
        <f t="shared" si="1523"/>
        <v>920</v>
      </c>
      <c r="CT474" s="3">
        <v>72.38</v>
      </c>
      <c r="CU474" s="36">
        <f t="shared" si="1524"/>
        <v>10639.859999999999</v>
      </c>
      <c r="CZ474" s="29">
        <v>94.875</v>
      </c>
      <c r="DA474" s="62">
        <f t="shared" si="1525"/>
        <v>84818.25</v>
      </c>
      <c r="DL474" s="31">
        <v>142</v>
      </c>
      <c r="DM474" s="30">
        <f t="shared" si="1526"/>
        <v>7810</v>
      </c>
      <c r="DR474" s="31">
        <v>119.75</v>
      </c>
      <c r="DS474" s="30">
        <f t="shared" si="1527"/>
        <v>13412</v>
      </c>
      <c r="EP474" s="31">
        <v>88.13</v>
      </c>
      <c r="EQ474" s="36">
        <f t="shared" si="1528"/>
        <v>30404.85</v>
      </c>
      <c r="FH474" s="31">
        <v>142.5</v>
      </c>
      <c r="FI474" s="36">
        <f t="shared" si="1529"/>
        <v>23370</v>
      </c>
      <c r="FN474" s="31">
        <v>79</v>
      </c>
      <c r="FO474" s="36">
        <f t="shared" si="1530"/>
        <v>8295</v>
      </c>
      <c r="FT474" s="31">
        <v>113.75</v>
      </c>
      <c r="FU474" s="36">
        <f t="shared" si="1531"/>
        <v>38106.25</v>
      </c>
      <c r="GF474" s="31">
        <v>99.5</v>
      </c>
      <c r="GG474" s="36">
        <f t="shared" si="1532"/>
        <v>7164</v>
      </c>
      <c r="GL474" s="31">
        <v>96</v>
      </c>
      <c r="GM474" s="36">
        <f t="shared" si="1533"/>
        <v>4800</v>
      </c>
      <c r="GR474" s="31">
        <v>110</v>
      </c>
      <c r="GS474" s="36">
        <f t="shared" si="1534"/>
        <v>19580</v>
      </c>
      <c r="HJ474" s="31">
        <v>59.88</v>
      </c>
      <c r="HK474" s="36">
        <f t="shared" si="1535"/>
        <v>4586.808</v>
      </c>
      <c r="HP474" s="31">
        <v>150</v>
      </c>
      <c r="HQ474" s="30">
        <f t="shared" si="1536"/>
        <v>20700</v>
      </c>
      <c r="HV474" s="31">
        <v>106.25</v>
      </c>
      <c r="HW474" s="36">
        <f t="shared" si="1537"/>
        <v>4356.25</v>
      </c>
      <c r="IB474" s="31">
        <v>232</v>
      </c>
      <c r="IC474" s="36">
        <f t="shared" si="1538"/>
        <v>7656</v>
      </c>
      <c r="IH474" s="31">
        <v>140</v>
      </c>
      <c r="II474" s="30">
        <f t="shared" si="1539"/>
        <v>8400</v>
      </c>
      <c r="IN474" s="31">
        <v>95</v>
      </c>
      <c r="IO474" s="36">
        <f t="shared" si="1540"/>
        <v>4655</v>
      </c>
      <c r="IT474" s="31">
        <v>111.63</v>
      </c>
      <c r="IU474" s="47">
        <f t="shared" ref="IU474:IU483" si="1561">IS$473*IT474</f>
        <v>10046.699999999999</v>
      </c>
      <c r="IZ474" s="31">
        <v>45.5</v>
      </c>
      <c r="JA474" s="36">
        <f t="shared" si="1541"/>
        <v>3412.5</v>
      </c>
      <c r="JC474" s="69"/>
      <c r="JD474" s="20"/>
      <c r="JE474" s="20"/>
      <c r="JF474" s="20"/>
      <c r="JI474" s="69"/>
      <c r="JJ474" s="20"/>
      <c r="JK474" s="20"/>
      <c r="JL474" s="20">
        <v>117.5</v>
      </c>
      <c r="JM474" s="23">
        <f t="shared" si="1542"/>
        <v>11750</v>
      </c>
      <c r="JO474" s="69"/>
      <c r="JP474" s="20"/>
      <c r="JQ474" s="20"/>
      <c r="JR474" s="20">
        <v>142</v>
      </c>
      <c r="JS474" s="23">
        <f t="shared" si="1543"/>
        <v>4771.2</v>
      </c>
      <c r="JU474" s="69"/>
      <c r="JV474" s="20"/>
      <c r="JW474" s="20"/>
      <c r="JX474" s="20"/>
      <c r="KA474" s="69"/>
      <c r="KB474" s="20"/>
      <c r="KC474" s="20"/>
      <c r="KD474" s="20"/>
      <c r="KG474" s="69"/>
      <c r="KH474" s="20"/>
      <c r="KI474" s="20"/>
      <c r="KJ474" s="20">
        <v>26.25</v>
      </c>
      <c r="KK474" s="23">
        <f t="shared" si="1544"/>
        <v>787.5</v>
      </c>
      <c r="KM474" s="69"/>
      <c r="KN474" s="20"/>
      <c r="KO474" s="20"/>
      <c r="KP474" s="20">
        <v>137</v>
      </c>
      <c r="KQ474" s="23">
        <f t="shared" si="1545"/>
        <v>3014</v>
      </c>
      <c r="KS474" s="69"/>
      <c r="KT474" s="20"/>
      <c r="KU474" s="20"/>
      <c r="KV474" s="20">
        <v>104</v>
      </c>
      <c r="KW474" s="23">
        <f t="shared" si="1546"/>
        <v>9880</v>
      </c>
      <c r="KY474" s="69"/>
      <c r="KZ474" s="20"/>
      <c r="LA474" s="20"/>
      <c r="LB474" s="20"/>
      <c r="LE474" s="69"/>
      <c r="LF474" s="20"/>
      <c r="LG474" s="20"/>
      <c r="LH474" s="20">
        <v>25.5</v>
      </c>
      <c r="LI474" s="23">
        <f t="shared" si="1547"/>
        <v>17850</v>
      </c>
      <c r="LK474" s="27"/>
      <c r="LL474" s="27"/>
      <c r="LM474" s="27"/>
      <c r="LN474" s="27">
        <v>137</v>
      </c>
      <c r="LO474" s="30">
        <f t="shared" si="1548"/>
        <v>9590</v>
      </c>
      <c r="LW474" s="32"/>
      <c r="LX474" s="32"/>
      <c r="LY474" s="32"/>
      <c r="LZ474" s="32">
        <v>117</v>
      </c>
      <c r="MA474" s="36">
        <f t="shared" si="1549"/>
        <v>7312.5</v>
      </c>
      <c r="MC474" s="32"/>
      <c r="MD474" s="32"/>
      <c r="ME474" s="32"/>
      <c r="MF474" s="32"/>
      <c r="MI474" s="32"/>
      <c r="MJ474" s="32"/>
      <c r="MK474" s="32"/>
      <c r="ML474" s="32"/>
      <c r="MO474" s="32"/>
      <c r="MP474" s="32"/>
      <c r="MQ474" s="32"/>
      <c r="MR474" s="32"/>
      <c r="MU474" s="32"/>
      <c r="MV474" s="32"/>
      <c r="MW474" s="32"/>
      <c r="MX474" s="32"/>
      <c r="NA474" s="32"/>
      <c r="NB474" s="32"/>
      <c r="NC474" s="32"/>
      <c r="ND474" s="32">
        <v>167.5</v>
      </c>
      <c r="NE474" s="36">
        <f t="shared" si="1550"/>
        <v>2512.5</v>
      </c>
      <c r="NG474" s="32"/>
      <c r="NH474" s="32"/>
      <c r="NI474" s="32"/>
      <c r="NJ474" s="32">
        <v>133.5</v>
      </c>
      <c r="NK474" s="36">
        <f t="shared" si="1551"/>
        <v>4725.8999999999996</v>
      </c>
      <c r="NM474" s="32"/>
      <c r="NN474" s="32"/>
      <c r="NO474" s="32"/>
      <c r="NP474" s="32">
        <v>140</v>
      </c>
      <c r="NQ474" s="36">
        <f t="shared" si="1552"/>
        <v>2380</v>
      </c>
      <c r="NS474" s="32"/>
      <c r="NT474" s="32"/>
      <c r="NU474" s="32"/>
      <c r="NV474" s="32"/>
      <c r="NY474" s="32"/>
      <c r="NZ474" s="32"/>
      <c r="OA474" s="32"/>
      <c r="OB474" s="32">
        <v>60</v>
      </c>
      <c r="OC474" s="36">
        <f t="shared" si="1553"/>
        <v>1716</v>
      </c>
      <c r="OE474" s="32"/>
      <c r="OF474" s="32"/>
      <c r="OG474" s="32"/>
      <c r="OH474" s="32"/>
      <c r="OK474" s="32"/>
      <c r="OL474" s="32"/>
      <c r="OM474" s="32"/>
      <c r="ON474" s="32"/>
      <c r="OQ474" s="32"/>
      <c r="OR474" s="32"/>
      <c r="OS474" s="32"/>
      <c r="OT474" s="32">
        <v>109</v>
      </c>
      <c r="OU474" s="36">
        <f t="shared" si="1554"/>
        <v>3248.2000000000003</v>
      </c>
      <c r="OW474" s="32"/>
      <c r="OX474" s="32"/>
      <c r="OY474" s="32"/>
      <c r="OZ474" s="32"/>
      <c r="PC474" s="32"/>
      <c r="PD474" s="32"/>
      <c r="PE474" s="32"/>
      <c r="PF474" s="32"/>
      <c r="PI474" s="32"/>
      <c r="PJ474" s="32"/>
      <c r="PK474" s="32"/>
      <c r="PL474" s="32"/>
      <c r="PO474" s="32"/>
      <c r="PP474" s="32"/>
      <c r="PQ474" s="32"/>
      <c r="PR474" s="32">
        <v>8.25</v>
      </c>
      <c r="PS474" s="36">
        <f t="shared" si="1555"/>
        <v>2062.5</v>
      </c>
      <c r="PU474" s="32"/>
      <c r="PV474" s="32"/>
      <c r="PW474" s="32"/>
      <c r="PX474" s="31">
        <v>140.25</v>
      </c>
      <c r="PY474" s="36">
        <f t="shared" si="1556"/>
        <v>1009.8000000000001</v>
      </c>
      <c r="QM474" s="5"/>
      <c r="QO474" s="5"/>
      <c r="RN474" s="31">
        <v>130.5</v>
      </c>
      <c r="RO474" s="36">
        <f t="shared" si="1557"/>
        <v>1657.35</v>
      </c>
      <c r="RT474" s="31">
        <v>80.25</v>
      </c>
      <c r="RU474" s="36">
        <f t="shared" si="1558"/>
        <v>2471.7000000000003</v>
      </c>
      <c r="RZ474" s="31">
        <v>156</v>
      </c>
      <c r="SA474" s="36">
        <f t="shared" si="1559"/>
        <v>2496</v>
      </c>
    </row>
    <row r="475" spans="1:515" x14ac:dyDescent="0.55000000000000004">
      <c r="B475" s="80">
        <v>187004</v>
      </c>
      <c r="C475" s="77"/>
      <c r="D475" s="78"/>
      <c r="E475" s="78">
        <f t="shared" si="1452"/>
        <v>590643.9</v>
      </c>
      <c r="F475" s="78">
        <f t="shared" si="1560"/>
        <v>72.684717103769458</v>
      </c>
      <c r="G475" s="78">
        <f t="shared" si="1510"/>
        <v>93.909515859766273</v>
      </c>
      <c r="H475" s="78"/>
      <c r="I475" s="78"/>
      <c r="J475" s="88"/>
      <c r="N475" s="31">
        <v>137</v>
      </c>
      <c r="O475" s="62">
        <f t="shared" si="1511"/>
        <v>18015.5</v>
      </c>
      <c r="T475" s="31">
        <v>35.75</v>
      </c>
      <c r="U475" s="36">
        <f t="shared" si="1512"/>
        <v>7150</v>
      </c>
      <c r="Z475" s="31">
        <v>124.5</v>
      </c>
      <c r="AA475" s="37">
        <f t="shared" si="1513"/>
        <v>18675</v>
      </c>
      <c r="AF475" s="31">
        <v>111</v>
      </c>
      <c r="AG475" s="36">
        <f t="shared" si="1514"/>
        <v>15651</v>
      </c>
      <c r="AL475" s="31">
        <v>103</v>
      </c>
      <c r="AM475" s="30">
        <f t="shared" si="1515"/>
        <v>28325</v>
      </c>
      <c r="AR475" s="31">
        <v>75</v>
      </c>
      <c r="AS475" s="38">
        <f t="shared" si="1516"/>
        <v>2362.5</v>
      </c>
      <c r="AX475" s="31">
        <v>108.5</v>
      </c>
      <c r="AY475" s="36">
        <f t="shared" si="1517"/>
        <v>16275</v>
      </c>
      <c r="BD475" s="31">
        <v>147</v>
      </c>
      <c r="BE475" s="36">
        <f t="shared" si="1518"/>
        <v>6615</v>
      </c>
      <c r="BJ475" s="31">
        <v>117</v>
      </c>
      <c r="BK475" s="36">
        <f t="shared" si="1519"/>
        <v>3591.9</v>
      </c>
      <c r="BP475" s="31">
        <v>119</v>
      </c>
      <c r="BQ475" s="30">
        <f t="shared" si="1520"/>
        <v>4760</v>
      </c>
      <c r="BV475" s="31">
        <v>121.25</v>
      </c>
      <c r="BW475" s="30">
        <f t="shared" si="1521"/>
        <v>19400</v>
      </c>
      <c r="CB475" s="31">
        <v>141.5</v>
      </c>
      <c r="CC475" s="30">
        <f t="shared" si="1522"/>
        <v>35658</v>
      </c>
      <c r="CH475" s="3">
        <v>36</v>
      </c>
      <c r="CI475" s="36">
        <f t="shared" si="1523"/>
        <v>828</v>
      </c>
      <c r="CT475" s="3">
        <v>79.75</v>
      </c>
      <c r="CU475" s="36">
        <f t="shared" si="1524"/>
        <v>11723.25</v>
      </c>
      <c r="CZ475" s="29">
        <v>94.6875</v>
      </c>
      <c r="DA475" s="62">
        <f t="shared" si="1525"/>
        <v>84650.625</v>
      </c>
      <c r="DL475" s="31">
        <v>148.5</v>
      </c>
      <c r="DM475" s="30">
        <f t="shared" si="1526"/>
        <v>8167.5</v>
      </c>
      <c r="DR475" s="31">
        <v>125.5</v>
      </c>
      <c r="DS475" s="30">
        <f t="shared" si="1527"/>
        <v>14056</v>
      </c>
      <c r="EP475" s="31">
        <v>98.63</v>
      </c>
      <c r="EQ475" s="36">
        <f t="shared" si="1528"/>
        <v>34027.35</v>
      </c>
      <c r="FH475" s="31">
        <v>148.75</v>
      </c>
      <c r="FI475" s="36">
        <f t="shared" si="1529"/>
        <v>24395</v>
      </c>
      <c r="FN475" s="31">
        <v>79.13</v>
      </c>
      <c r="FO475" s="36">
        <f t="shared" si="1530"/>
        <v>8308.65</v>
      </c>
      <c r="FT475" s="31">
        <v>116.75</v>
      </c>
      <c r="FU475" s="36">
        <f t="shared" si="1531"/>
        <v>39111.25</v>
      </c>
      <c r="GF475" s="31">
        <v>107</v>
      </c>
      <c r="GG475" s="36">
        <f t="shared" si="1532"/>
        <v>7704</v>
      </c>
      <c r="GL475" s="31">
        <v>90</v>
      </c>
      <c r="GM475" s="36">
        <f t="shared" si="1533"/>
        <v>4500</v>
      </c>
      <c r="GR475" s="31">
        <v>112.25</v>
      </c>
      <c r="GS475" s="36">
        <f t="shared" si="1534"/>
        <v>19980.5</v>
      </c>
      <c r="HJ475" s="31">
        <v>65</v>
      </c>
      <c r="HK475" s="36">
        <f t="shared" si="1535"/>
        <v>4979</v>
      </c>
      <c r="HP475" s="31">
        <v>147.5</v>
      </c>
      <c r="HQ475" s="30">
        <f t="shared" si="1536"/>
        <v>20355</v>
      </c>
      <c r="HV475" s="31">
        <v>113</v>
      </c>
      <c r="HW475" s="36">
        <f t="shared" si="1537"/>
        <v>4633</v>
      </c>
      <c r="IB475" s="31">
        <v>232</v>
      </c>
      <c r="IC475" s="36">
        <f t="shared" si="1538"/>
        <v>7656</v>
      </c>
      <c r="IH475" s="31">
        <v>148</v>
      </c>
      <c r="II475" s="30">
        <f t="shared" si="1539"/>
        <v>8880</v>
      </c>
      <c r="IN475" s="31">
        <v>99.5</v>
      </c>
      <c r="IO475" s="36">
        <f t="shared" si="1540"/>
        <v>4875.5</v>
      </c>
      <c r="IT475" s="31">
        <v>115</v>
      </c>
      <c r="IU475" s="47">
        <f t="shared" si="1561"/>
        <v>10350</v>
      </c>
      <c r="IZ475" s="31">
        <v>54.5</v>
      </c>
      <c r="JA475" s="36">
        <f t="shared" si="1541"/>
        <v>4087.5</v>
      </c>
      <c r="JC475" s="69"/>
      <c r="JD475" s="20"/>
      <c r="JE475" s="20"/>
      <c r="JF475" s="20"/>
      <c r="JI475" s="69"/>
      <c r="JJ475" s="20"/>
      <c r="JK475" s="20"/>
      <c r="JL475" s="20">
        <v>122</v>
      </c>
      <c r="JM475" s="23">
        <f t="shared" si="1542"/>
        <v>12200</v>
      </c>
      <c r="JO475" s="69"/>
      <c r="JP475" s="20"/>
      <c r="JQ475" s="20"/>
      <c r="JR475" s="20">
        <v>144.75</v>
      </c>
      <c r="JS475" s="23">
        <f t="shared" si="1543"/>
        <v>4863.6000000000004</v>
      </c>
      <c r="JU475" s="69"/>
      <c r="JV475" s="20"/>
      <c r="JW475" s="20"/>
      <c r="JX475" s="20"/>
      <c r="KA475" s="69"/>
      <c r="KB475" s="20"/>
      <c r="KC475" s="20"/>
      <c r="KD475" s="20"/>
      <c r="KG475" s="69"/>
      <c r="KH475" s="20"/>
      <c r="KI475" s="20"/>
      <c r="KJ475" s="20">
        <v>26.25</v>
      </c>
      <c r="KK475" s="23">
        <f t="shared" si="1544"/>
        <v>787.5</v>
      </c>
      <c r="KM475" s="69"/>
      <c r="KN475" s="20"/>
      <c r="KO475" s="20"/>
      <c r="KP475" s="20">
        <v>137</v>
      </c>
      <c r="KQ475" s="23">
        <f t="shared" si="1545"/>
        <v>3014</v>
      </c>
      <c r="KS475" s="69"/>
      <c r="KT475" s="20"/>
      <c r="KU475" s="20"/>
      <c r="KV475" s="20">
        <v>108.875</v>
      </c>
      <c r="KW475" s="23">
        <f t="shared" si="1546"/>
        <v>10343.125</v>
      </c>
      <c r="KY475" s="69"/>
      <c r="KZ475" s="20"/>
      <c r="LA475" s="20"/>
      <c r="LB475" s="20"/>
      <c r="LE475" s="69"/>
      <c r="LF475" s="20"/>
      <c r="LG475" s="20"/>
      <c r="LH475" s="20">
        <v>25</v>
      </c>
      <c r="LI475" s="23">
        <f t="shared" si="1547"/>
        <v>17500</v>
      </c>
      <c r="LK475" s="27"/>
      <c r="LL475" s="27"/>
      <c r="LM475" s="27"/>
      <c r="LN475" s="27">
        <v>153</v>
      </c>
      <c r="LO475" s="30">
        <f t="shared" si="1548"/>
        <v>10710</v>
      </c>
      <c r="LW475" s="32"/>
      <c r="LX475" s="32"/>
      <c r="LY475" s="32"/>
      <c r="LZ475" s="32">
        <v>121</v>
      </c>
      <c r="MA475" s="36">
        <f t="shared" si="1549"/>
        <v>7562.5</v>
      </c>
      <c r="MC475" s="32"/>
      <c r="MD475" s="32"/>
      <c r="ME475" s="32"/>
      <c r="MF475" s="32"/>
      <c r="MI475" s="32"/>
      <c r="MJ475" s="32"/>
      <c r="MK475" s="32"/>
      <c r="ML475" s="32"/>
      <c r="MO475" s="32"/>
      <c r="MP475" s="32"/>
      <c r="MQ475" s="32"/>
      <c r="MR475" s="32"/>
      <c r="MU475" s="32"/>
      <c r="MV475" s="32"/>
      <c r="MW475" s="32"/>
      <c r="MX475" s="32"/>
      <c r="NA475" s="32"/>
      <c r="NB475" s="32"/>
      <c r="NC475" s="32"/>
      <c r="ND475" s="32">
        <v>155</v>
      </c>
      <c r="NE475" s="36">
        <f t="shared" si="1550"/>
        <v>2325</v>
      </c>
      <c r="NG475" s="32"/>
      <c r="NH475" s="32"/>
      <c r="NI475" s="32"/>
      <c r="NJ475" s="32">
        <v>136.75</v>
      </c>
      <c r="NK475" s="36">
        <f t="shared" si="1551"/>
        <v>4840.95</v>
      </c>
      <c r="NM475" s="32"/>
      <c r="NN475" s="32"/>
      <c r="NO475" s="32"/>
      <c r="NP475" s="32">
        <v>139.75</v>
      </c>
      <c r="NQ475" s="36">
        <f t="shared" si="1552"/>
        <v>2375.75</v>
      </c>
      <c r="NS475" s="32"/>
      <c r="NT475" s="32"/>
      <c r="NU475" s="32"/>
      <c r="NV475" s="32"/>
      <c r="NY475" s="32"/>
      <c r="NZ475" s="32"/>
      <c r="OA475" s="32"/>
      <c r="OB475" s="32">
        <v>62.5</v>
      </c>
      <c r="OC475" s="36">
        <f t="shared" si="1553"/>
        <v>1787.5</v>
      </c>
      <c r="OE475" s="32"/>
      <c r="OF475" s="32"/>
      <c r="OG475" s="32"/>
      <c r="OH475" s="32"/>
      <c r="OK475" s="32"/>
      <c r="OL475" s="32"/>
      <c r="OM475" s="32"/>
      <c r="ON475" s="32"/>
      <c r="OQ475" s="32"/>
      <c r="OR475" s="32"/>
      <c r="OS475" s="32"/>
      <c r="OT475" s="32">
        <v>113</v>
      </c>
      <c r="OU475" s="36">
        <f t="shared" si="1554"/>
        <v>3367.4</v>
      </c>
      <c r="OW475" s="32"/>
      <c r="OX475" s="32"/>
      <c r="OY475" s="32"/>
      <c r="OZ475" s="32"/>
      <c r="PO475" s="32"/>
      <c r="PP475" s="32"/>
      <c r="PQ475" s="32"/>
      <c r="PR475" s="32">
        <v>5</v>
      </c>
      <c r="PS475" s="36">
        <f t="shared" si="1555"/>
        <v>1250</v>
      </c>
      <c r="PU475" s="32"/>
      <c r="PV475" s="32"/>
      <c r="PW475" s="32"/>
      <c r="PX475" s="31">
        <v>140.25</v>
      </c>
      <c r="PY475" s="36">
        <f t="shared" si="1556"/>
        <v>1009.8000000000001</v>
      </c>
      <c r="QM475" s="5"/>
      <c r="QO475" s="5"/>
      <c r="RN475" s="31">
        <v>130.5</v>
      </c>
      <c r="RO475" s="36">
        <f t="shared" si="1557"/>
        <v>1657.35</v>
      </c>
      <c r="RT475" s="31">
        <v>88</v>
      </c>
      <c r="RU475" s="36">
        <f t="shared" si="1558"/>
        <v>2710.4</v>
      </c>
      <c r="RZ475" s="31">
        <v>162</v>
      </c>
      <c r="SA475" s="36">
        <f t="shared" si="1559"/>
        <v>2592</v>
      </c>
    </row>
    <row r="476" spans="1:515" x14ac:dyDescent="0.55000000000000004">
      <c r="B476" s="80">
        <v>187005</v>
      </c>
      <c r="C476" s="77"/>
      <c r="D476" s="78"/>
      <c r="E476" s="78">
        <f t="shared" si="1452"/>
        <v>597320.24999999988</v>
      </c>
      <c r="F476" s="78">
        <f t="shared" si="1560"/>
        <v>73.506309625144411</v>
      </c>
      <c r="G476" s="78">
        <f t="shared" si="1510"/>
        <v>94.97102313379439</v>
      </c>
      <c r="H476" s="78"/>
      <c r="I476" s="78"/>
      <c r="J476" s="88"/>
      <c r="N476" s="31">
        <v>141</v>
      </c>
      <c r="O476" s="62">
        <f t="shared" si="1511"/>
        <v>18541.5</v>
      </c>
      <c r="T476" s="31">
        <v>39.5</v>
      </c>
      <c r="U476" s="36">
        <f t="shared" si="1512"/>
        <v>7900</v>
      </c>
      <c r="Z476" s="31">
        <v>123.5</v>
      </c>
      <c r="AA476" s="37">
        <f t="shared" si="1513"/>
        <v>18525</v>
      </c>
      <c r="AF476" s="31">
        <v>111</v>
      </c>
      <c r="AG476" s="36">
        <f t="shared" si="1514"/>
        <v>15651</v>
      </c>
      <c r="AL476" s="31">
        <v>106.5</v>
      </c>
      <c r="AM476" s="30">
        <f t="shared" si="1515"/>
        <v>29287.5</v>
      </c>
      <c r="AR476" s="31">
        <v>82</v>
      </c>
      <c r="AS476" s="38">
        <f t="shared" si="1516"/>
        <v>2583</v>
      </c>
      <c r="AX476" s="31">
        <v>109.5</v>
      </c>
      <c r="AY476" s="36">
        <f t="shared" si="1517"/>
        <v>16425</v>
      </c>
      <c r="BD476" s="31">
        <v>150</v>
      </c>
      <c r="BE476" s="36">
        <f t="shared" si="1518"/>
        <v>6750</v>
      </c>
      <c r="BJ476" s="31">
        <v>115.25</v>
      </c>
      <c r="BK476" s="36">
        <f t="shared" si="1519"/>
        <v>3538.1749999999997</v>
      </c>
      <c r="BP476" s="31">
        <v>122.5</v>
      </c>
      <c r="BQ476" s="30">
        <f t="shared" si="1520"/>
        <v>4900</v>
      </c>
      <c r="BV476" s="31">
        <v>119.875</v>
      </c>
      <c r="BW476" s="30">
        <f t="shared" si="1521"/>
        <v>19180</v>
      </c>
      <c r="CB476" s="31">
        <v>139.5</v>
      </c>
      <c r="CC476" s="30">
        <f t="shared" si="1522"/>
        <v>35154</v>
      </c>
      <c r="CH476" s="3">
        <v>35</v>
      </c>
      <c r="CI476" s="36">
        <f t="shared" si="1523"/>
        <v>805</v>
      </c>
      <c r="CT476" s="3">
        <v>81</v>
      </c>
      <c r="CU476" s="36">
        <f t="shared" si="1524"/>
        <v>11907</v>
      </c>
      <c r="CZ476" s="29">
        <v>99.25</v>
      </c>
      <c r="DA476" s="62">
        <f t="shared" si="1525"/>
        <v>88729.5</v>
      </c>
      <c r="DL476" s="31">
        <v>144.5</v>
      </c>
      <c r="DM476" s="30">
        <f t="shared" si="1526"/>
        <v>7947.5</v>
      </c>
      <c r="DR476" s="31">
        <v>126</v>
      </c>
      <c r="DS476" s="30">
        <f t="shared" si="1527"/>
        <v>14112</v>
      </c>
      <c r="EP476" s="31">
        <v>97.38</v>
      </c>
      <c r="EQ476" s="36">
        <f t="shared" si="1528"/>
        <v>33596.1</v>
      </c>
      <c r="FH476" s="31">
        <v>150.25</v>
      </c>
      <c r="FI476" s="36">
        <f t="shared" si="1529"/>
        <v>24641</v>
      </c>
      <c r="FN476" s="31">
        <v>82</v>
      </c>
      <c r="FO476" s="36">
        <f t="shared" si="1530"/>
        <v>8610</v>
      </c>
      <c r="FT476" s="31">
        <v>115.5</v>
      </c>
      <c r="FU476" s="36">
        <f t="shared" si="1531"/>
        <v>38692.5</v>
      </c>
      <c r="GF476" s="31">
        <v>109</v>
      </c>
      <c r="GG476" s="36">
        <f t="shared" si="1532"/>
        <v>7848</v>
      </c>
      <c r="GL476" s="31">
        <v>88</v>
      </c>
      <c r="GM476" s="36">
        <f t="shared" si="1533"/>
        <v>4400</v>
      </c>
      <c r="GR476" s="31">
        <v>116</v>
      </c>
      <c r="GS476" s="36">
        <f t="shared" si="1534"/>
        <v>20648</v>
      </c>
      <c r="HJ476" s="31">
        <v>65.5</v>
      </c>
      <c r="HK476" s="36">
        <f t="shared" si="1535"/>
        <v>5017.2999999999993</v>
      </c>
      <c r="HP476" s="31">
        <v>155</v>
      </c>
      <c r="HQ476" s="30">
        <f t="shared" si="1536"/>
        <v>21390</v>
      </c>
      <c r="HV476" s="31">
        <v>115.75</v>
      </c>
      <c r="HW476" s="36">
        <f t="shared" si="1537"/>
        <v>4745.75</v>
      </c>
      <c r="IB476" s="31">
        <v>232</v>
      </c>
      <c r="IC476" s="36">
        <f t="shared" si="1538"/>
        <v>7656</v>
      </c>
      <c r="IH476" s="31">
        <v>155</v>
      </c>
      <c r="II476" s="30">
        <f t="shared" si="1539"/>
        <v>9300</v>
      </c>
      <c r="IN476" s="31">
        <v>100</v>
      </c>
      <c r="IO476" s="36">
        <f t="shared" si="1540"/>
        <v>4900</v>
      </c>
      <c r="IT476" s="31">
        <v>116</v>
      </c>
      <c r="IU476" s="47">
        <f t="shared" si="1561"/>
        <v>10440</v>
      </c>
      <c r="IZ476" s="31">
        <v>55.25</v>
      </c>
      <c r="JA476" s="36">
        <f t="shared" si="1541"/>
        <v>4143.75</v>
      </c>
      <c r="JC476" s="69"/>
      <c r="JD476" s="20"/>
      <c r="JE476" s="20"/>
      <c r="JF476" s="20"/>
      <c r="JI476" s="69"/>
      <c r="JJ476" s="20"/>
      <c r="JK476" s="20"/>
      <c r="JL476" s="20">
        <v>119.75</v>
      </c>
      <c r="JM476" s="23">
        <f t="shared" si="1542"/>
        <v>11975</v>
      </c>
      <c r="JO476" s="69"/>
      <c r="JP476" s="20"/>
      <c r="JQ476" s="20"/>
      <c r="JR476" s="20">
        <v>144.5</v>
      </c>
      <c r="JS476" s="23">
        <f t="shared" si="1543"/>
        <v>4855.2</v>
      </c>
      <c r="JU476" s="69"/>
      <c r="JV476" s="20"/>
      <c r="JW476" s="20"/>
      <c r="JX476" s="20"/>
      <c r="KA476" s="69"/>
      <c r="KB476" s="20"/>
      <c r="KC476" s="20"/>
      <c r="KD476" s="20"/>
      <c r="KG476" s="69"/>
      <c r="KH476" s="20"/>
      <c r="KI476" s="20"/>
      <c r="KJ476" s="20">
        <v>26.125</v>
      </c>
      <c r="KK476" s="23">
        <f t="shared" si="1544"/>
        <v>783.75</v>
      </c>
      <c r="KM476" s="69"/>
      <c r="KN476" s="20"/>
      <c r="KO476" s="20"/>
      <c r="KP476" s="20">
        <v>135</v>
      </c>
      <c r="KQ476" s="23">
        <f t="shared" si="1545"/>
        <v>2970</v>
      </c>
      <c r="KS476" s="69"/>
      <c r="KT476" s="20"/>
      <c r="KU476" s="20"/>
      <c r="KV476" s="20">
        <v>112.75</v>
      </c>
      <c r="KW476" s="23">
        <f t="shared" si="1546"/>
        <v>10711.25</v>
      </c>
      <c r="KY476" s="69"/>
      <c r="KZ476" s="20"/>
      <c r="LA476" s="20"/>
      <c r="LB476" s="20"/>
      <c r="LE476" s="69"/>
      <c r="LF476" s="20"/>
      <c r="LG476" s="20"/>
      <c r="LH476" s="20">
        <v>23.88</v>
      </c>
      <c r="LI476" s="23">
        <f t="shared" si="1547"/>
        <v>16716</v>
      </c>
      <c r="LK476" s="27"/>
      <c r="LL476" s="27"/>
      <c r="LM476" s="27"/>
      <c r="LN476" s="27">
        <v>141</v>
      </c>
      <c r="LO476" s="30">
        <f t="shared" si="1548"/>
        <v>9870</v>
      </c>
      <c r="LW476" s="32"/>
      <c r="LX476" s="32"/>
      <c r="LY476" s="32"/>
      <c r="LZ476" s="32">
        <v>120.25</v>
      </c>
      <c r="MA476" s="36">
        <f t="shared" si="1549"/>
        <v>7515.625</v>
      </c>
      <c r="MC476" s="32"/>
      <c r="MD476" s="32"/>
      <c r="ME476" s="32"/>
      <c r="MF476" s="32"/>
      <c r="MI476" s="32"/>
      <c r="MJ476" s="32"/>
      <c r="MK476" s="32"/>
      <c r="ML476" s="32"/>
      <c r="MO476" s="32"/>
      <c r="MP476" s="32"/>
      <c r="MQ476" s="32"/>
      <c r="MR476" s="32"/>
      <c r="MU476" s="32"/>
      <c r="MV476" s="32"/>
      <c r="MW476" s="32"/>
      <c r="MX476" s="32"/>
      <c r="NA476" s="32"/>
      <c r="NB476" s="32"/>
      <c r="NC476" s="32"/>
      <c r="ND476" s="32">
        <v>170</v>
      </c>
      <c r="NE476" s="36">
        <f t="shared" si="1550"/>
        <v>2550</v>
      </c>
      <c r="NG476" s="32"/>
      <c r="NH476" s="32"/>
      <c r="NI476" s="32"/>
      <c r="NJ476" s="32">
        <v>136.5</v>
      </c>
      <c r="NK476" s="36">
        <f t="shared" si="1551"/>
        <v>4832.0999999999995</v>
      </c>
      <c r="NM476" s="32"/>
      <c r="NN476" s="32"/>
      <c r="NO476" s="32"/>
      <c r="NP476" s="32">
        <v>137.75</v>
      </c>
      <c r="NQ476" s="36">
        <f t="shared" si="1552"/>
        <v>2341.75</v>
      </c>
      <c r="NS476" s="32"/>
      <c r="NT476" s="32"/>
      <c r="NU476" s="32"/>
      <c r="NV476" s="32"/>
      <c r="NY476" s="32"/>
      <c r="NZ476" s="32"/>
      <c r="OA476" s="32"/>
      <c r="OB476" s="32">
        <v>64.75</v>
      </c>
      <c r="OC476" s="36">
        <f t="shared" si="1553"/>
        <v>1851.8500000000001</v>
      </c>
      <c r="OE476" s="32"/>
      <c r="OF476" s="32"/>
      <c r="OG476" s="32"/>
      <c r="OH476" s="32"/>
      <c r="OK476" s="32"/>
      <c r="OL476" s="32"/>
      <c r="OM476" s="32"/>
      <c r="ON476" s="32"/>
      <c r="OQ476" s="32"/>
      <c r="OR476" s="32"/>
      <c r="OS476" s="32"/>
      <c r="OT476" s="32">
        <v>113</v>
      </c>
      <c r="OU476" s="36">
        <f t="shared" si="1554"/>
        <v>3367.4</v>
      </c>
      <c r="OW476" s="32"/>
      <c r="OX476" s="32"/>
      <c r="OY476" s="32"/>
      <c r="OZ476" s="32"/>
      <c r="PO476" s="32"/>
      <c r="PP476" s="32"/>
      <c r="PQ476" s="32"/>
      <c r="PR476" s="32">
        <v>4</v>
      </c>
      <c r="PS476" s="36">
        <f t="shared" si="1555"/>
        <v>1000</v>
      </c>
      <c r="PU476" s="32"/>
      <c r="PV476" s="32"/>
      <c r="PW476" s="32"/>
      <c r="PX476" s="31">
        <v>140.25</v>
      </c>
      <c r="PY476" s="36">
        <f t="shared" si="1556"/>
        <v>1009.8000000000001</v>
      </c>
      <c r="QM476" s="5"/>
      <c r="QO476" s="5"/>
      <c r="RN476" s="31">
        <v>130.5</v>
      </c>
      <c r="RO476" s="36">
        <f t="shared" si="1557"/>
        <v>1657.35</v>
      </c>
      <c r="RT476" s="31">
        <v>89.5</v>
      </c>
      <c r="RU476" s="36">
        <f t="shared" si="1558"/>
        <v>2756.6</v>
      </c>
      <c r="RZ476" s="31">
        <v>162</v>
      </c>
      <c r="SA476" s="36">
        <f t="shared" si="1559"/>
        <v>2592</v>
      </c>
    </row>
    <row r="477" spans="1:515" x14ac:dyDescent="0.55000000000000004">
      <c r="B477" s="80">
        <v>187006</v>
      </c>
      <c r="C477" s="77"/>
      <c r="D477" s="78"/>
      <c r="E477" s="78">
        <f t="shared" si="1452"/>
        <v>592432.4580000001</v>
      </c>
      <c r="F477" s="78">
        <f t="shared" si="1560"/>
        <v>72.904817289776105</v>
      </c>
      <c r="G477" s="78">
        <f t="shared" si="1510"/>
        <v>94.193887908418802</v>
      </c>
      <c r="H477" s="78"/>
      <c r="I477" s="78"/>
      <c r="J477" s="88"/>
      <c r="N477" s="31">
        <v>140.5</v>
      </c>
      <c r="O477" s="62">
        <f t="shared" si="1511"/>
        <v>18475.75</v>
      </c>
      <c r="T477" s="31">
        <v>35.75</v>
      </c>
      <c r="U477" s="36">
        <f t="shared" si="1512"/>
        <v>7150</v>
      </c>
      <c r="Z477" s="31">
        <v>125</v>
      </c>
      <c r="AA477" s="37">
        <f t="shared" si="1513"/>
        <v>18750</v>
      </c>
      <c r="AF477" s="31">
        <v>104</v>
      </c>
      <c r="AG477" s="36">
        <f t="shared" si="1514"/>
        <v>14664</v>
      </c>
      <c r="AL477" s="31">
        <v>107</v>
      </c>
      <c r="AM477" s="30">
        <f t="shared" si="1515"/>
        <v>29425</v>
      </c>
      <c r="AR477" s="31">
        <v>82</v>
      </c>
      <c r="AS477" s="38">
        <f t="shared" si="1516"/>
        <v>2583</v>
      </c>
      <c r="AX477" s="31">
        <v>109</v>
      </c>
      <c r="AY477" s="36">
        <f t="shared" si="1517"/>
        <v>16350</v>
      </c>
      <c r="BD477" s="31">
        <v>145</v>
      </c>
      <c r="BE477" s="36">
        <f t="shared" si="1518"/>
        <v>6525</v>
      </c>
      <c r="BJ477" s="31">
        <v>115</v>
      </c>
      <c r="BK477" s="36">
        <f t="shared" si="1519"/>
        <v>3530.5</v>
      </c>
      <c r="BP477" s="31">
        <v>124.25</v>
      </c>
      <c r="BQ477" s="30">
        <f t="shared" si="1520"/>
        <v>4970</v>
      </c>
      <c r="BV477" s="31">
        <v>116.25</v>
      </c>
      <c r="BW477" s="30">
        <f t="shared" si="1521"/>
        <v>18600</v>
      </c>
      <c r="CB477" s="31">
        <v>139</v>
      </c>
      <c r="CC477" s="30">
        <f t="shared" si="1522"/>
        <v>35028</v>
      </c>
      <c r="CH477" s="3">
        <v>35</v>
      </c>
      <c r="CI477" s="36">
        <f t="shared" si="1523"/>
        <v>805</v>
      </c>
      <c r="CT477" s="3">
        <v>83.5</v>
      </c>
      <c r="CU477" s="36">
        <f t="shared" si="1524"/>
        <v>12274.5</v>
      </c>
      <c r="CZ477" s="29">
        <v>99.125</v>
      </c>
      <c r="DA477" s="62">
        <f t="shared" si="1525"/>
        <v>88617.75</v>
      </c>
      <c r="DL477" s="31">
        <v>139.5</v>
      </c>
      <c r="DM477" s="30">
        <f t="shared" si="1526"/>
        <v>7672.5</v>
      </c>
      <c r="DR477" s="31">
        <v>125</v>
      </c>
      <c r="DS477" s="30">
        <f t="shared" si="1527"/>
        <v>14000</v>
      </c>
      <c r="EP477" s="31">
        <v>99.25</v>
      </c>
      <c r="EQ477" s="36">
        <f t="shared" si="1528"/>
        <v>34241.25</v>
      </c>
      <c r="FH477" s="31">
        <v>148.5</v>
      </c>
      <c r="FI477" s="36">
        <f t="shared" si="1529"/>
        <v>24354</v>
      </c>
      <c r="FN477" s="31">
        <v>79.75</v>
      </c>
      <c r="FO477" s="36">
        <f t="shared" si="1530"/>
        <v>8373.75</v>
      </c>
      <c r="FT477" s="31">
        <v>114.5</v>
      </c>
      <c r="FU477" s="36">
        <f t="shared" si="1531"/>
        <v>38357.5</v>
      </c>
      <c r="GF477" s="31">
        <v>109.75</v>
      </c>
      <c r="GG477" s="36">
        <f t="shared" si="1532"/>
        <v>7902</v>
      </c>
      <c r="GL477" s="31">
        <v>91</v>
      </c>
      <c r="GM477" s="36">
        <f t="shared" si="1533"/>
        <v>4550</v>
      </c>
      <c r="GR477" s="31">
        <v>116.5</v>
      </c>
      <c r="GS477" s="36">
        <f t="shared" si="1534"/>
        <v>20737</v>
      </c>
      <c r="HJ477" s="31">
        <v>66.13</v>
      </c>
      <c r="HK477" s="36">
        <f t="shared" si="1535"/>
        <v>5065.5579999999991</v>
      </c>
      <c r="HP477" s="31">
        <v>160</v>
      </c>
      <c r="HQ477" s="30">
        <f t="shared" si="1536"/>
        <v>22080</v>
      </c>
      <c r="HV477" s="31">
        <v>119</v>
      </c>
      <c r="HW477" s="36">
        <f t="shared" si="1537"/>
        <v>4879</v>
      </c>
      <c r="IB477" s="31">
        <v>173.5</v>
      </c>
      <c r="IC477" s="36">
        <f t="shared" si="1538"/>
        <v>5725.5</v>
      </c>
      <c r="IH477" s="31">
        <v>155</v>
      </c>
      <c r="II477" s="30">
        <f t="shared" si="1539"/>
        <v>9300</v>
      </c>
      <c r="IN477" s="31">
        <v>96.75</v>
      </c>
      <c r="IO477" s="36">
        <f t="shared" si="1540"/>
        <v>4740.75</v>
      </c>
      <c r="IT477" s="31">
        <v>117.25</v>
      </c>
      <c r="IU477" s="47">
        <f t="shared" si="1561"/>
        <v>10552.5</v>
      </c>
      <c r="IZ477" s="31">
        <v>57</v>
      </c>
      <c r="JA477" s="36">
        <f t="shared" si="1541"/>
        <v>4275</v>
      </c>
      <c r="JC477" s="69"/>
      <c r="JD477" s="20"/>
      <c r="JE477" s="20"/>
      <c r="JF477" s="20"/>
      <c r="JI477" s="69"/>
      <c r="JJ477" s="20"/>
      <c r="JK477" s="20"/>
      <c r="JL477" s="20">
        <v>119</v>
      </c>
      <c r="JM477" s="23">
        <f t="shared" si="1542"/>
        <v>11900</v>
      </c>
      <c r="JO477" s="69"/>
      <c r="JP477" s="20"/>
      <c r="JQ477" s="20"/>
      <c r="JR477" s="20">
        <v>140.25</v>
      </c>
      <c r="JS477" s="23">
        <f t="shared" si="1543"/>
        <v>4712.4000000000005</v>
      </c>
      <c r="JU477" s="69"/>
      <c r="JV477" s="20"/>
      <c r="JW477" s="20"/>
      <c r="JX477" s="20"/>
      <c r="KA477" s="69"/>
      <c r="KB477" s="20"/>
      <c r="KC477" s="20"/>
      <c r="KD477" s="20"/>
      <c r="KG477" s="69"/>
      <c r="KH477" s="20"/>
      <c r="KI477" s="20"/>
      <c r="KJ477" s="20">
        <v>31</v>
      </c>
      <c r="KK477" s="23">
        <f t="shared" si="1544"/>
        <v>930</v>
      </c>
      <c r="KM477" s="69"/>
      <c r="KN477" s="20"/>
      <c r="KO477" s="20"/>
      <c r="KP477" s="20">
        <v>133</v>
      </c>
      <c r="KQ477" s="23">
        <f t="shared" si="1545"/>
        <v>2926</v>
      </c>
      <c r="KS477" s="69"/>
      <c r="KT477" s="20"/>
      <c r="KU477" s="20"/>
      <c r="KV477" s="20">
        <v>111</v>
      </c>
      <c r="KW477" s="23">
        <f t="shared" si="1546"/>
        <v>10545</v>
      </c>
      <c r="KY477" s="69"/>
      <c r="KZ477" s="20"/>
      <c r="LA477" s="20"/>
      <c r="LB477" s="20"/>
      <c r="LE477" s="69"/>
      <c r="LF477" s="20"/>
      <c r="LG477" s="20"/>
      <c r="LH477" s="20">
        <v>23</v>
      </c>
      <c r="LI477" s="23">
        <f t="shared" si="1547"/>
        <v>16100</v>
      </c>
      <c r="LK477" s="27"/>
      <c r="LL477" s="27"/>
      <c r="LM477" s="27"/>
      <c r="LN477" s="27">
        <v>110</v>
      </c>
      <c r="LO477" s="30">
        <f t="shared" si="1548"/>
        <v>7700</v>
      </c>
      <c r="LW477" s="32"/>
      <c r="LX477" s="32"/>
      <c r="LY477" s="32"/>
      <c r="LZ477" s="32">
        <v>119</v>
      </c>
      <c r="MA477" s="36">
        <f t="shared" si="1549"/>
        <v>7437.5</v>
      </c>
      <c r="MC477" s="32"/>
      <c r="MD477" s="32"/>
      <c r="ME477" s="32"/>
      <c r="MF477" s="32"/>
      <c r="MI477" s="32"/>
      <c r="MJ477" s="32"/>
      <c r="MK477" s="32"/>
      <c r="ML477" s="32"/>
      <c r="MO477" s="32"/>
      <c r="MP477" s="32"/>
      <c r="MQ477" s="32"/>
      <c r="MR477" s="32"/>
      <c r="MU477" s="32"/>
      <c r="MV477" s="32"/>
      <c r="MW477" s="32"/>
      <c r="MX477" s="32"/>
      <c r="NA477" s="32"/>
      <c r="NB477" s="32"/>
      <c r="NC477" s="32"/>
      <c r="ND477" s="32">
        <v>150</v>
      </c>
      <c r="NE477" s="36">
        <f t="shared" si="1550"/>
        <v>2250</v>
      </c>
      <c r="NG477" s="32"/>
      <c r="NH477" s="32"/>
      <c r="NI477" s="32"/>
      <c r="NJ477" s="32">
        <v>182</v>
      </c>
      <c r="NK477" s="36">
        <f t="shared" si="1551"/>
        <v>6442.8</v>
      </c>
      <c r="NM477" s="32"/>
      <c r="NN477" s="32"/>
      <c r="NO477" s="32"/>
      <c r="NP477" s="32">
        <v>134.5</v>
      </c>
      <c r="NQ477" s="36">
        <f t="shared" si="1552"/>
        <v>2286.5</v>
      </c>
      <c r="NS477" s="32"/>
      <c r="NT477" s="32"/>
      <c r="NU477" s="32"/>
      <c r="NV477" s="32"/>
      <c r="NY477" s="32"/>
      <c r="NZ477" s="32"/>
      <c r="OA477" s="32"/>
      <c r="OB477" s="32">
        <v>65.5</v>
      </c>
      <c r="OC477" s="36">
        <f t="shared" si="1553"/>
        <v>1873.3000000000002</v>
      </c>
      <c r="OE477" s="32"/>
      <c r="OF477" s="32"/>
      <c r="OG477" s="32"/>
      <c r="OH477" s="32"/>
      <c r="OK477" s="32"/>
      <c r="OL477" s="32"/>
      <c r="OM477" s="32"/>
      <c r="ON477" s="32"/>
      <c r="OQ477" s="32"/>
      <c r="OR477" s="32"/>
      <c r="OS477" s="32"/>
      <c r="OT477" s="32">
        <v>120</v>
      </c>
      <c r="OU477" s="36">
        <f t="shared" si="1554"/>
        <v>3576</v>
      </c>
      <c r="OW477" s="32"/>
      <c r="OX477" s="32"/>
      <c r="OY477" s="32"/>
      <c r="OZ477" s="32"/>
      <c r="PC477" s="32"/>
      <c r="PD477" s="32"/>
      <c r="PE477" s="32"/>
      <c r="PF477" s="32"/>
      <c r="PI477" s="32"/>
      <c r="PJ477" s="32"/>
      <c r="PK477" s="32"/>
      <c r="PL477" s="32"/>
      <c r="PO477" s="32"/>
      <c r="PP477" s="32"/>
      <c r="PQ477" s="32"/>
      <c r="PR477" s="32">
        <v>4.38</v>
      </c>
      <c r="PS477" s="36">
        <f t="shared" si="1555"/>
        <v>1095</v>
      </c>
      <c r="PU477" s="32"/>
      <c r="PV477" s="32"/>
      <c r="PW477" s="32"/>
      <c r="PX477" s="31">
        <v>140.5</v>
      </c>
      <c r="PY477" s="36">
        <f t="shared" si="1556"/>
        <v>1011.6</v>
      </c>
      <c r="QM477" s="5"/>
      <c r="QO477" s="5"/>
      <c r="RN477" s="31">
        <v>130.5</v>
      </c>
      <c r="RO477" s="36">
        <f t="shared" si="1557"/>
        <v>1657.35</v>
      </c>
      <c r="RT477" s="31">
        <v>91.5</v>
      </c>
      <c r="RU477" s="36">
        <f t="shared" si="1558"/>
        <v>2818.2000000000003</v>
      </c>
      <c r="RZ477" s="31">
        <v>163.5</v>
      </c>
      <c r="SA477" s="36">
        <f t="shared" si="1559"/>
        <v>2616</v>
      </c>
    </row>
    <row r="478" spans="1:515" x14ac:dyDescent="0.55000000000000004">
      <c r="B478" s="80">
        <v>187007</v>
      </c>
      <c r="C478" s="77"/>
      <c r="D478" s="78"/>
      <c r="E478" s="78">
        <f t="shared" si="1452"/>
        <v>568775.36250000005</v>
      </c>
      <c r="F478" s="78">
        <f t="shared" si="1560"/>
        <v>69.993571962575814</v>
      </c>
      <c r="G478" s="78">
        <f t="shared" si="1510"/>
        <v>90.432524445504413</v>
      </c>
      <c r="H478" s="78"/>
      <c r="I478" s="78"/>
      <c r="J478" s="88"/>
      <c r="N478" s="31">
        <v>139</v>
      </c>
      <c r="O478" s="62">
        <f t="shared" si="1511"/>
        <v>18278.5</v>
      </c>
      <c r="T478" s="31">
        <v>34.5</v>
      </c>
      <c r="U478" s="36">
        <f t="shared" si="1512"/>
        <v>6900</v>
      </c>
      <c r="Z478" s="31">
        <v>119</v>
      </c>
      <c r="AA478" s="37">
        <f t="shared" si="1513"/>
        <v>17850</v>
      </c>
      <c r="AF478" s="31">
        <v>105.5</v>
      </c>
      <c r="AG478" s="36">
        <f t="shared" si="1514"/>
        <v>14875.5</v>
      </c>
      <c r="AL478" s="31">
        <v>97.13</v>
      </c>
      <c r="AM478" s="30">
        <f t="shared" si="1515"/>
        <v>26710.75</v>
      </c>
      <c r="AR478" s="31">
        <v>81.5</v>
      </c>
      <c r="AS478" s="38">
        <f t="shared" si="1516"/>
        <v>2567.25</v>
      </c>
      <c r="AX478" s="31">
        <v>100.5</v>
      </c>
      <c r="AY478" s="36">
        <f t="shared" si="1517"/>
        <v>15075</v>
      </c>
      <c r="BD478" s="31">
        <v>159</v>
      </c>
      <c r="BE478" s="36">
        <f t="shared" si="1518"/>
        <v>7155</v>
      </c>
      <c r="BJ478" s="31">
        <v>110.75</v>
      </c>
      <c r="BK478" s="36">
        <f t="shared" si="1519"/>
        <v>3400.0250000000001</v>
      </c>
      <c r="BP478" s="31">
        <v>121</v>
      </c>
      <c r="BQ478" s="30">
        <f t="shared" si="1520"/>
        <v>4840</v>
      </c>
      <c r="BV478" s="31">
        <v>112.25</v>
      </c>
      <c r="BW478" s="30">
        <f t="shared" si="1521"/>
        <v>17960</v>
      </c>
      <c r="CB478" s="31">
        <v>130.5</v>
      </c>
      <c r="CC478" s="30">
        <f t="shared" si="1522"/>
        <v>32886</v>
      </c>
      <c r="CH478" s="59">
        <v>35</v>
      </c>
      <c r="CI478" s="36">
        <f t="shared" si="1523"/>
        <v>805</v>
      </c>
      <c r="CT478" s="3">
        <v>83</v>
      </c>
      <c r="CU478" s="36">
        <f t="shared" si="1524"/>
        <v>12201</v>
      </c>
      <c r="CZ478" s="29">
        <v>95.4375</v>
      </c>
      <c r="DA478" s="62">
        <f t="shared" si="1525"/>
        <v>85321.125</v>
      </c>
      <c r="DL478" s="31">
        <v>135</v>
      </c>
      <c r="DM478" s="30">
        <f t="shared" si="1526"/>
        <v>7425</v>
      </c>
      <c r="DR478" s="31">
        <v>118.5</v>
      </c>
      <c r="DS478" s="30">
        <f t="shared" si="1527"/>
        <v>13272</v>
      </c>
      <c r="EP478" s="31">
        <v>91.13</v>
      </c>
      <c r="EQ478" s="36">
        <f t="shared" si="1528"/>
        <v>31439.85</v>
      </c>
      <c r="FH478" s="31">
        <v>146.75</v>
      </c>
      <c r="FI478" s="36">
        <f t="shared" si="1529"/>
        <v>24067</v>
      </c>
      <c r="FN478" s="31">
        <v>79.5</v>
      </c>
      <c r="FO478" s="36">
        <f t="shared" si="1530"/>
        <v>8347.5</v>
      </c>
      <c r="FT478" s="31">
        <v>115</v>
      </c>
      <c r="FU478" s="36">
        <f t="shared" si="1531"/>
        <v>38525</v>
      </c>
      <c r="GF478" s="31">
        <v>110</v>
      </c>
      <c r="GG478" s="36">
        <f t="shared" si="1532"/>
        <v>7920</v>
      </c>
      <c r="GL478" s="31">
        <v>89</v>
      </c>
      <c r="GM478" s="36">
        <f t="shared" si="1533"/>
        <v>4450</v>
      </c>
      <c r="GR478" s="31">
        <v>114</v>
      </c>
      <c r="GS478" s="36">
        <f t="shared" si="1534"/>
        <v>20292</v>
      </c>
      <c r="HJ478" s="31">
        <v>60.5</v>
      </c>
      <c r="HK478" s="36">
        <f t="shared" si="1535"/>
        <v>4634.2999999999993</v>
      </c>
      <c r="HP478" s="31">
        <v>155</v>
      </c>
      <c r="HQ478" s="30">
        <f t="shared" si="1536"/>
        <v>21390</v>
      </c>
      <c r="HV478" s="31">
        <v>110</v>
      </c>
      <c r="HW478" s="36">
        <f t="shared" si="1537"/>
        <v>4510</v>
      </c>
      <c r="IB478" s="31">
        <v>173.5</v>
      </c>
      <c r="IC478" s="36">
        <f t="shared" si="1538"/>
        <v>5725.5</v>
      </c>
      <c r="IH478" s="31">
        <v>150</v>
      </c>
      <c r="II478" s="30">
        <f t="shared" si="1539"/>
        <v>9000</v>
      </c>
      <c r="IN478" s="31">
        <v>96.75</v>
      </c>
      <c r="IO478" s="36">
        <f t="shared" si="1540"/>
        <v>4740.75</v>
      </c>
      <c r="IT478" s="31">
        <v>115</v>
      </c>
      <c r="IU478" s="47">
        <f t="shared" si="1561"/>
        <v>10350</v>
      </c>
      <c r="IZ478" s="31">
        <v>50</v>
      </c>
      <c r="JA478" s="36">
        <f t="shared" si="1541"/>
        <v>3750</v>
      </c>
      <c r="JC478" s="69"/>
      <c r="JD478" s="20"/>
      <c r="JE478" s="20"/>
      <c r="JF478" s="20"/>
      <c r="JI478" s="69"/>
      <c r="JJ478" s="20"/>
      <c r="JK478" s="20"/>
      <c r="JL478" s="20">
        <v>116</v>
      </c>
      <c r="JM478" s="23">
        <f t="shared" si="1542"/>
        <v>11600</v>
      </c>
      <c r="JO478" s="69"/>
      <c r="JP478" s="20"/>
      <c r="JQ478" s="20"/>
      <c r="JR478" s="20">
        <v>144</v>
      </c>
      <c r="JS478" s="23">
        <f t="shared" si="1543"/>
        <v>4838.4000000000005</v>
      </c>
      <c r="JU478" s="69"/>
      <c r="JV478" s="20"/>
      <c r="JW478" s="20"/>
      <c r="JX478" s="20"/>
      <c r="KA478" s="69"/>
      <c r="KB478" s="20"/>
      <c r="KC478" s="20"/>
      <c r="KD478" s="20"/>
      <c r="KG478" s="69"/>
      <c r="KH478" s="20"/>
      <c r="KI478" s="20"/>
      <c r="KJ478" s="20">
        <v>31</v>
      </c>
      <c r="KK478" s="23">
        <f t="shared" si="1544"/>
        <v>930</v>
      </c>
      <c r="KM478" s="69"/>
      <c r="KN478" s="20"/>
      <c r="KO478" s="20"/>
      <c r="KP478" s="20">
        <v>134.25</v>
      </c>
      <c r="KQ478" s="23">
        <f t="shared" si="1545"/>
        <v>2953.5</v>
      </c>
      <c r="KS478" s="69"/>
      <c r="KT478" s="20"/>
      <c r="KU478" s="20"/>
      <c r="KV478" s="20">
        <v>107</v>
      </c>
      <c r="KW478" s="23">
        <f t="shared" si="1546"/>
        <v>10165</v>
      </c>
      <c r="KY478" s="69"/>
      <c r="KZ478" s="20"/>
      <c r="LA478" s="20"/>
      <c r="LB478" s="20"/>
      <c r="LE478" s="69"/>
      <c r="LF478" s="20"/>
      <c r="LG478" s="20"/>
      <c r="LH478" s="20">
        <v>21.25</v>
      </c>
      <c r="LI478" s="23">
        <f t="shared" si="1547"/>
        <v>14875</v>
      </c>
      <c r="LK478" s="27"/>
      <c r="LL478" s="27"/>
      <c r="LM478" s="27"/>
      <c r="LN478" s="27">
        <v>84</v>
      </c>
      <c r="LO478" s="30">
        <f t="shared" si="1548"/>
        <v>5880</v>
      </c>
      <c r="LW478" s="32"/>
      <c r="LX478" s="32"/>
      <c r="LY478" s="32"/>
      <c r="LZ478" s="32">
        <v>115</v>
      </c>
      <c r="MA478" s="36">
        <f t="shared" si="1549"/>
        <v>7187.5</v>
      </c>
      <c r="MC478" s="32"/>
      <c r="MD478" s="32"/>
      <c r="ME478" s="32"/>
      <c r="MF478" s="32"/>
      <c r="MI478" s="32"/>
      <c r="MJ478" s="32"/>
      <c r="MK478" s="32"/>
      <c r="ML478" s="32"/>
      <c r="MO478" s="32"/>
      <c r="MP478" s="32"/>
      <c r="MQ478" s="32"/>
      <c r="MR478" s="32"/>
      <c r="MU478" s="32"/>
      <c r="MV478" s="32"/>
      <c r="MW478" s="32"/>
      <c r="MX478" s="32"/>
      <c r="NA478" s="32"/>
      <c r="NB478" s="32"/>
      <c r="NC478" s="32"/>
      <c r="ND478" s="32">
        <v>152.1</v>
      </c>
      <c r="NE478" s="36">
        <f t="shared" si="1550"/>
        <v>2281.5</v>
      </c>
      <c r="NG478" s="32"/>
      <c r="NH478" s="32"/>
      <c r="NI478" s="32"/>
      <c r="NJ478" s="32">
        <v>133</v>
      </c>
      <c r="NK478" s="36">
        <f t="shared" si="1551"/>
        <v>4708.2</v>
      </c>
      <c r="NM478" s="32"/>
      <c r="NN478" s="32"/>
      <c r="NO478" s="32"/>
      <c r="NP478" s="32">
        <v>135</v>
      </c>
      <c r="NQ478" s="36">
        <f t="shared" si="1552"/>
        <v>2295</v>
      </c>
      <c r="NS478" s="32"/>
      <c r="NT478" s="32"/>
      <c r="NU478" s="32"/>
      <c r="NV478" s="32"/>
      <c r="NY478" s="32"/>
      <c r="NZ478" s="32"/>
      <c r="OA478" s="32"/>
      <c r="OB478" s="32">
        <v>65.5</v>
      </c>
      <c r="OC478" s="36">
        <f t="shared" si="1553"/>
        <v>1873.3000000000002</v>
      </c>
      <c r="OE478" s="32"/>
      <c r="OF478" s="32"/>
      <c r="OG478" s="32"/>
      <c r="OH478" s="32"/>
      <c r="OK478" s="32"/>
      <c r="OL478" s="32"/>
      <c r="OM478" s="32"/>
      <c r="ON478" s="32"/>
      <c r="OQ478" s="32"/>
      <c r="OR478" s="32"/>
      <c r="OS478" s="32"/>
      <c r="OT478" s="32">
        <v>120</v>
      </c>
      <c r="OU478" s="36">
        <f t="shared" si="1554"/>
        <v>3576</v>
      </c>
      <c r="OW478" s="32"/>
      <c r="OX478" s="32"/>
      <c r="OY478" s="32"/>
      <c r="OZ478" s="32"/>
      <c r="PC478" s="32"/>
      <c r="PD478" s="32"/>
      <c r="PE478" s="32"/>
      <c r="PF478" s="32"/>
      <c r="PI478" s="32"/>
      <c r="PJ478" s="32"/>
      <c r="PK478" s="32"/>
      <c r="PL478" s="32"/>
      <c r="PO478" s="32"/>
      <c r="PP478" s="32"/>
      <c r="PQ478" s="32"/>
      <c r="PR478" s="32">
        <v>3.5</v>
      </c>
      <c r="PS478" s="36">
        <f t="shared" si="1555"/>
        <v>875</v>
      </c>
      <c r="PU478" s="32"/>
      <c r="PV478" s="32"/>
      <c r="PW478" s="32"/>
      <c r="PX478" s="31">
        <v>140.25</v>
      </c>
      <c r="PY478" s="36">
        <f t="shared" si="1556"/>
        <v>1009.8000000000001</v>
      </c>
      <c r="QM478" s="5"/>
      <c r="QO478" s="5"/>
      <c r="RN478" s="31">
        <v>131.875</v>
      </c>
      <c r="RO478" s="36">
        <f t="shared" si="1557"/>
        <v>1674.8125</v>
      </c>
      <c r="RT478" s="31">
        <v>89.75</v>
      </c>
      <c r="RU478" s="36">
        <f t="shared" si="1558"/>
        <v>2764.3</v>
      </c>
      <c r="RZ478" s="31">
        <v>164</v>
      </c>
      <c r="SA478" s="36">
        <f t="shared" si="1559"/>
        <v>2624</v>
      </c>
    </row>
    <row r="479" spans="1:515" x14ac:dyDescent="0.55000000000000004">
      <c r="A479" s="31"/>
      <c r="B479" s="80">
        <v>187008</v>
      </c>
      <c r="C479" s="77"/>
      <c r="D479" s="78"/>
      <c r="E479" s="78">
        <f t="shared" si="1452"/>
        <v>566949.96049999993</v>
      </c>
      <c r="F479" s="78">
        <f t="shared" si="1560"/>
        <v>69.768937749015549</v>
      </c>
      <c r="G479" s="78">
        <f t="shared" si="1510"/>
        <v>90.142294379521402</v>
      </c>
      <c r="H479" s="78"/>
      <c r="I479" s="78"/>
      <c r="J479" s="88"/>
      <c r="N479" s="31">
        <v>133</v>
      </c>
      <c r="O479" s="62">
        <f t="shared" si="1511"/>
        <v>17489.5</v>
      </c>
      <c r="T479" s="31">
        <v>34</v>
      </c>
      <c r="U479" s="36">
        <f t="shared" si="1512"/>
        <v>6800</v>
      </c>
      <c r="Z479" s="31">
        <v>120</v>
      </c>
      <c r="AA479" s="37">
        <f t="shared" si="1513"/>
        <v>18000</v>
      </c>
      <c r="AF479" s="31">
        <v>103</v>
      </c>
      <c r="AG479" s="36">
        <f t="shared" si="1514"/>
        <v>14523</v>
      </c>
      <c r="AL479" s="31">
        <v>96.25</v>
      </c>
      <c r="AM479" s="30">
        <f t="shared" si="1515"/>
        <v>26468.75</v>
      </c>
      <c r="AR479" s="31">
        <v>82</v>
      </c>
      <c r="AS479" s="38">
        <f t="shared" si="1516"/>
        <v>2583</v>
      </c>
      <c r="AX479" s="31">
        <v>101.5</v>
      </c>
      <c r="AY479" s="36">
        <f t="shared" si="1517"/>
        <v>15225</v>
      </c>
      <c r="BD479" s="31">
        <v>148.75</v>
      </c>
      <c r="BE479" s="36">
        <f t="shared" si="1518"/>
        <v>6693.75</v>
      </c>
      <c r="BJ479" s="31">
        <v>110</v>
      </c>
      <c r="BK479" s="36">
        <f t="shared" si="1519"/>
        <v>3377</v>
      </c>
      <c r="BP479" s="31">
        <v>121</v>
      </c>
      <c r="BQ479" s="30">
        <f t="shared" si="1520"/>
        <v>4840</v>
      </c>
      <c r="BV479" s="31">
        <v>113.75</v>
      </c>
      <c r="BW479" s="30">
        <f t="shared" si="1521"/>
        <v>18200</v>
      </c>
      <c r="CB479" s="31">
        <v>136</v>
      </c>
      <c r="CC479" s="30">
        <f t="shared" si="1522"/>
        <v>34272</v>
      </c>
      <c r="CH479" s="3">
        <v>30.13</v>
      </c>
      <c r="CI479" s="36">
        <f t="shared" si="1523"/>
        <v>692.99</v>
      </c>
      <c r="CT479" s="3">
        <v>82</v>
      </c>
      <c r="CU479" s="36">
        <f t="shared" si="1524"/>
        <v>12054</v>
      </c>
      <c r="CZ479" s="29">
        <v>93.625</v>
      </c>
      <c r="DA479" s="62">
        <f t="shared" si="1525"/>
        <v>83700.75</v>
      </c>
      <c r="DL479" s="31">
        <v>132.25</v>
      </c>
      <c r="DM479" s="30">
        <f t="shared" si="1526"/>
        <v>7273.75</v>
      </c>
      <c r="DR479" s="31">
        <v>119</v>
      </c>
      <c r="DS479" s="30">
        <f t="shared" si="1527"/>
        <v>13328</v>
      </c>
      <c r="EP479" s="31">
        <v>91.88</v>
      </c>
      <c r="EQ479" s="36">
        <f t="shared" si="1528"/>
        <v>31698.6</v>
      </c>
      <c r="FH479" s="31">
        <v>148</v>
      </c>
      <c r="FI479" s="36">
        <f t="shared" si="1529"/>
        <v>24272</v>
      </c>
      <c r="FN479" s="31">
        <v>80</v>
      </c>
      <c r="FO479" s="36">
        <f t="shared" si="1530"/>
        <v>8400</v>
      </c>
      <c r="FT479" s="31">
        <v>117.5</v>
      </c>
      <c r="FU479" s="36">
        <f t="shared" si="1531"/>
        <v>39362.5</v>
      </c>
      <c r="GF479" s="31">
        <v>105.25</v>
      </c>
      <c r="GG479" s="36">
        <f t="shared" si="1532"/>
        <v>7578</v>
      </c>
      <c r="GL479" s="31">
        <v>88</v>
      </c>
      <c r="GM479" s="36">
        <f t="shared" si="1533"/>
        <v>4400</v>
      </c>
      <c r="GR479" s="31">
        <v>116.5</v>
      </c>
      <c r="GS479" s="36">
        <f t="shared" si="1534"/>
        <v>20737</v>
      </c>
      <c r="HJ479" s="31">
        <v>60.38</v>
      </c>
      <c r="HK479" s="36">
        <f t="shared" si="1535"/>
        <v>4625.1080000000002</v>
      </c>
      <c r="HP479" s="31">
        <v>150</v>
      </c>
      <c r="HQ479" s="30">
        <f t="shared" si="1536"/>
        <v>20700</v>
      </c>
      <c r="HV479" s="31">
        <v>107.5</v>
      </c>
      <c r="HW479" s="36">
        <f t="shared" si="1537"/>
        <v>4407.5</v>
      </c>
      <c r="IB479" s="31">
        <v>173.25</v>
      </c>
      <c r="IC479" s="36">
        <f t="shared" si="1538"/>
        <v>5717.25</v>
      </c>
      <c r="IH479" s="31">
        <v>144</v>
      </c>
      <c r="II479" s="30">
        <f t="shared" si="1539"/>
        <v>8640</v>
      </c>
      <c r="IN479" s="31">
        <v>96.75</v>
      </c>
      <c r="IO479" s="36">
        <f t="shared" si="1540"/>
        <v>4740.75</v>
      </c>
      <c r="IT479" s="31">
        <v>112</v>
      </c>
      <c r="IU479" s="47">
        <f t="shared" si="1561"/>
        <v>10080</v>
      </c>
      <c r="IZ479" s="31">
        <v>51.38</v>
      </c>
      <c r="JA479" s="36">
        <f t="shared" si="1541"/>
        <v>3853.5</v>
      </c>
      <c r="JC479" s="69"/>
      <c r="JD479" s="20"/>
      <c r="JE479" s="20"/>
      <c r="JF479" s="20"/>
      <c r="JI479" s="69"/>
      <c r="JJ479" s="20"/>
      <c r="JK479" s="20"/>
      <c r="JL479" s="20">
        <v>114.75</v>
      </c>
      <c r="JM479" s="23">
        <f t="shared" si="1542"/>
        <v>11475</v>
      </c>
      <c r="JO479" s="69"/>
      <c r="JP479" s="20"/>
      <c r="JQ479" s="20"/>
      <c r="JR479" s="20">
        <v>145.25</v>
      </c>
      <c r="JS479" s="23">
        <f t="shared" si="1543"/>
        <v>4880.4000000000005</v>
      </c>
      <c r="JU479" s="69"/>
      <c r="JV479" s="20"/>
      <c r="JW479" s="20"/>
      <c r="JX479" s="20"/>
      <c r="KA479" s="69"/>
      <c r="KB479" s="20"/>
      <c r="KC479" s="20"/>
      <c r="KD479" s="20"/>
      <c r="KG479" s="69"/>
      <c r="KH479" s="20"/>
      <c r="KI479" s="20"/>
      <c r="KJ479" s="20">
        <v>31</v>
      </c>
      <c r="KK479" s="23">
        <f t="shared" si="1544"/>
        <v>930</v>
      </c>
      <c r="KM479" s="69"/>
      <c r="KN479" s="20"/>
      <c r="KO479" s="20"/>
      <c r="KP479" s="20">
        <v>134.5</v>
      </c>
      <c r="KQ479" s="23">
        <f t="shared" si="1545"/>
        <v>2959</v>
      </c>
      <c r="KS479" s="69"/>
      <c r="KT479" s="20"/>
      <c r="KU479" s="20"/>
      <c r="KV479" s="20">
        <v>106</v>
      </c>
      <c r="KW479" s="23">
        <f t="shared" si="1546"/>
        <v>10070</v>
      </c>
      <c r="KY479" s="69"/>
      <c r="KZ479" s="20"/>
      <c r="LA479" s="20"/>
      <c r="LB479" s="20"/>
      <c r="LE479" s="69"/>
      <c r="LF479" s="20"/>
      <c r="LG479" s="20"/>
      <c r="LH479" s="20">
        <v>22</v>
      </c>
      <c r="LI479" s="23">
        <f t="shared" si="1547"/>
        <v>15400</v>
      </c>
      <c r="LK479" s="27"/>
      <c r="LL479" s="27"/>
      <c r="LM479" s="27"/>
      <c r="LN479" s="27">
        <v>83.5</v>
      </c>
      <c r="LO479" s="30">
        <f t="shared" si="1548"/>
        <v>5845</v>
      </c>
      <c r="LW479" s="32"/>
      <c r="LX479" s="32"/>
      <c r="LY479" s="32"/>
      <c r="LZ479" s="32">
        <v>114.5</v>
      </c>
      <c r="MA479" s="36">
        <f t="shared" si="1549"/>
        <v>7156.25</v>
      </c>
      <c r="MC479" s="32"/>
      <c r="MD479" s="32"/>
      <c r="ME479" s="32"/>
      <c r="MF479" s="32"/>
      <c r="MI479" s="32"/>
      <c r="MJ479" s="32"/>
      <c r="MK479" s="32"/>
      <c r="ML479" s="32"/>
      <c r="MO479" s="32"/>
      <c r="MP479" s="32"/>
      <c r="MQ479" s="32"/>
      <c r="MR479" s="32"/>
      <c r="MU479" s="32"/>
      <c r="MV479" s="32"/>
      <c r="MW479" s="32"/>
      <c r="MX479" s="32"/>
      <c r="NA479" s="32"/>
      <c r="NB479" s="32"/>
      <c r="NC479" s="32"/>
      <c r="ND479" s="32">
        <v>154.19999999999999</v>
      </c>
      <c r="NE479" s="36">
        <f t="shared" si="1550"/>
        <v>2313</v>
      </c>
      <c r="NG479" s="32"/>
      <c r="NH479" s="32"/>
      <c r="NI479" s="32"/>
      <c r="NJ479" s="32">
        <v>132.5</v>
      </c>
      <c r="NK479" s="36">
        <f t="shared" si="1551"/>
        <v>4690.5</v>
      </c>
      <c r="NM479" s="32"/>
      <c r="NN479" s="32"/>
      <c r="NO479" s="32"/>
      <c r="NP479" s="32">
        <v>133.5</v>
      </c>
      <c r="NQ479" s="36">
        <f t="shared" si="1552"/>
        <v>2269.5</v>
      </c>
      <c r="NS479" s="32"/>
      <c r="NT479" s="32"/>
      <c r="NU479" s="32"/>
      <c r="NV479" s="32"/>
      <c r="NY479" s="32"/>
      <c r="NZ479" s="32"/>
      <c r="OA479" s="32"/>
      <c r="OB479" s="32">
        <v>61</v>
      </c>
      <c r="OC479" s="36">
        <f t="shared" si="1553"/>
        <v>1744.6000000000001</v>
      </c>
      <c r="OE479" s="32"/>
      <c r="OF479" s="32"/>
      <c r="OG479" s="32"/>
      <c r="OH479" s="32"/>
      <c r="OK479" s="32"/>
      <c r="OL479" s="32"/>
      <c r="OM479" s="32"/>
      <c r="ON479" s="32"/>
      <c r="OQ479" s="32"/>
      <c r="OR479" s="32"/>
      <c r="OS479" s="32"/>
      <c r="OT479" s="32">
        <v>120</v>
      </c>
      <c r="OU479" s="36">
        <f t="shared" si="1554"/>
        <v>3576</v>
      </c>
      <c r="OW479" s="32"/>
      <c r="OX479" s="32"/>
      <c r="OY479" s="32"/>
      <c r="OZ479" s="32"/>
      <c r="PO479" s="32"/>
      <c r="PP479" s="32"/>
      <c r="PQ479" s="32"/>
      <c r="PR479" s="32">
        <v>3.38</v>
      </c>
      <c r="PS479" s="36">
        <f t="shared" si="1555"/>
        <v>845</v>
      </c>
      <c r="PU479" s="32"/>
      <c r="PV479" s="32"/>
      <c r="PW479" s="32"/>
      <c r="PX479" s="31">
        <v>144.25</v>
      </c>
      <c r="PY479" s="36">
        <f t="shared" si="1556"/>
        <v>1038.6000000000001</v>
      </c>
      <c r="QM479" s="5"/>
      <c r="QO479" s="5"/>
      <c r="RN479" s="31">
        <v>131.875</v>
      </c>
      <c r="RO479" s="36">
        <f t="shared" si="1557"/>
        <v>1674.8125</v>
      </c>
      <c r="RT479" s="31">
        <v>89.5</v>
      </c>
      <c r="RU479" s="36">
        <f t="shared" si="1558"/>
        <v>2756.6</v>
      </c>
      <c r="RZ479" s="31">
        <v>162</v>
      </c>
      <c r="SA479" s="36">
        <f t="shared" si="1559"/>
        <v>2592</v>
      </c>
    </row>
    <row r="480" spans="1:515" x14ac:dyDescent="0.55000000000000004">
      <c r="A480" s="31"/>
      <c r="B480" s="80">
        <v>187009</v>
      </c>
      <c r="C480" s="77"/>
      <c r="D480" s="78"/>
      <c r="E480" s="78">
        <f t="shared" si="1452"/>
        <v>573031.14549999987</v>
      </c>
      <c r="F480" s="78">
        <f t="shared" si="1560"/>
        <v>70.517289186117807</v>
      </c>
      <c r="G480" s="78">
        <f t="shared" si="1510"/>
        <v>91.109173304714176</v>
      </c>
      <c r="H480" s="78"/>
      <c r="I480" s="78"/>
      <c r="J480" s="88"/>
      <c r="N480" s="31">
        <v>132.5</v>
      </c>
      <c r="O480" s="62">
        <f t="shared" si="1511"/>
        <v>17423.75</v>
      </c>
      <c r="T480" s="31">
        <v>33.380000000000003</v>
      </c>
      <c r="U480" s="36">
        <f t="shared" si="1512"/>
        <v>6676.0000000000009</v>
      </c>
      <c r="Z480" s="31">
        <v>112.75</v>
      </c>
      <c r="AA480" s="37">
        <f t="shared" si="1513"/>
        <v>16912.5</v>
      </c>
      <c r="AF480" s="31">
        <v>104</v>
      </c>
      <c r="AG480" s="36">
        <f t="shared" si="1514"/>
        <v>14664</v>
      </c>
      <c r="AL480" s="31">
        <v>97.5</v>
      </c>
      <c r="AM480" s="30">
        <f t="shared" si="1515"/>
        <v>26812.5</v>
      </c>
      <c r="AR480" s="31">
        <v>83.5</v>
      </c>
      <c r="AS480" s="38">
        <f t="shared" si="1516"/>
        <v>2630.25</v>
      </c>
      <c r="AX480" s="31">
        <v>106.5</v>
      </c>
      <c r="AY480" s="36">
        <f t="shared" si="1517"/>
        <v>15975</v>
      </c>
      <c r="BD480" s="31">
        <v>149.5</v>
      </c>
      <c r="BE480" s="36">
        <f t="shared" si="1518"/>
        <v>6727.5</v>
      </c>
      <c r="BJ480" s="31">
        <v>112</v>
      </c>
      <c r="BK480" s="36">
        <f t="shared" si="1519"/>
        <v>3438.4</v>
      </c>
      <c r="BP480" s="31">
        <v>120.25</v>
      </c>
      <c r="BQ480" s="30">
        <f t="shared" si="1520"/>
        <v>4810</v>
      </c>
      <c r="BV480" s="31">
        <v>116.5</v>
      </c>
      <c r="BW480" s="30">
        <f t="shared" si="1521"/>
        <v>18640</v>
      </c>
      <c r="CB480" s="31">
        <v>136</v>
      </c>
      <c r="CC480" s="30">
        <f t="shared" si="1522"/>
        <v>34272</v>
      </c>
      <c r="CH480" s="3">
        <v>25</v>
      </c>
      <c r="CI480" s="36">
        <f t="shared" si="1523"/>
        <v>575</v>
      </c>
      <c r="CT480" s="3">
        <v>83</v>
      </c>
      <c r="CU480" s="36">
        <f t="shared" si="1524"/>
        <v>12201</v>
      </c>
      <c r="CZ480" s="29">
        <v>94.25</v>
      </c>
      <c r="DA480" s="62">
        <f t="shared" si="1525"/>
        <v>84259.5</v>
      </c>
      <c r="DL480" s="31">
        <v>134</v>
      </c>
      <c r="DM480" s="30">
        <f t="shared" si="1526"/>
        <v>7370</v>
      </c>
      <c r="DR480" s="31">
        <v>120</v>
      </c>
      <c r="DS480" s="30">
        <f t="shared" si="1527"/>
        <v>13440</v>
      </c>
      <c r="EP480" s="31">
        <v>93.5</v>
      </c>
      <c r="EQ480" s="36">
        <f t="shared" si="1528"/>
        <v>32257.5</v>
      </c>
      <c r="FH480" s="31">
        <v>149.75</v>
      </c>
      <c r="FI480" s="36">
        <f t="shared" si="1529"/>
        <v>24559</v>
      </c>
      <c r="FN480" s="31">
        <v>81.25</v>
      </c>
      <c r="FO480" s="36">
        <f t="shared" si="1530"/>
        <v>8531.25</v>
      </c>
      <c r="FT480" s="31">
        <v>120</v>
      </c>
      <c r="FU480" s="36">
        <f t="shared" si="1531"/>
        <v>40200</v>
      </c>
      <c r="GF480" s="31">
        <v>107</v>
      </c>
      <c r="GG480" s="36">
        <f t="shared" si="1532"/>
        <v>7704</v>
      </c>
      <c r="GL480" s="31">
        <v>87</v>
      </c>
      <c r="GM480" s="36">
        <f t="shared" si="1533"/>
        <v>4350</v>
      </c>
      <c r="GR480" s="31">
        <v>119.5</v>
      </c>
      <c r="GS480" s="36">
        <f t="shared" si="1534"/>
        <v>21271</v>
      </c>
      <c r="HJ480" s="31">
        <v>63.88</v>
      </c>
      <c r="HK480" s="36">
        <f t="shared" si="1535"/>
        <v>4893.2079999999996</v>
      </c>
      <c r="HP480" s="31">
        <v>152</v>
      </c>
      <c r="HQ480" s="30">
        <f t="shared" si="1536"/>
        <v>20976</v>
      </c>
      <c r="HV480" s="31">
        <v>111</v>
      </c>
      <c r="HW480" s="36">
        <f t="shared" si="1537"/>
        <v>4551</v>
      </c>
      <c r="IB480" s="31">
        <v>170.5</v>
      </c>
      <c r="IC480" s="36">
        <f t="shared" si="1538"/>
        <v>5626.5</v>
      </c>
      <c r="IH480" s="31">
        <v>150</v>
      </c>
      <c r="II480" s="30">
        <f t="shared" si="1539"/>
        <v>9000</v>
      </c>
      <c r="IN480" s="31">
        <v>96.875</v>
      </c>
      <c r="IO480" s="36">
        <f t="shared" si="1540"/>
        <v>4746.875</v>
      </c>
      <c r="IT480" s="31">
        <v>112.75</v>
      </c>
      <c r="IU480" s="47">
        <f t="shared" si="1561"/>
        <v>10147.5</v>
      </c>
      <c r="IZ480" s="31">
        <v>52.13</v>
      </c>
      <c r="JA480" s="36">
        <f t="shared" si="1541"/>
        <v>3909.75</v>
      </c>
      <c r="JC480" s="69"/>
      <c r="JD480" s="20"/>
      <c r="JE480" s="20"/>
      <c r="JF480" s="20"/>
      <c r="JI480" s="69"/>
      <c r="JJ480" s="20"/>
      <c r="JK480" s="20"/>
      <c r="JL480" s="20">
        <v>114.75</v>
      </c>
      <c r="JM480" s="23">
        <f t="shared" si="1542"/>
        <v>11475</v>
      </c>
      <c r="JO480" s="69"/>
      <c r="JP480" s="20"/>
      <c r="JQ480" s="20"/>
      <c r="JR480" s="20">
        <v>145.75</v>
      </c>
      <c r="JS480" s="23">
        <f t="shared" si="1543"/>
        <v>4897.2</v>
      </c>
      <c r="JU480" s="69"/>
      <c r="JV480" s="20"/>
      <c r="JW480" s="20"/>
      <c r="JX480" s="20"/>
      <c r="KA480" s="69"/>
      <c r="KB480" s="20"/>
      <c r="KC480" s="20"/>
      <c r="KD480" s="20"/>
      <c r="KG480" s="69"/>
      <c r="KH480" s="20"/>
      <c r="KI480" s="20"/>
      <c r="KJ480" s="20">
        <v>31</v>
      </c>
      <c r="KK480" s="23">
        <f t="shared" si="1544"/>
        <v>930</v>
      </c>
      <c r="KM480" s="69"/>
      <c r="KN480" s="20"/>
      <c r="KO480" s="20"/>
      <c r="KP480" s="20">
        <v>136</v>
      </c>
      <c r="KQ480" s="23">
        <f t="shared" si="1545"/>
        <v>2992</v>
      </c>
      <c r="KS480" s="69"/>
      <c r="KT480" s="20"/>
      <c r="KU480" s="20"/>
      <c r="KV480" s="20">
        <v>107.75</v>
      </c>
      <c r="KW480" s="23">
        <f t="shared" si="1546"/>
        <v>10236.25</v>
      </c>
      <c r="KY480" s="69"/>
      <c r="KZ480" s="20"/>
      <c r="LA480" s="20"/>
      <c r="LB480" s="20"/>
      <c r="LE480" s="69"/>
      <c r="LF480" s="20"/>
      <c r="LG480" s="20"/>
      <c r="LH480" s="20">
        <v>23</v>
      </c>
      <c r="LI480" s="23">
        <f t="shared" si="1547"/>
        <v>16100</v>
      </c>
      <c r="LK480" s="27"/>
      <c r="LL480" s="27"/>
      <c r="LM480" s="27"/>
      <c r="LN480" s="27">
        <v>85.5</v>
      </c>
      <c r="LO480" s="30">
        <f t="shared" si="1548"/>
        <v>5985</v>
      </c>
      <c r="LW480" s="32"/>
      <c r="LX480" s="32"/>
      <c r="LY480" s="32"/>
      <c r="LZ480" s="32">
        <v>115</v>
      </c>
      <c r="MA480" s="36">
        <f t="shared" si="1549"/>
        <v>7187.5</v>
      </c>
      <c r="MC480" s="32"/>
      <c r="MD480" s="32"/>
      <c r="ME480" s="32"/>
      <c r="MF480" s="32"/>
      <c r="MI480" s="32"/>
      <c r="MJ480" s="32"/>
      <c r="MK480" s="32"/>
      <c r="ML480" s="32"/>
      <c r="MO480" s="32"/>
      <c r="MP480" s="32"/>
      <c r="MQ480" s="32"/>
      <c r="MR480" s="32"/>
      <c r="MU480" s="32"/>
      <c r="MV480" s="32"/>
      <c r="MW480" s="32"/>
      <c r="MX480" s="32"/>
      <c r="NA480" s="32"/>
      <c r="NB480" s="32"/>
      <c r="NC480" s="32"/>
      <c r="ND480" s="32">
        <v>156.29999999999998</v>
      </c>
      <c r="NE480" s="36">
        <f t="shared" si="1550"/>
        <v>2344.4999999999995</v>
      </c>
      <c r="NG480" s="32"/>
      <c r="NH480" s="32"/>
      <c r="NI480" s="32"/>
      <c r="NJ480" s="32">
        <v>132.5</v>
      </c>
      <c r="NK480" s="36">
        <f t="shared" si="1551"/>
        <v>4690.5</v>
      </c>
      <c r="NM480" s="32"/>
      <c r="NN480" s="32"/>
      <c r="NO480" s="32"/>
      <c r="NP480" s="32">
        <v>135</v>
      </c>
      <c r="NQ480" s="36">
        <f t="shared" si="1552"/>
        <v>2295</v>
      </c>
      <c r="NS480" s="32"/>
      <c r="NT480" s="32"/>
      <c r="NU480" s="32"/>
      <c r="NV480" s="32"/>
      <c r="NY480" s="32"/>
      <c r="NZ480" s="32"/>
      <c r="OA480" s="32"/>
      <c r="OB480" s="32">
        <v>62</v>
      </c>
      <c r="OC480" s="36">
        <f t="shared" si="1553"/>
        <v>1773.2</v>
      </c>
      <c r="OE480" s="32"/>
      <c r="OF480" s="32"/>
      <c r="OG480" s="32"/>
      <c r="OH480" s="32"/>
      <c r="OK480" s="32"/>
      <c r="OL480" s="32"/>
      <c r="OM480" s="32"/>
      <c r="ON480" s="32"/>
      <c r="OQ480" s="32"/>
      <c r="OR480" s="32"/>
      <c r="OS480" s="32"/>
      <c r="OT480" s="32">
        <v>120</v>
      </c>
      <c r="OU480" s="36">
        <f t="shared" si="1554"/>
        <v>3576</v>
      </c>
      <c r="OW480" s="32"/>
      <c r="OX480" s="32"/>
      <c r="OY480" s="32"/>
      <c r="OZ480" s="32"/>
      <c r="PO480" s="32"/>
      <c r="PP480" s="32"/>
      <c r="PQ480" s="32"/>
      <c r="PR480" s="32">
        <v>4.5</v>
      </c>
      <c r="PS480" s="36">
        <f t="shared" si="1555"/>
        <v>1125</v>
      </c>
      <c r="PU480" s="32"/>
      <c r="PV480" s="32"/>
      <c r="PW480" s="32"/>
      <c r="PX480" s="31">
        <v>144.25</v>
      </c>
      <c r="PY480" s="36">
        <f t="shared" si="1556"/>
        <v>1038.6000000000001</v>
      </c>
      <c r="QM480" s="5"/>
      <c r="QO480" s="5"/>
      <c r="RN480" s="31">
        <v>131.875</v>
      </c>
      <c r="RO480" s="36">
        <f t="shared" si="1557"/>
        <v>1674.8125</v>
      </c>
      <c r="RT480" s="31">
        <v>87</v>
      </c>
      <c r="RU480" s="36">
        <f t="shared" si="1558"/>
        <v>2679.6</v>
      </c>
      <c r="RZ480" s="31">
        <v>155</v>
      </c>
      <c r="SA480" s="36">
        <f t="shared" si="1559"/>
        <v>2480</v>
      </c>
    </row>
    <row r="481" spans="1:495" x14ac:dyDescent="0.55000000000000004">
      <c r="A481" s="31"/>
      <c r="B481" s="80">
        <v>187010</v>
      </c>
      <c r="C481" s="77"/>
      <c r="D481" s="78"/>
      <c r="E481" s="78">
        <f t="shared" si="1452"/>
        <v>571623.72749999992</v>
      </c>
      <c r="F481" s="78">
        <f t="shared" si="1560"/>
        <v>70.344092139340972</v>
      </c>
      <c r="G481" s="78">
        <f t="shared" si="1510"/>
        <v>90.885400667779606</v>
      </c>
      <c r="H481" s="78"/>
      <c r="I481" s="78"/>
      <c r="J481" s="88"/>
      <c r="N481" s="31">
        <v>131</v>
      </c>
      <c r="O481" s="62">
        <f t="shared" si="1511"/>
        <v>17226.5</v>
      </c>
      <c r="T481" s="31">
        <v>32.5</v>
      </c>
      <c r="U481" s="36">
        <f t="shared" si="1512"/>
        <v>6500</v>
      </c>
      <c r="Z481" s="31">
        <v>121.5</v>
      </c>
      <c r="AA481" s="37">
        <f t="shared" si="1513"/>
        <v>18225</v>
      </c>
      <c r="AF481" s="31">
        <v>109.63</v>
      </c>
      <c r="AG481" s="36">
        <f t="shared" si="1514"/>
        <v>15457.83</v>
      </c>
      <c r="AL481" s="31">
        <v>100.38</v>
      </c>
      <c r="AM481" s="30">
        <f t="shared" si="1515"/>
        <v>27604.5</v>
      </c>
      <c r="AR481" s="31">
        <v>86</v>
      </c>
      <c r="AS481" s="38">
        <f t="shared" si="1516"/>
        <v>2709</v>
      </c>
      <c r="AX481" s="31">
        <v>108.75</v>
      </c>
      <c r="AY481" s="36">
        <f t="shared" si="1517"/>
        <v>16312.5</v>
      </c>
      <c r="BD481" s="31">
        <v>149.25</v>
      </c>
      <c r="BE481" s="36">
        <f t="shared" si="1518"/>
        <v>6716.25</v>
      </c>
      <c r="BJ481" s="31">
        <v>112</v>
      </c>
      <c r="BK481" s="36">
        <f t="shared" si="1519"/>
        <v>3438.4</v>
      </c>
      <c r="BP481" s="31">
        <v>123.25</v>
      </c>
      <c r="BQ481" s="30">
        <f t="shared" si="1520"/>
        <v>4930</v>
      </c>
      <c r="BV481" s="31">
        <v>111.625</v>
      </c>
      <c r="BW481" s="30">
        <f t="shared" si="1521"/>
        <v>17860</v>
      </c>
      <c r="CB481" s="31">
        <v>135</v>
      </c>
      <c r="CC481" s="30">
        <f t="shared" si="1522"/>
        <v>34020</v>
      </c>
      <c r="CH481" s="59">
        <v>30.5</v>
      </c>
      <c r="CI481" s="36">
        <f t="shared" si="1523"/>
        <v>701.5</v>
      </c>
      <c r="CT481" s="3">
        <v>80.13</v>
      </c>
      <c r="CU481" s="36">
        <f t="shared" si="1524"/>
        <v>11779.109999999999</v>
      </c>
      <c r="CZ481" s="29">
        <v>92.8125</v>
      </c>
      <c r="DA481" s="62">
        <f t="shared" si="1525"/>
        <v>82974.375</v>
      </c>
      <c r="DL481" s="31">
        <v>134</v>
      </c>
      <c r="DM481" s="30">
        <f t="shared" si="1526"/>
        <v>7370</v>
      </c>
      <c r="DR481" s="31">
        <v>120.75</v>
      </c>
      <c r="DS481" s="30">
        <f t="shared" si="1527"/>
        <v>13524</v>
      </c>
      <c r="EP481" s="31">
        <v>92.38</v>
      </c>
      <c r="EQ481" s="36">
        <f t="shared" si="1528"/>
        <v>31871.1</v>
      </c>
      <c r="FH481" s="31">
        <v>150.5</v>
      </c>
      <c r="FI481" s="36">
        <f t="shared" si="1529"/>
        <v>24682</v>
      </c>
      <c r="FN481" s="31">
        <v>80.75</v>
      </c>
      <c r="FO481" s="36">
        <f t="shared" si="1530"/>
        <v>8478.75</v>
      </c>
      <c r="FT481" s="31">
        <v>116.25</v>
      </c>
      <c r="FU481" s="36">
        <f t="shared" si="1531"/>
        <v>38943.75</v>
      </c>
      <c r="GF481" s="31">
        <v>105</v>
      </c>
      <c r="GG481" s="36">
        <f t="shared" si="1532"/>
        <v>7560</v>
      </c>
      <c r="GL481" s="31">
        <v>84</v>
      </c>
      <c r="GM481" s="36">
        <f t="shared" si="1533"/>
        <v>4200</v>
      </c>
      <c r="GR481" s="31">
        <v>118</v>
      </c>
      <c r="GS481" s="36">
        <f t="shared" si="1534"/>
        <v>21004</v>
      </c>
      <c r="HJ481" s="31">
        <v>61.25</v>
      </c>
      <c r="HK481" s="36">
        <f t="shared" si="1535"/>
        <v>4691.75</v>
      </c>
      <c r="HP481" s="31">
        <v>151</v>
      </c>
      <c r="HQ481" s="30">
        <f t="shared" si="1536"/>
        <v>20838</v>
      </c>
      <c r="HV481" s="31">
        <v>107.75</v>
      </c>
      <c r="HW481" s="36">
        <f t="shared" si="1537"/>
        <v>4417.75</v>
      </c>
      <c r="IB481" s="31">
        <v>167.75</v>
      </c>
      <c r="IC481" s="36">
        <f t="shared" si="1538"/>
        <v>5535.75</v>
      </c>
      <c r="IH481" s="31">
        <v>157</v>
      </c>
      <c r="II481" s="30">
        <f t="shared" si="1539"/>
        <v>9420</v>
      </c>
      <c r="IN481" s="31">
        <v>97.25</v>
      </c>
      <c r="IO481" s="36">
        <f t="shared" si="1540"/>
        <v>4765.25</v>
      </c>
      <c r="IT481" s="31">
        <v>115.5</v>
      </c>
      <c r="IU481" s="47">
        <f t="shared" si="1561"/>
        <v>10395</v>
      </c>
      <c r="IZ481" s="31">
        <v>52</v>
      </c>
      <c r="JA481" s="36">
        <f t="shared" si="1541"/>
        <v>3900</v>
      </c>
      <c r="JC481" s="69"/>
      <c r="JD481" s="20"/>
      <c r="JE481" s="20"/>
      <c r="JF481" s="20"/>
      <c r="JI481" s="69"/>
      <c r="JJ481" s="20"/>
      <c r="JK481" s="20"/>
      <c r="JL481" s="20">
        <v>115.75</v>
      </c>
      <c r="JM481" s="23">
        <f t="shared" si="1542"/>
        <v>11575</v>
      </c>
      <c r="JO481" s="69"/>
      <c r="JP481" s="20"/>
      <c r="JQ481" s="20"/>
      <c r="JR481" s="20">
        <v>146.75</v>
      </c>
      <c r="JS481" s="23">
        <f t="shared" si="1543"/>
        <v>4930.8</v>
      </c>
      <c r="JU481" s="69"/>
      <c r="JV481" s="20"/>
      <c r="JW481" s="20"/>
      <c r="JX481" s="20"/>
      <c r="KA481" s="69"/>
      <c r="KB481" s="20"/>
      <c r="KC481" s="20"/>
      <c r="KD481" s="20"/>
      <c r="KG481" s="69"/>
      <c r="KH481" s="20"/>
      <c r="KI481" s="20"/>
      <c r="KJ481" s="20">
        <v>38.75</v>
      </c>
      <c r="KK481" s="23">
        <f t="shared" si="1544"/>
        <v>1162.5</v>
      </c>
      <c r="KM481" s="69"/>
      <c r="KN481" s="20"/>
      <c r="KO481" s="20"/>
      <c r="KP481" s="20">
        <v>137.25</v>
      </c>
      <c r="KQ481" s="23">
        <f t="shared" si="1545"/>
        <v>3019.5</v>
      </c>
      <c r="KS481" s="69"/>
      <c r="KT481" s="20"/>
      <c r="KU481" s="20"/>
      <c r="KV481" s="20">
        <v>112</v>
      </c>
      <c r="KW481" s="23">
        <f t="shared" si="1546"/>
        <v>10640</v>
      </c>
      <c r="KY481" s="69"/>
      <c r="KZ481" s="20"/>
      <c r="LA481" s="20"/>
      <c r="LB481" s="20"/>
      <c r="LE481" s="69"/>
      <c r="LF481" s="20"/>
      <c r="LG481" s="20"/>
      <c r="LH481" s="20">
        <v>23</v>
      </c>
      <c r="LI481" s="23">
        <f t="shared" si="1547"/>
        <v>16100</v>
      </c>
      <c r="LK481" s="27"/>
      <c r="LL481" s="27"/>
      <c r="LM481" s="27"/>
      <c r="LN481" s="27">
        <v>75</v>
      </c>
      <c r="LO481" s="30">
        <f t="shared" si="1548"/>
        <v>5250</v>
      </c>
      <c r="LW481" s="32"/>
      <c r="LX481" s="32"/>
      <c r="LY481" s="32"/>
      <c r="LZ481" s="32">
        <v>115.5</v>
      </c>
      <c r="MA481" s="36">
        <f t="shared" si="1549"/>
        <v>7218.75</v>
      </c>
      <c r="MC481" s="32"/>
      <c r="MD481" s="32"/>
      <c r="ME481" s="32"/>
      <c r="MF481" s="32"/>
      <c r="MI481" s="32"/>
      <c r="MJ481" s="32"/>
      <c r="MK481" s="32"/>
      <c r="ML481" s="32"/>
      <c r="MO481" s="32"/>
      <c r="MP481" s="32"/>
      <c r="MQ481" s="32"/>
      <c r="MR481" s="32"/>
      <c r="MU481" s="32"/>
      <c r="MV481" s="32"/>
      <c r="MW481" s="32"/>
      <c r="MX481" s="32"/>
      <c r="NA481" s="32"/>
      <c r="NB481" s="32"/>
      <c r="NC481" s="32"/>
      <c r="ND481" s="32">
        <v>158.39999999999998</v>
      </c>
      <c r="NE481" s="36">
        <f t="shared" si="1550"/>
        <v>2375.9999999999995</v>
      </c>
      <c r="NG481" s="32"/>
      <c r="NH481" s="32"/>
      <c r="NI481" s="32"/>
      <c r="NJ481" s="32">
        <v>133</v>
      </c>
      <c r="NK481" s="36">
        <f t="shared" si="1551"/>
        <v>4708.2</v>
      </c>
      <c r="NM481" s="32"/>
      <c r="NN481" s="32"/>
      <c r="NO481" s="32"/>
      <c r="NP481" s="32">
        <v>136.25</v>
      </c>
      <c r="NQ481" s="36">
        <f t="shared" si="1552"/>
        <v>2316.25</v>
      </c>
      <c r="NS481" s="32"/>
      <c r="NT481" s="32"/>
      <c r="NU481" s="32"/>
      <c r="NV481" s="32"/>
      <c r="NY481" s="32"/>
      <c r="NZ481" s="32"/>
      <c r="OA481" s="32"/>
      <c r="OB481" s="32">
        <v>69.25</v>
      </c>
      <c r="OC481" s="36">
        <f t="shared" si="1553"/>
        <v>1980.5500000000002</v>
      </c>
      <c r="OE481" s="32"/>
      <c r="OF481" s="32"/>
      <c r="OG481" s="32"/>
      <c r="OH481" s="32"/>
      <c r="OK481" s="32"/>
      <c r="OL481" s="32"/>
      <c r="OM481" s="32"/>
      <c r="ON481" s="32"/>
      <c r="OQ481" s="32"/>
      <c r="OR481" s="32"/>
      <c r="OS481" s="32"/>
      <c r="OT481" s="32">
        <v>120</v>
      </c>
      <c r="OU481" s="36">
        <f t="shared" si="1554"/>
        <v>3576</v>
      </c>
      <c r="OW481" s="32"/>
      <c r="OX481" s="32"/>
      <c r="OY481" s="32"/>
      <c r="OZ481" s="32"/>
      <c r="PC481" s="32"/>
      <c r="PD481" s="32"/>
      <c r="PE481" s="32"/>
      <c r="PF481" s="32"/>
      <c r="PI481" s="32"/>
      <c r="PJ481" s="32"/>
      <c r="PK481" s="32"/>
      <c r="PL481" s="32"/>
      <c r="PO481" s="32"/>
      <c r="PP481" s="32"/>
      <c r="PQ481" s="32"/>
      <c r="PR481" s="32">
        <v>4</v>
      </c>
      <c r="PS481" s="36">
        <f t="shared" si="1555"/>
        <v>1000</v>
      </c>
      <c r="PU481" s="32"/>
      <c r="PV481" s="32"/>
      <c r="PW481" s="32"/>
      <c r="PX481" s="31">
        <v>147.25</v>
      </c>
      <c r="PY481" s="36">
        <f t="shared" si="1556"/>
        <v>1060.2</v>
      </c>
      <c r="QM481" s="5"/>
      <c r="QO481" s="5"/>
      <c r="RN481" s="31">
        <v>131.875</v>
      </c>
      <c r="RO481" s="36">
        <f t="shared" si="1557"/>
        <v>1674.8125</v>
      </c>
      <c r="RT481" s="31">
        <v>80.75</v>
      </c>
      <c r="RU481" s="36">
        <f t="shared" si="1558"/>
        <v>2487.1</v>
      </c>
      <c r="RZ481" s="31">
        <v>156</v>
      </c>
      <c r="SA481" s="36">
        <f t="shared" si="1559"/>
        <v>2496</v>
      </c>
    </row>
    <row r="482" spans="1:495" x14ac:dyDescent="0.55000000000000004">
      <c r="A482" s="31"/>
      <c r="B482" s="80">
        <v>187011</v>
      </c>
      <c r="C482" s="79">
        <f>COUNT(N482:SS482)/2</f>
        <v>50</v>
      </c>
      <c r="D482" s="78"/>
      <c r="E482" s="78">
        <f t="shared" si="1452"/>
        <v>576111.97250000003</v>
      </c>
      <c r="F482" s="78">
        <f t="shared" si="1560"/>
        <v>70.896416167604727</v>
      </c>
      <c r="G482" s="78">
        <f t="shared" si="1510"/>
        <v>91.599009857699329</v>
      </c>
      <c r="H482" s="78"/>
      <c r="I482" s="78"/>
      <c r="J482" s="88"/>
      <c r="N482" s="31">
        <v>132</v>
      </c>
      <c r="O482" s="62">
        <f t="shared" si="1511"/>
        <v>17358</v>
      </c>
      <c r="T482" s="31">
        <v>32.130000000000003</v>
      </c>
      <c r="U482" s="36">
        <f t="shared" si="1512"/>
        <v>6426.0000000000009</v>
      </c>
      <c r="Z482" s="31">
        <v>121</v>
      </c>
      <c r="AA482" s="37">
        <f t="shared" si="1513"/>
        <v>18150</v>
      </c>
      <c r="AF482" s="31">
        <v>110.25</v>
      </c>
      <c r="AG482" s="36">
        <f t="shared" si="1514"/>
        <v>15545.25</v>
      </c>
      <c r="AL482" s="31">
        <v>101</v>
      </c>
      <c r="AM482" s="30">
        <f t="shared" si="1515"/>
        <v>27775</v>
      </c>
      <c r="AR482" s="31">
        <v>86</v>
      </c>
      <c r="AS482" s="38">
        <f t="shared" si="1516"/>
        <v>2709</v>
      </c>
      <c r="AX482" s="31">
        <v>108</v>
      </c>
      <c r="AY482" s="36">
        <f t="shared" si="1517"/>
        <v>16200</v>
      </c>
      <c r="BD482" s="31">
        <v>150</v>
      </c>
      <c r="BE482" s="36">
        <f t="shared" si="1518"/>
        <v>6750</v>
      </c>
      <c r="BJ482" s="31">
        <v>112</v>
      </c>
      <c r="BK482" s="36">
        <f t="shared" si="1519"/>
        <v>3438.4</v>
      </c>
      <c r="BP482" s="31">
        <v>122.5</v>
      </c>
      <c r="BQ482" s="30">
        <f t="shared" si="1520"/>
        <v>4900</v>
      </c>
      <c r="BV482" s="31">
        <v>110.5</v>
      </c>
      <c r="BW482" s="30">
        <f t="shared" si="1521"/>
        <v>17680</v>
      </c>
      <c r="CB482" s="31">
        <v>135.75</v>
      </c>
      <c r="CC482" s="30">
        <f t="shared" si="1522"/>
        <v>34209</v>
      </c>
      <c r="CH482" s="59">
        <v>30.25</v>
      </c>
      <c r="CI482" s="36">
        <f t="shared" si="1523"/>
        <v>695.75</v>
      </c>
      <c r="CT482" s="3">
        <v>81.63</v>
      </c>
      <c r="CU482" s="36">
        <f t="shared" si="1524"/>
        <v>11999.609999999999</v>
      </c>
      <c r="CZ482" s="29">
        <v>92.375</v>
      </c>
      <c r="DA482" s="62">
        <f t="shared" si="1525"/>
        <v>82583.25</v>
      </c>
      <c r="DL482" s="31">
        <v>132.5</v>
      </c>
      <c r="DM482" s="30">
        <f t="shared" si="1526"/>
        <v>7287.5</v>
      </c>
      <c r="DR482" s="31">
        <v>121</v>
      </c>
      <c r="DS482" s="30">
        <f t="shared" si="1527"/>
        <v>13552</v>
      </c>
      <c r="EP482" s="31">
        <v>93.63</v>
      </c>
      <c r="EQ482" s="36">
        <f t="shared" si="1528"/>
        <v>32302.35</v>
      </c>
      <c r="FH482" s="31">
        <v>154.75</v>
      </c>
      <c r="FI482" s="36">
        <f t="shared" si="1529"/>
        <v>25379</v>
      </c>
      <c r="FN482" s="31">
        <v>82</v>
      </c>
      <c r="FO482" s="36">
        <f t="shared" si="1530"/>
        <v>8610</v>
      </c>
      <c r="FT482" s="31">
        <v>120.25</v>
      </c>
      <c r="FU482" s="36">
        <f t="shared" si="1531"/>
        <v>40283.75</v>
      </c>
      <c r="GF482" s="31">
        <v>105.75</v>
      </c>
      <c r="GG482" s="36">
        <f t="shared" si="1532"/>
        <v>7614</v>
      </c>
      <c r="GL482" s="31">
        <v>80.25</v>
      </c>
      <c r="GM482" s="36">
        <f t="shared" si="1533"/>
        <v>4012.5</v>
      </c>
      <c r="GR482" s="31">
        <v>119.25</v>
      </c>
      <c r="GS482" s="36">
        <f t="shared" si="1534"/>
        <v>21226.5</v>
      </c>
      <c r="HJ482" s="31">
        <v>60.25</v>
      </c>
      <c r="HK482" s="36">
        <f t="shared" si="1535"/>
        <v>4615.1499999999996</v>
      </c>
      <c r="HP482" s="31">
        <v>152.25</v>
      </c>
      <c r="HQ482" s="30">
        <f t="shared" si="1536"/>
        <v>21010.5</v>
      </c>
      <c r="HV482" s="31">
        <v>106.25</v>
      </c>
      <c r="HW482" s="36">
        <f t="shared" si="1537"/>
        <v>4356.25</v>
      </c>
      <c r="IB482" s="31">
        <v>165</v>
      </c>
      <c r="IC482" s="36">
        <f t="shared" si="1538"/>
        <v>5445</v>
      </c>
      <c r="IH482" s="31">
        <v>154.5</v>
      </c>
      <c r="II482" s="30">
        <f t="shared" si="1539"/>
        <v>9270</v>
      </c>
      <c r="IN482" s="31">
        <v>97.875</v>
      </c>
      <c r="IO482" s="36">
        <f t="shared" si="1540"/>
        <v>4795.875</v>
      </c>
      <c r="IT482" s="31">
        <v>116</v>
      </c>
      <c r="IU482" s="47">
        <f t="shared" si="1561"/>
        <v>10440</v>
      </c>
      <c r="IZ482" s="31">
        <v>52.75</v>
      </c>
      <c r="JA482" s="36">
        <f t="shared" si="1541"/>
        <v>3956.25</v>
      </c>
      <c r="JC482" s="69"/>
      <c r="JD482" s="20"/>
      <c r="JE482" s="20"/>
      <c r="JF482" s="20"/>
      <c r="JI482" s="69"/>
      <c r="JJ482" s="20"/>
      <c r="JK482" s="20"/>
      <c r="JL482" s="20">
        <v>115</v>
      </c>
      <c r="JM482" s="23">
        <f t="shared" si="1542"/>
        <v>11500</v>
      </c>
      <c r="JO482" s="69"/>
      <c r="JP482" s="20"/>
      <c r="JQ482" s="20"/>
      <c r="JR482" s="20">
        <v>149</v>
      </c>
      <c r="JS482" s="23">
        <f t="shared" si="1543"/>
        <v>5006.4000000000005</v>
      </c>
      <c r="JU482" s="69"/>
      <c r="JV482" s="20"/>
      <c r="JW482" s="20"/>
      <c r="JX482" s="20"/>
      <c r="KA482" s="69"/>
      <c r="KB482" s="20"/>
      <c r="KC482" s="20"/>
      <c r="KD482" s="20"/>
      <c r="KG482" s="69"/>
      <c r="KH482" s="20"/>
      <c r="KI482" s="20"/>
      <c r="KJ482" s="20">
        <v>33.75</v>
      </c>
      <c r="KK482" s="23">
        <f t="shared" si="1544"/>
        <v>1012.5</v>
      </c>
      <c r="KM482" s="69"/>
      <c r="KN482" s="20"/>
      <c r="KO482" s="20"/>
      <c r="KP482" s="20">
        <v>139.5</v>
      </c>
      <c r="KQ482" s="23">
        <f t="shared" si="1545"/>
        <v>3069</v>
      </c>
      <c r="KS482" s="69"/>
      <c r="KT482" s="20"/>
      <c r="KU482" s="20"/>
      <c r="KV482" s="20">
        <v>110</v>
      </c>
      <c r="KW482" s="23">
        <f t="shared" si="1546"/>
        <v>10450</v>
      </c>
      <c r="KY482" s="69"/>
      <c r="KZ482" s="20"/>
      <c r="LA482" s="20"/>
      <c r="LB482" s="20"/>
      <c r="LE482" s="69"/>
      <c r="LF482" s="20"/>
      <c r="LG482" s="20"/>
      <c r="LH482" s="20">
        <v>24.63</v>
      </c>
      <c r="LI482" s="23">
        <f t="shared" si="1547"/>
        <v>17241</v>
      </c>
      <c r="LK482" s="27"/>
      <c r="LL482" s="27"/>
      <c r="LM482" s="27"/>
      <c r="LN482" s="27">
        <v>78</v>
      </c>
      <c r="LO482" s="30">
        <f t="shared" si="1548"/>
        <v>5460</v>
      </c>
      <c r="LW482" s="32"/>
      <c r="LX482" s="32"/>
      <c r="LY482" s="32"/>
      <c r="LZ482" s="32">
        <v>114.75</v>
      </c>
      <c r="MA482" s="36">
        <f t="shared" si="1549"/>
        <v>7171.875</v>
      </c>
      <c r="MC482" s="32"/>
      <c r="MD482" s="32"/>
      <c r="ME482" s="32"/>
      <c r="MF482" s="32"/>
      <c r="MI482" s="32"/>
      <c r="MJ482" s="32"/>
      <c r="MK482" s="32"/>
      <c r="ML482" s="32"/>
      <c r="MO482" s="32"/>
      <c r="MP482" s="32"/>
      <c r="MQ482" s="32"/>
      <c r="MR482" s="32"/>
      <c r="MU482" s="32"/>
      <c r="MV482" s="32"/>
      <c r="MW482" s="32"/>
      <c r="MX482" s="32"/>
      <c r="NA482" s="32"/>
      <c r="NB482" s="32"/>
      <c r="NC482" s="32"/>
      <c r="ND482" s="32">
        <v>160.5</v>
      </c>
      <c r="NE482" s="36">
        <f t="shared" si="1550"/>
        <v>2407.5</v>
      </c>
      <c r="NG482" s="32"/>
      <c r="NH482" s="32"/>
      <c r="NI482" s="32"/>
      <c r="NJ482" s="32">
        <v>130</v>
      </c>
      <c r="NK482" s="36">
        <f t="shared" si="1551"/>
        <v>4602</v>
      </c>
      <c r="NM482" s="32"/>
      <c r="NN482" s="32"/>
      <c r="NO482" s="32"/>
      <c r="NP482" s="32">
        <v>137</v>
      </c>
      <c r="NQ482" s="36">
        <f t="shared" si="1552"/>
        <v>2329</v>
      </c>
      <c r="NS482" s="32"/>
      <c r="NT482" s="32"/>
      <c r="NU482" s="32"/>
      <c r="NV482" s="32"/>
      <c r="NY482" s="32"/>
      <c r="NZ482" s="32"/>
      <c r="OA482" s="32"/>
      <c r="OB482" s="32">
        <v>66.5</v>
      </c>
      <c r="OC482" s="36">
        <f t="shared" si="1553"/>
        <v>1901.9</v>
      </c>
      <c r="OE482" s="32"/>
      <c r="OF482" s="32"/>
      <c r="OG482" s="32"/>
      <c r="OH482" s="32"/>
      <c r="OK482" s="32"/>
      <c r="OL482" s="32"/>
      <c r="OM482" s="32"/>
      <c r="ON482" s="32"/>
      <c r="OQ482" s="32"/>
      <c r="OR482" s="32"/>
      <c r="OS482" s="32"/>
      <c r="OT482" s="32">
        <v>125</v>
      </c>
      <c r="OU482" s="36">
        <f t="shared" si="1554"/>
        <v>3725</v>
      </c>
      <c r="OW482" s="32"/>
      <c r="OX482" s="32"/>
      <c r="OY482" s="32"/>
      <c r="OZ482" s="32"/>
      <c r="PC482" s="32"/>
      <c r="PD482" s="32"/>
      <c r="PE482" s="32"/>
      <c r="PF482" s="32"/>
      <c r="PI482" s="32"/>
      <c r="PJ482" s="32"/>
      <c r="PK482" s="32"/>
      <c r="PL482" s="32"/>
      <c r="PO482" s="32"/>
      <c r="PP482" s="32"/>
      <c r="PQ482" s="32"/>
      <c r="PR482" s="32">
        <v>3.75</v>
      </c>
      <c r="PS482" s="36">
        <f t="shared" si="1555"/>
        <v>937.5</v>
      </c>
      <c r="PU482" s="32"/>
      <c r="PV482" s="32"/>
      <c r="PW482" s="32"/>
      <c r="PX482" s="31">
        <v>147.25</v>
      </c>
      <c r="PY482" s="36">
        <f t="shared" si="1556"/>
        <v>1060.2</v>
      </c>
      <c r="QM482" s="5"/>
      <c r="QO482" s="5"/>
      <c r="RN482" s="31">
        <v>131.875</v>
      </c>
      <c r="RO482" s="36">
        <f t="shared" si="1557"/>
        <v>1674.8125</v>
      </c>
      <c r="RT482" s="31">
        <v>90.5</v>
      </c>
      <c r="RU482" s="36">
        <f t="shared" si="1558"/>
        <v>2787.4</v>
      </c>
      <c r="RZ482" s="31">
        <v>200</v>
      </c>
      <c r="SA482" s="36">
        <f t="shared" si="1559"/>
        <v>3200</v>
      </c>
    </row>
    <row r="483" spans="1:495" x14ac:dyDescent="0.55000000000000004">
      <c r="A483" s="31"/>
      <c r="B483" s="80">
        <v>187012</v>
      </c>
      <c r="C483" s="77"/>
      <c r="D483" s="78">
        <f>SUM(M483,S483,Y483,AE483,AK483,AQ483,AW483,BC483,BI483,BO483,BU483,CA483,CG483,CM483,CS483,CY483,DE483,DK483,DQ483,DW483,EC483,EI483,EO483,EU483,FA483,FG483,FM483,FS483,FY483,GE483,GK483,GQ483,GW483,HC483,HI483,HO483,HU483,IA483,IG483,IM483,IS483,IY483,JE483,JK483,JQ483,JW483,KC483,KI483,KO483,KU483,LA483,LG483,LM483,LS483,LY483,ME483,MK483,MQ483,MW483,NC483,NI483,NO483,NU483,OA483,OG483,OM483,OS483,OY483,PE483,PK483,PQ483,PW483,QC483,QI483,QO483,QU483,RA483,RG483,RM483,RS483,RY483,SE483,SK483,SQ483)</f>
        <v>6615</v>
      </c>
      <c r="E483" s="78">
        <f t="shared" si="1452"/>
        <v>564419.93749999988</v>
      </c>
      <c r="F483" s="78">
        <f t="shared" si="1560"/>
        <v>69.457592781225259</v>
      </c>
      <c r="G483" s="78">
        <f t="shared" si="1510"/>
        <v>89.740032991493734</v>
      </c>
      <c r="H483" s="78"/>
      <c r="I483" s="78"/>
      <c r="J483" s="88">
        <f>SUM(P483,V483,AB483,AH483,AN483,AT483,AZ483,BF483,BL483,BR483,BX483,CD483,CJ483,CP483,CV483,DB483,DH483,DN483,DT483,DZ483,EF483,EL483,ER483,EX483,FD483,FJ483,FP483,FV483,GB483,GH483,GN483,GT483,GZ483,HF483,HL483,HR483,HX483,ID483,IJ483,IP483,IV483,JB483,JH483,JN483,JT483,JZ483,KF483,KL483,KR483,KX483,LD483,LJ483,LP483,LV483,MB483,MH483,MN483,MT483,MZ483,NF483,NL483,NR483,NX483,OD483,OJ483,OP483,OV483,PB483,PH483,PN483,PT483,PZ483,QF483,QL483,QR483,QX483,RD483,RJ483,RP483,RV483,SB483,SH483,SN483,ST483)</f>
        <v>5899.9000000000005</v>
      </c>
      <c r="K483" s="31">
        <v>8</v>
      </c>
      <c r="L483" s="31">
        <v>1.7826314280547499</v>
      </c>
      <c r="M483" s="31">
        <v>131.5</v>
      </c>
      <c r="N483" s="31">
        <v>133</v>
      </c>
      <c r="O483" s="62">
        <f t="shared" si="1511"/>
        <v>17489.5</v>
      </c>
      <c r="P483" s="31">
        <f>M471</f>
        <v>131.5</v>
      </c>
      <c r="Q483" s="31">
        <v>0</v>
      </c>
      <c r="R483" s="31">
        <v>1</v>
      </c>
      <c r="S483" s="31">
        <v>200</v>
      </c>
      <c r="T483" s="31">
        <v>28.75</v>
      </c>
      <c r="U483" s="36">
        <f t="shared" si="1512"/>
        <v>5750</v>
      </c>
      <c r="V483" s="64">
        <f>S471</f>
        <v>200</v>
      </c>
      <c r="W483" s="31">
        <v>10</v>
      </c>
      <c r="X483" s="31">
        <v>1</v>
      </c>
      <c r="Y483" s="31">
        <v>150</v>
      </c>
      <c r="Z483" s="31">
        <v>119</v>
      </c>
      <c r="AA483" s="37">
        <f t="shared" si="1513"/>
        <v>17850</v>
      </c>
      <c r="AB483" s="64">
        <f>Y471</f>
        <v>150</v>
      </c>
      <c r="AC483" s="31">
        <v>16</v>
      </c>
      <c r="AD483" s="31">
        <v>2.7007200000000005</v>
      </c>
      <c r="AE483" s="31">
        <v>188</v>
      </c>
      <c r="AF483" s="31">
        <v>103</v>
      </c>
      <c r="AG483" s="36">
        <f t="shared" si="1514"/>
        <v>14523</v>
      </c>
      <c r="AH483" s="64">
        <f>AE471</f>
        <v>141</v>
      </c>
      <c r="AI483" s="31">
        <v>10</v>
      </c>
      <c r="AJ483" s="31">
        <v>2.4669662556613328</v>
      </c>
      <c r="AK483" s="31">
        <v>289</v>
      </c>
      <c r="AL483" s="31">
        <v>98.25</v>
      </c>
      <c r="AM483" s="30">
        <f t="shared" si="1515"/>
        <v>27018.75</v>
      </c>
      <c r="AN483" s="64">
        <f>AK471</f>
        <v>275</v>
      </c>
      <c r="AO483" s="31">
        <v>5</v>
      </c>
      <c r="AP483" s="31">
        <v>1</v>
      </c>
      <c r="AQ483" s="31">
        <v>31.5</v>
      </c>
      <c r="AR483" s="31">
        <v>92.25</v>
      </c>
      <c r="AS483" s="38">
        <f t="shared" si="1516"/>
        <v>2905.875</v>
      </c>
      <c r="AT483" s="64">
        <f>AQ471</f>
        <v>31.5</v>
      </c>
      <c r="AU483" s="31">
        <v>8</v>
      </c>
      <c r="AV483" s="31">
        <v>1</v>
      </c>
      <c r="AW483" s="31">
        <v>150</v>
      </c>
      <c r="AX483" s="31">
        <v>106.5</v>
      </c>
      <c r="AY483" s="36">
        <f t="shared" si="1517"/>
        <v>15975</v>
      </c>
      <c r="AZ483" s="64">
        <f>AW471</f>
        <v>150</v>
      </c>
      <c r="BA483" s="31">
        <v>10</v>
      </c>
      <c r="BB483" s="31">
        <v>1.1000000000000001</v>
      </c>
      <c r="BC483" s="31">
        <v>45</v>
      </c>
      <c r="BD483" s="31">
        <v>147</v>
      </c>
      <c r="BE483" s="36">
        <f t="shared" si="1518"/>
        <v>6615</v>
      </c>
      <c r="BF483" s="64">
        <f>BC471</f>
        <v>45</v>
      </c>
      <c r="BG483" s="31">
        <v>8</v>
      </c>
      <c r="BH483" s="31">
        <v>1</v>
      </c>
      <c r="BI483" s="31">
        <v>30.7</v>
      </c>
      <c r="BJ483" s="31">
        <v>107.5</v>
      </c>
      <c r="BK483" s="36">
        <f t="shared" si="1519"/>
        <v>3300.25</v>
      </c>
      <c r="BL483" s="64">
        <f>BI471</f>
        <v>30.7</v>
      </c>
      <c r="BM483" s="31">
        <v>8</v>
      </c>
      <c r="BN483" s="31">
        <v>1</v>
      </c>
      <c r="BO483" s="31">
        <v>40</v>
      </c>
      <c r="BP483" s="31">
        <v>120.5</v>
      </c>
      <c r="BQ483" s="30">
        <f t="shared" si="1520"/>
        <v>4820</v>
      </c>
      <c r="BR483" s="64">
        <f>BO471</f>
        <v>40</v>
      </c>
      <c r="BS483" s="31">
        <v>7.5</v>
      </c>
      <c r="BT483" s="31">
        <v>1.125</v>
      </c>
      <c r="BU483" s="31">
        <v>170</v>
      </c>
      <c r="BV483" s="31">
        <v>103.5</v>
      </c>
      <c r="BW483" s="30">
        <f t="shared" si="1521"/>
        <v>16560</v>
      </c>
      <c r="BX483" s="64">
        <f>BU471</f>
        <v>160</v>
      </c>
      <c r="BY483" s="31">
        <v>10</v>
      </c>
      <c r="BZ483" s="31">
        <v>1.2603492000000001</v>
      </c>
      <c r="CA483" s="31">
        <v>252</v>
      </c>
      <c r="CB483" s="31">
        <v>138</v>
      </c>
      <c r="CC483" s="30">
        <f t="shared" si="1522"/>
        <v>34776</v>
      </c>
      <c r="CD483" s="64">
        <f>CA471</f>
        <v>252</v>
      </c>
      <c r="CE483" s="31">
        <v>0</v>
      </c>
      <c r="CF483" s="31">
        <v>1</v>
      </c>
      <c r="CG483" s="31">
        <v>23</v>
      </c>
      <c r="CH483" s="3">
        <v>27</v>
      </c>
      <c r="CI483" s="36">
        <f t="shared" si="1523"/>
        <v>621</v>
      </c>
      <c r="CJ483" s="64">
        <f>CG471</f>
        <v>23</v>
      </c>
      <c r="CQ483" s="31">
        <v>10</v>
      </c>
      <c r="CR483" s="31">
        <v>1.1000000000000001</v>
      </c>
      <c r="CS483" s="31">
        <v>148</v>
      </c>
      <c r="CT483" s="3">
        <v>71.75</v>
      </c>
      <c r="CU483" s="36">
        <f t="shared" si="1524"/>
        <v>10547.25</v>
      </c>
      <c r="CV483" s="64">
        <f>CS471</f>
        <v>147</v>
      </c>
      <c r="CW483" s="31">
        <v>8</v>
      </c>
      <c r="CX483" s="31">
        <v>2.286</v>
      </c>
      <c r="CY483" s="31">
        <v>894</v>
      </c>
      <c r="CZ483" s="29">
        <v>91</v>
      </c>
      <c r="DA483" s="62">
        <f t="shared" si="1525"/>
        <v>81354</v>
      </c>
      <c r="DB483" s="31">
        <f>CY471</f>
        <v>894</v>
      </c>
      <c r="DI483" s="31">
        <v>8</v>
      </c>
      <c r="DJ483" s="31">
        <v>1</v>
      </c>
      <c r="DK483" s="31">
        <v>65</v>
      </c>
      <c r="DL483" s="31">
        <v>132</v>
      </c>
      <c r="DM483" s="30">
        <f t="shared" si="1526"/>
        <v>7260</v>
      </c>
      <c r="DN483" s="64">
        <f>DK471</f>
        <v>55</v>
      </c>
      <c r="DO483" s="31">
        <v>10</v>
      </c>
      <c r="DP483" s="31">
        <v>1.4802126624000003</v>
      </c>
      <c r="DQ483" s="31">
        <v>138.69999999999999</v>
      </c>
      <c r="DR483" s="31">
        <v>116</v>
      </c>
      <c r="DS483" s="30">
        <f t="shared" si="1527"/>
        <v>12992</v>
      </c>
      <c r="DT483" s="64">
        <f>DQ471</f>
        <v>112</v>
      </c>
      <c r="EM483" s="31">
        <v>8</v>
      </c>
      <c r="EN483" s="31">
        <v>1</v>
      </c>
      <c r="EO483" s="31">
        <v>345</v>
      </c>
      <c r="EP483" s="31">
        <v>92.5</v>
      </c>
      <c r="EQ483" s="36">
        <f t="shared" si="1528"/>
        <v>31912.5</v>
      </c>
      <c r="ER483" s="64">
        <f>EO471</f>
        <v>345</v>
      </c>
      <c r="FE483" s="31">
        <v>10</v>
      </c>
      <c r="FF483" s="31">
        <v>1.5708829092000001</v>
      </c>
      <c r="FG483" s="31">
        <v>191</v>
      </c>
      <c r="FH483" s="31">
        <v>149.75</v>
      </c>
      <c r="FI483" s="36">
        <f t="shared" si="1529"/>
        <v>24559</v>
      </c>
      <c r="FJ483" s="64">
        <f>FG471</f>
        <v>164</v>
      </c>
      <c r="FK483" s="31">
        <v>7</v>
      </c>
      <c r="FL483" s="31">
        <v>1.512</v>
      </c>
      <c r="FM483" s="31">
        <v>116</v>
      </c>
      <c r="FN483" s="31">
        <v>83.75</v>
      </c>
      <c r="FO483" s="36">
        <f t="shared" si="1530"/>
        <v>8793.75</v>
      </c>
      <c r="FP483" s="64">
        <f>FM471</f>
        <v>105</v>
      </c>
      <c r="FQ483" s="31">
        <v>10</v>
      </c>
      <c r="FR483" s="31">
        <v>1.4332500000000004</v>
      </c>
      <c r="FS483" s="31">
        <v>338</v>
      </c>
      <c r="FT483" s="31">
        <v>122.5</v>
      </c>
      <c r="FU483" s="36">
        <f t="shared" si="1531"/>
        <v>41037.5</v>
      </c>
      <c r="FV483" s="64">
        <f>FS471</f>
        <v>335</v>
      </c>
      <c r="GC483" s="31">
        <v>10</v>
      </c>
      <c r="GD483" s="31">
        <v>1</v>
      </c>
      <c r="GE483" s="31">
        <v>75</v>
      </c>
      <c r="GF483" s="31">
        <v>103.25</v>
      </c>
      <c r="GG483" s="36">
        <f t="shared" si="1532"/>
        <v>7434</v>
      </c>
      <c r="GH483" s="64">
        <f>GE471</f>
        <v>72</v>
      </c>
      <c r="GI483" s="31">
        <v>6</v>
      </c>
      <c r="GJ483" s="31">
        <v>1</v>
      </c>
      <c r="GK483" s="31">
        <v>50</v>
      </c>
      <c r="GL483" s="31">
        <v>82</v>
      </c>
      <c r="GM483" s="36">
        <f t="shared" si="1533"/>
        <v>4100</v>
      </c>
      <c r="GN483" s="64">
        <f>GK471</f>
        <v>50</v>
      </c>
      <c r="GO483" s="31">
        <v>10</v>
      </c>
      <c r="GP483" s="31">
        <v>1.2947000000000004</v>
      </c>
      <c r="GQ483" s="31">
        <v>182</v>
      </c>
      <c r="GR483" s="31">
        <v>118</v>
      </c>
      <c r="GS483" s="36">
        <f t="shared" si="1534"/>
        <v>21004</v>
      </c>
      <c r="GT483" s="64">
        <f>GQ471</f>
        <v>178</v>
      </c>
      <c r="HG483" s="31">
        <v>3</v>
      </c>
      <c r="HH483" s="31">
        <v>1.3051860000000002</v>
      </c>
      <c r="HI483" s="31">
        <v>114</v>
      </c>
      <c r="HJ483" s="31">
        <v>52.5</v>
      </c>
      <c r="HK483" s="36">
        <f t="shared" si="1535"/>
        <v>4021.4999999999995</v>
      </c>
      <c r="HL483" s="64">
        <f>HI471</f>
        <v>76.599999999999994</v>
      </c>
      <c r="HM483" s="31">
        <v>10</v>
      </c>
      <c r="HN483" s="31">
        <v>2.1288960000000001</v>
      </c>
      <c r="HO483" s="31">
        <v>166</v>
      </c>
      <c r="HP483" s="31">
        <v>151</v>
      </c>
      <c r="HQ483" s="30">
        <f t="shared" si="1536"/>
        <v>20838</v>
      </c>
      <c r="HR483" s="64">
        <f>HO471</f>
        <v>138</v>
      </c>
      <c r="HS483" s="31">
        <v>3.5</v>
      </c>
      <c r="HT483" s="31">
        <v>1</v>
      </c>
      <c r="HU483" s="31">
        <v>41</v>
      </c>
      <c r="HV483" s="31">
        <v>97</v>
      </c>
      <c r="HW483" s="36">
        <f t="shared" si="1537"/>
        <v>3977</v>
      </c>
      <c r="HX483" s="64">
        <f>HU471</f>
        <v>41</v>
      </c>
      <c r="HY483" s="31">
        <v>12</v>
      </c>
      <c r="HZ483" s="31">
        <v>1.32</v>
      </c>
      <c r="IA483" s="31">
        <v>48</v>
      </c>
      <c r="IB483" s="31">
        <v>165</v>
      </c>
      <c r="IC483" s="36">
        <f t="shared" si="1538"/>
        <v>5445</v>
      </c>
      <c r="ID483" s="64">
        <f>IA471</f>
        <v>33</v>
      </c>
      <c r="IE483" s="31">
        <v>10</v>
      </c>
      <c r="IF483" s="31">
        <v>1</v>
      </c>
      <c r="IG483" s="31">
        <v>67</v>
      </c>
      <c r="IH483" s="31">
        <v>150</v>
      </c>
      <c r="II483" s="30">
        <f t="shared" si="1539"/>
        <v>9000</v>
      </c>
      <c r="IJ483" s="64">
        <f>IG471</f>
        <v>60</v>
      </c>
      <c r="IK483" s="31">
        <v>6</v>
      </c>
      <c r="IL483" s="31">
        <v>1.720866</v>
      </c>
      <c r="IM483" s="31">
        <v>49</v>
      </c>
      <c r="IN483" s="31">
        <v>94.25</v>
      </c>
      <c r="IO483" s="36">
        <f t="shared" si="1540"/>
        <v>4618.25</v>
      </c>
      <c r="IP483" s="64">
        <f>IM471</f>
        <v>49</v>
      </c>
      <c r="IQ483" s="57">
        <v>41.25</v>
      </c>
      <c r="IR483" s="31">
        <v>2.1085312500000004</v>
      </c>
      <c r="IS483" s="31">
        <v>90</v>
      </c>
      <c r="IT483" s="31">
        <v>114</v>
      </c>
      <c r="IU483" s="47">
        <f t="shared" si="1561"/>
        <v>10260</v>
      </c>
      <c r="IV483" s="64">
        <f>IS471</f>
        <v>51</v>
      </c>
      <c r="IW483" s="31">
        <v>0</v>
      </c>
      <c r="IX483" s="31">
        <v>1</v>
      </c>
      <c r="IY483" s="31">
        <v>150</v>
      </c>
      <c r="IZ483" s="31">
        <v>49.5</v>
      </c>
      <c r="JA483" s="36">
        <f t="shared" si="1541"/>
        <v>3712.5</v>
      </c>
      <c r="JB483" s="64">
        <f>IY471</f>
        <v>75</v>
      </c>
      <c r="JI483" s="70">
        <v>12.8125</v>
      </c>
      <c r="JJ483" s="22">
        <v>3.1752220500000012</v>
      </c>
      <c r="JK483" s="22">
        <v>117.5</v>
      </c>
      <c r="JL483" s="22">
        <v>118.75</v>
      </c>
      <c r="JM483" s="23">
        <f t="shared" si="1542"/>
        <v>11875</v>
      </c>
      <c r="JN483" s="72">
        <f>JK471</f>
        <v>100</v>
      </c>
      <c r="JO483" s="70">
        <v>10</v>
      </c>
      <c r="JP483" s="22">
        <v>1</v>
      </c>
      <c r="JQ483" s="22">
        <v>37</v>
      </c>
      <c r="JR483" s="22">
        <v>140</v>
      </c>
      <c r="JS483" s="23">
        <f t="shared" si="1543"/>
        <v>4704</v>
      </c>
      <c r="JT483" s="72">
        <f>JQ471</f>
        <v>33.6</v>
      </c>
      <c r="KG483" s="70">
        <v>0</v>
      </c>
      <c r="KH483" s="22">
        <v>1</v>
      </c>
      <c r="KI483" s="22">
        <v>30</v>
      </c>
      <c r="KJ483" s="22">
        <v>33.75</v>
      </c>
      <c r="KK483" s="23">
        <f t="shared" si="1544"/>
        <v>1012.5</v>
      </c>
      <c r="KL483" s="72">
        <f>KI471</f>
        <v>30</v>
      </c>
      <c r="KM483" s="70">
        <v>8</v>
      </c>
      <c r="KN483" s="22">
        <v>1.2</v>
      </c>
      <c r="KO483" s="22">
        <v>22</v>
      </c>
      <c r="KP483" s="22">
        <v>134.5</v>
      </c>
      <c r="KQ483" s="23">
        <f t="shared" si="1545"/>
        <v>2959</v>
      </c>
      <c r="KR483" s="72">
        <f>KO471</f>
        <v>22</v>
      </c>
      <c r="KS483" s="70">
        <v>8</v>
      </c>
      <c r="KT483" s="22">
        <v>1.3428800000000003</v>
      </c>
      <c r="KU483" s="22">
        <v>95</v>
      </c>
      <c r="KV483" s="22">
        <v>105.5</v>
      </c>
      <c r="KW483" s="23">
        <f t="shared" si="1546"/>
        <v>10022.5</v>
      </c>
      <c r="KX483" s="72">
        <f>KU471</f>
        <v>95</v>
      </c>
      <c r="LE483" s="70">
        <v>0</v>
      </c>
      <c r="LF483" s="22">
        <v>1.2</v>
      </c>
      <c r="LG483" s="22">
        <v>750</v>
      </c>
      <c r="LH483" s="22">
        <v>23</v>
      </c>
      <c r="LI483" s="23">
        <f t="shared" si="1547"/>
        <v>16100</v>
      </c>
      <c r="LJ483" s="72">
        <f>LG471</f>
        <v>700</v>
      </c>
      <c r="LK483" s="29">
        <v>9.5</v>
      </c>
      <c r="LL483" s="29">
        <v>1.54</v>
      </c>
      <c r="LM483" s="29">
        <v>70</v>
      </c>
      <c r="LN483" s="29">
        <v>72</v>
      </c>
      <c r="LO483" s="30">
        <f t="shared" si="1548"/>
        <v>5040</v>
      </c>
      <c r="LP483" s="73">
        <f>LM471</f>
        <v>70</v>
      </c>
      <c r="LW483" s="31">
        <v>10</v>
      </c>
      <c r="LX483" s="31">
        <v>1</v>
      </c>
      <c r="LY483" s="31">
        <v>73</v>
      </c>
      <c r="LZ483" s="31">
        <v>119</v>
      </c>
      <c r="MA483" s="36">
        <f t="shared" si="1549"/>
        <v>7437.5</v>
      </c>
      <c r="MB483" s="64">
        <f>LY471</f>
        <v>62.5</v>
      </c>
      <c r="NA483" s="31">
        <v>10</v>
      </c>
      <c r="NB483" s="31">
        <v>1</v>
      </c>
      <c r="NC483" s="31">
        <v>15</v>
      </c>
      <c r="ND483" s="31">
        <v>154</v>
      </c>
      <c r="NE483" s="36">
        <f t="shared" si="1550"/>
        <v>2310</v>
      </c>
      <c r="NF483" s="64">
        <f>NC471</f>
        <v>15</v>
      </c>
      <c r="NG483" s="31">
        <v>8</v>
      </c>
      <c r="NH483" s="31">
        <v>1</v>
      </c>
      <c r="NI483" s="31">
        <v>37.5</v>
      </c>
      <c r="NJ483" s="31">
        <v>131.75</v>
      </c>
      <c r="NK483" s="36">
        <f t="shared" si="1551"/>
        <v>4663.95</v>
      </c>
      <c r="NL483" s="64">
        <f>NI471</f>
        <v>35.4</v>
      </c>
      <c r="NM483" s="31">
        <v>10</v>
      </c>
      <c r="NN483" s="31">
        <v>1</v>
      </c>
      <c r="NO483" s="31">
        <v>17</v>
      </c>
      <c r="NP483" s="31">
        <v>138.25</v>
      </c>
      <c r="NQ483" s="36">
        <f t="shared" si="1552"/>
        <v>2350.25</v>
      </c>
      <c r="NR483" s="64">
        <f>NO471</f>
        <v>17</v>
      </c>
      <c r="NY483" s="31">
        <v>0</v>
      </c>
      <c r="NZ483" s="31">
        <v>1</v>
      </c>
      <c r="OA483" s="31">
        <v>28.6</v>
      </c>
      <c r="OB483" s="31">
        <v>70</v>
      </c>
      <c r="OC483" s="36">
        <f t="shared" si="1553"/>
        <v>2002</v>
      </c>
      <c r="OD483" s="64">
        <f>OA471</f>
        <v>28.6</v>
      </c>
      <c r="OQ483" s="31">
        <v>10</v>
      </c>
      <c r="OR483" s="31">
        <v>1</v>
      </c>
      <c r="OS483" s="31">
        <v>30</v>
      </c>
      <c r="OT483" s="31">
        <v>124.5</v>
      </c>
      <c r="OU483" s="36">
        <f t="shared" si="1554"/>
        <v>3710.1</v>
      </c>
      <c r="OV483" s="64">
        <f>OS471</f>
        <v>29.8</v>
      </c>
      <c r="PO483" s="31">
        <v>0</v>
      </c>
      <c r="PP483" s="31">
        <v>1</v>
      </c>
      <c r="PQ483" s="31">
        <v>250</v>
      </c>
      <c r="PR483" s="31">
        <v>2.13</v>
      </c>
      <c r="PS483" s="36">
        <f t="shared" si="1555"/>
        <v>532.5</v>
      </c>
      <c r="PU483" s="31">
        <v>10</v>
      </c>
      <c r="PV483" s="31">
        <v>1.2</v>
      </c>
      <c r="PW483" s="31">
        <v>7.2</v>
      </c>
      <c r="PX483" s="31">
        <v>147.25</v>
      </c>
      <c r="PY483" s="36">
        <f t="shared" si="1556"/>
        <v>1060.2</v>
      </c>
      <c r="PZ483" s="64">
        <f>PW471</f>
        <v>7.2</v>
      </c>
      <c r="QM483" s="5"/>
      <c r="QO483" s="5"/>
      <c r="RK483" s="31">
        <v>10</v>
      </c>
      <c r="RL483" s="31">
        <v>1</v>
      </c>
      <c r="RM483" s="31">
        <v>14</v>
      </c>
      <c r="RN483" s="31">
        <v>131.875</v>
      </c>
      <c r="RO483" s="36">
        <f t="shared" si="1557"/>
        <v>1674.8125</v>
      </c>
      <c r="RP483" s="64">
        <f>RM471</f>
        <v>12.7</v>
      </c>
      <c r="RQ483" s="31">
        <v>3.5</v>
      </c>
      <c r="RR483" s="31">
        <v>1</v>
      </c>
      <c r="RS483" s="31">
        <v>30.8</v>
      </c>
      <c r="RT483" s="31">
        <v>87.5</v>
      </c>
      <c r="RU483" s="36">
        <f t="shared" si="1558"/>
        <v>2695</v>
      </c>
      <c r="RV483" s="64">
        <f>RS471</f>
        <v>30.8</v>
      </c>
      <c r="RW483" s="31">
        <v>10</v>
      </c>
      <c r="RX483" s="31">
        <v>1.35</v>
      </c>
      <c r="RY483" s="31">
        <v>22</v>
      </c>
      <c r="RZ483" s="31">
        <v>200</v>
      </c>
      <c r="SA483" s="36">
        <f t="shared" si="1559"/>
        <v>3200</v>
      </c>
    </row>
    <row r="484" spans="1:495" x14ac:dyDescent="0.55000000000000004">
      <c r="A484" s="31"/>
      <c r="B484" s="80">
        <v>187101</v>
      </c>
      <c r="C484" s="79"/>
      <c r="D484" s="78"/>
      <c r="E484" s="78">
        <f t="shared" si="1452"/>
        <v>605279.80249999987</v>
      </c>
      <c r="F484" s="78">
        <f>I484</f>
        <v>70.40851009543448</v>
      </c>
      <c r="G484" s="78">
        <f>E484/D$483</f>
        <v>91.501103930461056</v>
      </c>
      <c r="H484" s="78"/>
      <c r="I484" s="78">
        <f>F483*J484</f>
        <v>70.40851009543448</v>
      </c>
      <c r="J484" s="88">
        <f>SUM(P484,V484,AB484,AH484,AN484,AT484,AZ484,BF484,BL484,BR484,BX484,CD484,CJ484,CP484,CV484,DB484,DH484,DN484,DT484,DZ484,EF484,EL484,ER484,EX484,FD484,FJ484,FP484,FV484,GB484,GH484,GN484,GT484,GZ484,HF484,HL484,HR484,HX484,ID484,IJ484,IP484,IV484,JB484,JH484,JN484,JT484,JZ484,KF484,KL484,KR484,KX484,LD484,LJ484,LP484,LV484,MB484,MH484,MN484,MT484,MZ484,NF484,NL484,NR484,NX484,OD484,OJ484,OP484,OV484,PB484,PH484,PN484,PT484,PZ484,QF484,QL484,QR484,QX484,RD484,RJ484,RP484,RV484,SB484,SH484,SN484,ST484)/J483</f>
        <v>1.0136906171972355</v>
      </c>
      <c r="N484" s="31">
        <v>137</v>
      </c>
      <c r="O484" s="62">
        <f>M483*N484</f>
        <v>18015.5</v>
      </c>
      <c r="P484" s="31">
        <f>N484/N483*P483</f>
        <v>135.45488721804512</v>
      </c>
      <c r="T484" s="31">
        <v>35.25</v>
      </c>
      <c r="U484" s="36">
        <f>S483*T484</f>
        <v>7050</v>
      </c>
      <c r="V484" s="64">
        <f>T484/T483*V483</f>
        <v>245.21739130434784</v>
      </c>
      <c r="Z484" s="31">
        <v>116.5</v>
      </c>
      <c r="AA484" s="37">
        <f>Y483*Z484</f>
        <v>17475</v>
      </c>
      <c r="AB484" s="64">
        <f>Z484/Z483*AB483</f>
        <v>146.84873949579833</v>
      </c>
      <c r="AF484" s="31">
        <v>104.63</v>
      </c>
      <c r="AG484" s="36">
        <f>AE483*AF484</f>
        <v>19670.439999999999</v>
      </c>
      <c r="AH484" s="64">
        <f>AF484/AF483*AH483</f>
        <v>143.23135922330098</v>
      </c>
      <c r="AL484" s="31">
        <v>98.25</v>
      </c>
      <c r="AM484" s="30">
        <f>AK483*AL484</f>
        <v>28394.25</v>
      </c>
      <c r="AN484" s="64">
        <f>AL484/AL483*AN483</f>
        <v>275</v>
      </c>
      <c r="AR484" s="31">
        <v>89.5</v>
      </c>
      <c r="AS484" s="38">
        <f>AQ483*AR484</f>
        <v>2819.25</v>
      </c>
      <c r="AT484" s="64">
        <f>AR484/AR483*AT483</f>
        <v>30.560975609756095</v>
      </c>
      <c r="AX484" s="31">
        <v>104</v>
      </c>
      <c r="AY484" s="36">
        <f>AW483*AX484</f>
        <v>15600</v>
      </c>
      <c r="AZ484" s="64">
        <f>AX484/AX483*AZ483</f>
        <v>146.47887323943661</v>
      </c>
      <c r="BD484" s="31">
        <v>150.25</v>
      </c>
      <c r="BE484" s="36">
        <f>BC483*BD484</f>
        <v>6761.25</v>
      </c>
      <c r="BF484" s="64">
        <f>BD484/BD483*BF483</f>
        <v>45.994897959183675</v>
      </c>
      <c r="BJ484" s="31">
        <v>107</v>
      </c>
      <c r="BK484" s="36">
        <f>BI483*BJ484</f>
        <v>3284.9</v>
      </c>
      <c r="BL484" s="64">
        <f>BJ484/BJ483*BL483</f>
        <v>30.557209302325582</v>
      </c>
      <c r="BP484" s="31">
        <v>120.5</v>
      </c>
      <c r="BQ484" s="30">
        <f>BO483*BP484</f>
        <v>4820</v>
      </c>
      <c r="BR484" s="64">
        <f>BP484/BP483*BR483</f>
        <v>40</v>
      </c>
      <c r="BV484" s="31">
        <v>107.5</v>
      </c>
      <c r="BW484" s="30">
        <f>BU483*BV484</f>
        <v>18275</v>
      </c>
      <c r="BX484" s="64">
        <f>BV484/BV483*BX483</f>
        <v>166.18357487922705</v>
      </c>
      <c r="CB484" s="31">
        <v>134.5</v>
      </c>
      <c r="CC484" s="30">
        <f>CA483*CB484</f>
        <v>33894</v>
      </c>
      <c r="CD484" s="64">
        <f>CB484/CB483*CD483</f>
        <v>245.60869565217391</v>
      </c>
      <c r="CH484" s="3">
        <v>29</v>
      </c>
      <c r="CI484" s="36">
        <f>CG483*CH484</f>
        <v>667</v>
      </c>
      <c r="CJ484" s="64">
        <f>CH484/CH483*CJ483</f>
        <v>24.703703703703706</v>
      </c>
      <c r="CT484" s="3">
        <v>76</v>
      </c>
      <c r="CU484" s="36">
        <f>CS483*CT484</f>
        <v>11248</v>
      </c>
      <c r="CV484" s="64">
        <f>CT484/CT483*CV483</f>
        <v>155.70731707317071</v>
      </c>
      <c r="CZ484" s="29">
        <v>93.3125</v>
      </c>
      <c r="DA484" s="62">
        <f>CY483*CZ484</f>
        <v>83421.375</v>
      </c>
      <c r="DB484" s="31">
        <f>CZ484/CZ483*DB483</f>
        <v>916.71840659340648</v>
      </c>
      <c r="DL484" s="31">
        <v>132</v>
      </c>
      <c r="DM484" s="30">
        <f>DK483*DL484</f>
        <v>8580</v>
      </c>
      <c r="DN484" s="64">
        <f>DL484/DL483*DN483</f>
        <v>55</v>
      </c>
      <c r="DR484" s="31">
        <v>118</v>
      </c>
      <c r="DS484" s="30">
        <f>DQ483*DR484</f>
        <v>16366.599999999999</v>
      </c>
      <c r="DT484" s="64">
        <f>DR484/DR483*DT483</f>
        <v>113.93103448275861</v>
      </c>
      <c r="EP484" s="31">
        <v>94.38</v>
      </c>
      <c r="EQ484" s="36">
        <f>EO483*EP484</f>
        <v>32561.1</v>
      </c>
      <c r="ER484" s="64">
        <f>EP484/EP483*ER483</f>
        <v>352.01189189189188</v>
      </c>
      <c r="FH484" s="31">
        <v>155</v>
      </c>
      <c r="FI484" s="36">
        <f>FG483*FH484</f>
        <v>29605</v>
      </c>
      <c r="FJ484" s="64">
        <f>FH484/FH483*FJ483</f>
        <v>169.74958263772956</v>
      </c>
      <c r="FN484" s="31">
        <v>84.25</v>
      </c>
      <c r="FO484" s="36">
        <f>FM483*FN484</f>
        <v>9773</v>
      </c>
      <c r="FP484" s="64">
        <f>FN484/FN483*FP483</f>
        <v>105.6268656716418</v>
      </c>
      <c r="FT484" s="31">
        <v>124.25</v>
      </c>
      <c r="FU484" s="36">
        <f>FS483*FT484</f>
        <v>41996.5</v>
      </c>
      <c r="FV484" s="64">
        <f>FT484/FT483*FV483</f>
        <v>339.78571428571428</v>
      </c>
      <c r="GF484" s="31">
        <v>104.25</v>
      </c>
      <c r="GG484" s="36">
        <f>GE483*GF484</f>
        <v>7818.75</v>
      </c>
      <c r="GH484" s="64">
        <f>GF484/GF483*GH483</f>
        <v>72.697336561743356</v>
      </c>
      <c r="GL484" s="31">
        <v>82.25</v>
      </c>
      <c r="GM484" s="36">
        <f>GK483*GL484</f>
        <v>4112.5</v>
      </c>
      <c r="GN484" s="64">
        <f>GL484/GL483*GN483</f>
        <v>50.15243902439024</v>
      </c>
      <c r="GR484" s="31">
        <v>120.5</v>
      </c>
      <c r="GS484" s="36">
        <f>GQ483*GR484</f>
        <v>21931</v>
      </c>
      <c r="GT484" s="64">
        <f>GR484/GR483*GT483</f>
        <v>181.77118644067795</v>
      </c>
      <c r="HJ484" s="31">
        <v>64</v>
      </c>
      <c r="HK484" s="36">
        <f>HI483*HJ484</f>
        <v>7296</v>
      </c>
      <c r="HL484" s="64">
        <f>HJ484/HJ483*HL483</f>
        <v>93.379047619047626</v>
      </c>
      <c r="HP484" s="31">
        <v>153.5</v>
      </c>
      <c r="HQ484" s="30">
        <f>HO483*HP484</f>
        <v>25481</v>
      </c>
      <c r="HR484" s="64">
        <f>HP484/HP483*HR483</f>
        <v>140.28476821192052</v>
      </c>
      <c r="HV484" s="31">
        <v>84.75</v>
      </c>
      <c r="HW484" s="36">
        <f>HU483*HV484</f>
        <v>3474.75</v>
      </c>
      <c r="HX484" s="64">
        <f>HV484/HV483*HX483</f>
        <v>35.822164948453612</v>
      </c>
      <c r="IB484" s="31">
        <v>165</v>
      </c>
      <c r="IC484" s="36">
        <f>IA483*IB484</f>
        <v>7920</v>
      </c>
      <c r="ID484" s="64">
        <f>IB484/IB483*ID483</f>
        <v>33</v>
      </c>
      <c r="IH484" s="31">
        <v>143</v>
      </c>
      <c r="II484" s="30">
        <f>IG483*IH484</f>
        <v>9581</v>
      </c>
      <c r="IJ484" s="64">
        <f>IH484/IH483*IJ483</f>
        <v>57.2</v>
      </c>
      <c r="IN484" s="31">
        <v>95.75</v>
      </c>
      <c r="IO484" s="36">
        <f>IM483*IN484</f>
        <v>4691.75</v>
      </c>
      <c r="IP484" s="64">
        <f>IN484/IN483*IP483</f>
        <v>49.779840848806373</v>
      </c>
      <c r="IT484" s="31">
        <v>116</v>
      </c>
      <c r="IU484" s="36">
        <f>IS483*IT484</f>
        <v>10440</v>
      </c>
      <c r="IV484" s="64">
        <f>IT484/IT483*IV483</f>
        <v>51.894736842105267</v>
      </c>
      <c r="IZ484" s="31">
        <v>52.63</v>
      </c>
      <c r="JA484" s="36">
        <f>IY483*IZ484</f>
        <v>7894.5</v>
      </c>
      <c r="JB484" s="64">
        <f>IZ484/IZ483*JB483</f>
        <v>79.742424242424249</v>
      </c>
      <c r="JL484" s="22">
        <v>116.625</v>
      </c>
      <c r="JM484" s="23">
        <f>JK483*JL484</f>
        <v>13703.4375</v>
      </c>
      <c r="JN484" s="72">
        <f>JL484/JL483*JN483</f>
        <v>98.210526315789465</v>
      </c>
      <c r="JR484" s="22">
        <v>151</v>
      </c>
      <c r="JS484" s="23">
        <f>JQ483*JR484</f>
        <v>5587</v>
      </c>
      <c r="JT484" s="72">
        <f>JR484/JR483*JT483</f>
        <v>36.24</v>
      </c>
      <c r="KJ484" s="22">
        <v>33.75</v>
      </c>
      <c r="KK484" s="23">
        <f>KI483*KJ484</f>
        <v>1012.5</v>
      </c>
      <c r="KL484" s="72">
        <f>KJ484/KJ483*KL483</f>
        <v>30</v>
      </c>
      <c r="KP484" s="22">
        <v>138.25</v>
      </c>
      <c r="KQ484" s="23">
        <f>KO483*KP484</f>
        <v>3041.5</v>
      </c>
      <c r="KR484" s="72">
        <f>KP484/KP483*KR483</f>
        <v>22.613382899628252</v>
      </c>
      <c r="KV484" s="22">
        <v>102.25</v>
      </c>
      <c r="KW484" s="23">
        <f>KU483*KV484</f>
        <v>9713.75</v>
      </c>
      <c r="KX484" s="72">
        <f>KV484/KV483*KX483</f>
        <v>92.0734597156398</v>
      </c>
      <c r="LH484" s="22">
        <v>21.75</v>
      </c>
      <c r="LI484" s="23">
        <f>LG483*LH484</f>
        <v>16312.5</v>
      </c>
      <c r="LJ484" s="72">
        <f>LH484/LH483*LJ483</f>
        <v>661.95652173913038</v>
      </c>
      <c r="LN484" s="29">
        <v>67.75</v>
      </c>
      <c r="LO484" s="30">
        <f>LM483*LN484</f>
        <v>4742.5</v>
      </c>
      <c r="LP484" s="73">
        <f>LN484/LN483*LP483</f>
        <v>65.868055555555557</v>
      </c>
      <c r="LZ484" s="31">
        <v>123</v>
      </c>
      <c r="MA484" s="36">
        <f>LY483*LZ484</f>
        <v>8979</v>
      </c>
      <c r="MB484" s="64">
        <f>LZ484/LZ483*MB483</f>
        <v>64.600840336134453</v>
      </c>
      <c r="ND484" s="31">
        <v>159</v>
      </c>
      <c r="NE484" s="36">
        <f>NC483*ND484</f>
        <v>2385</v>
      </c>
      <c r="NF484" s="64">
        <f>ND484/ND483*NF483</f>
        <v>15.487012987012989</v>
      </c>
      <c r="NJ484" s="31">
        <v>136.5</v>
      </c>
      <c r="NK484" s="36">
        <f>NI483*NJ484</f>
        <v>5118.75</v>
      </c>
      <c r="NL484" s="64">
        <f>NJ484/NJ483*NL483</f>
        <v>36.676280834914614</v>
      </c>
      <c r="NP484" s="31">
        <v>139</v>
      </c>
      <c r="NQ484" s="36">
        <f>NO483*NP484</f>
        <v>2363</v>
      </c>
      <c r="NR484" s="64">
        <f>NP484/NP483*NR483</f>
        <v>17.092224231464737</v>
      </c>
      <c r="OB484" s="31">
        <v>70</v>
      </c>
      <c r="OC484" s="36">
        <f>OA483*OB484</f>
        <v>2002</v>
      </c>
      <c r="OD484" s="64">
        <f>OB484/OB483*OD483</f>
        <v>28.6</v>
      </c>
      <c r="OT484" s="31">
        <v>125</v>
      </c>
      <c r="OU484" s="36">
        <f>OS483*OT484</f>
        <v>3750</v>
      </c>
      <c r="OV484" s="64">
        <f>OT484/OT483*OV483</f>
        <v>29.91967871485944</v>
      </c>
      <c r="PX484" s="31">
        <v>147.5</v>
      </c>
      <c r="PY484" s="36">
        <f>PW483*PX484</f>
        <v>1062</v>
      </c>
      <c r="PZ484" s="64">
        <f>PX484/PX483*PZ483</f>
        <v>7.2122241086587433</v>
      </c>
      <c r="QM484" s="5"/>
      <c r="QN484" s="5"/>
      <c r="QO484" s="5"/>
      <c r="RN484" s="31">
        <v>131.875</v>
      </c>
      <c r="RO484" s="36">
        <f>RM483*RN484</f>
        <v>1846.25</v>
      </c>
      <c r="RP484" s="64">
        <f>RN484/RN483*RP483</f>
        <v>12.7</v>
      </c>
      <c r="RT484" s="31">
        <v>89</v>
      </c>
      <c r="RU484" s="36">
        <f>RS483*RT484</f>
        <v>2741.2000000000003</v>
      </c>
      <c r="RV484" s="64">
        <f>RT484/RT483*RV483</f>
        <v>31.327999999999999</v>
      </c>
    </row>
    <row r="485" spans="1:495" x14ac:dyDescent="0.55000000000000004">
      <c r="A485" s="31"/>
      <c r="C485" s="79"/>
      <c r="D485" s="78"/>
      <c r="E485" s="78"/>
      <c r="F485" s="78"/>
      <c r="G485" s="79"/>
      <c r="H485" s="79"/>
      <c r="I485" s="78"/>
      <c r="J485" s="88"/>
      <c r="AL485" s="31">
        <v>99.25</v>
      </c>
      <c r="AR485" s="31">
        <v>90.5</v>
      </c>
      <c r="FT485" s="31">
        <v>122.75</v>
      </c>
      <c r="GL485" s="31">
        <v>82</v>
      </c>
      <c r="HJ485" s="31">
        <v>53.25</v>
      </c>
      <c r="KP485" s="22">
        <v>140</v>
      </c>
    </row>
    <row r="486" spans="1:495" x14ac:dyDescent="0.55000000000000004">
      <c r="A486" s="31"/>
      <c r="C486" s="79"/>
      <c r="D486" s="78"/>
      <c r="E486" s="78"/>
      <c r="F486" s="78"/>
      <c r="G486" s="79"/>
      <c r="H486" s="79"/>
      <c r="I486" s="78"/>
      <c r="J486" s="88"/>
    </row>
    <row r="487" spans="1:495" x14ac:dyDescent="0.55000000000000004">
      <c r="A487" s="31"/>
      <c r="C487" s="79"/>
      <c r="D487" s="78"/>
      <c r="E487" s="78"/>
      <c r="F487" s="78"/>
      <c r="G487" s="79"/>
      <c r="H487" s="79"/>
      <c r="I487" s="78"/>
      <c r="J487" s="88"/>
    </row>
    <row r="488" spans="1:495" x14ac:dyDescent="0.55000000000000004">
      <c r="A488" s="31"/>
      <c r="C488" s="79"/>
      <c r="D488" s="78"/>
      <c r="E488" s="78"/>
      <c r="F488" s="78"/>
      <c r="G488" s="79"/>
      <c r="H488" s="79"/>
      <c r="I488" s="78"/>
      <c r="J488" s="88"/>
    </row>
    <row r="489" spans="1:495" x14ac:dyDescent="0.55000000000000004">
      <c r="A489" s="31"/>
      <c r="C489" s="79"/>
      <c r="D489" s="78"/>
      <c r="E489" s="78"/>
      <c r="F489" s="78"/>
      <c r="G489" s="79"/>
      <c r="H489" s="79"/>
      <c r="I489" s="78"/>
      <c r="J489" s="88"/>
    </row>
    <row r="490" spans="1:495" x14ac:dyDescent="0.55000000000000004">
      <c r="A490" s="31"/>
      <c r="C490" s="79"/>
      <c r="D490" s="78"/>
      <c r="E490" s="78"/>
      <c r="F490" s="78"/>
      <c r="G490" s="79"/>
      <c r="H490" s="79"/>
      <c r="I490" s="78"/>
      <c r="J490" s="88"/>
    </row>
    <row r="491" spans="1:495" x14ac:dyDescent="0.55000000000000004">
      <c r="A491" s="31"/>
      <c r="C491" s="79"/>
      <c r="D491" s="78"/>
      <c r="E491" s="78"/>
      <c r="F491" s="78"/>
      <c r="G491" s="79"/>
      <c r="H491" s="79"/>
      <c r="I491" s="78"/>
      <c r="J491" s="88"/>
    </row>
    <row r="492" spans="1:495" x14ac:dyDescent="0.55000000000000004">
      <c r="A492" s="31"/>
      <c r="C492" s="79"/>
      <c r="D492" s="78"/>
      <c r="E492" s="78"/>
      <c r="F492" s="78"/>
      <c r="G492" s="79"/>
      <c r="H492" s="79"/>
      <c r="I492" s="78"/>
      <c r="J492" s="88"/>
    </row>
    <row r="493" spans="1:495" x14ac:dyDescent="0.55000000000000004">
      <c r="A493" s="31"/>
      <c r="C493" s="79"/>
      <c r="D493" s="78"/>
      <c r="E493" s="78"/>
      <c r="F493" s="78"/>
      <c r="G493" s="79"/>
      <c r="H493" s="79"/>
      <c r="I493" s="78"/>
      <c r="J493" s="88"/>
    </row>
    <row r="494" spans="1:495" x14ac:dyDescent="0.55000000000000004">
      <c r="A494" s="31"/>
      <c r="C494" s="79"/>
      <c r="D494" s="78"/>
      <c r="E494" s="78"/>
      <c r="F494" s="78"/>
      <c r="G494" s="79"/>
      <c r="H494" s="79"/>
      <c r="I494" s="78"/>
      <c r="J494" s="88"/>
    </row>
    <row r="495" spans="1:495" x14ac:dyDescent="0.55000000000000004">
      <c r="A495" s="31"/>
      <c r="C495" s="77"/>
      <c r="D495" s="78"/>
      <c r="E495" s="78"/>
      <c r="F495" s="78"/>
      <c r="G495" s="79"/>
      <c r="H495" s="79"/>
      <c r="I495" s="78"/>
      <c r="J495" s="88"/>
    </row>
    <row r="496" spans="1:495" x14ac:dyDescent="0.55000000000000004">
      <c r="A496" s="31"/>
      <c r="C496" s="77"/>
      <c r="D496" s="78"/>
      <c r="E496" s="78"/>
      <c r="F496" s="78"/>
      <c r="G496" s="78"/>
      <c r="H496" s="78"/>
      <c r="I496" s="78"/>
      <c r="J496" s="89"/>
    </row>
    <row r="497" spans="1:159" x14ac:dyDescent="0.55000000000000004">
      <c r="A497" s="31"/>
      <c r="C497" s="77"/>
      <c r="D497" s="78"/>
      <c r="E497" s="78"/>
      <c r="F497" s="78"/>
      <c r="G497" s="79"/>
      <c r="H497" s="79"/>
      <c r="I497" s="78"/>
      <c r="J497" s="88"/>
    </row>
    <row r="498" spans="1:159" x14ac:dyDescent="0.55000000000000004">
      <c r="A498" s="31"/>
      <c r="C498" s="77"/>
      <c r="D498" s="78"/>
      <c r="E498" s="78"/>
      <c r="F498" s="78"/>
      <c r="G498" s="79"/>
      <c r="H498" s="79"/>
      <c r="I498" s="78"/>
      <c r="J498" s="88"/>
    </row>
    <row r="499" spans="1:159" x14ac:dyDescent="0.55000000000000004">
      <c r="A499" s="31"/>
      <c r="C499" s="77"/>
      <c r="D499" s="78"/>
      <c r="E499" s="78"/>
      <c r="F499" s="78"/>
      <c r="G499" s="79"/>
      <c r="H499" s="79"/>
      <c r="I499" s="78"/>
      <c r="J499" s="88"/>
    </row>
    <row r="500" spans="1:159" x14ac:dyDescent="0.55000000000000004">
      <c r="A500" s="31"/>
      <c r="C500" s="77"/>
      <c r="D500" s="78"/>
      <c r="E500" s="78"/>
      <c r="F500" s="78"/>
      <c r="G500" s="79"/>
      <c r="H500" s="79"/>
      <c r="I500" s="78"/>
      <c r="J500" s="88"/>
    </row>
    <row r="501" spans="1:159" x14ac:dyDescent="0.55000000000000004">
      <c r="A501" s="31"/>
      <c r="C501" s="77"/>
      <c r="D501" s="78"/>
      <c r="E501" s="78"/>
      <c r="F501" s="78"/>
      <c r="G501" s="79"/>
      <c r="H501" s="79"/>
      <c r="I501" s="78"/>
      <c r="J501" s="88"/>
    </row>
    <row r="502" spans="1:159" x14ac:dyDescent="0.55000000000000004">
      <c r="A502" s="31"/>
      <c r="C502" s="77"/>
      <c r="D502" s="78"/>
      <c r="E502" s="78"/>
      <c r="F502" s="78"/>
      <c r="G502" s="79"/>
      <c r="H502" s="79"/>
      <c r="I502" s="78"/>
      <c r="J502" s="88"/>
    </row>
    <row r="503" spans="1:159" x14ac:dyDescent="0.55000000000000004">
      <c r="A503" s="31"/>
      <c r="C503" s="77"/>
      <c r="D503" s="78"/>
      <c r="E503" s="78"/>
      <c r="F503" s="78"/>
      <c r="G503" s="79"/>
      <c r="H503" s="79"/>
      <c r="I503" s="78"/>
      <c r="J503" s="88"/>
    </row>
    <row r="504" spans="1:159" x14ac:dyDescent="0.55000000000000004">
      <c r="A504" s="31"/>
      <c r="C504" s="77"/>
      <c r="D504" s="78"/>
      <c r="E504" s="78"/>
      <c r="F504" s="78"/>
      <c r="G504" s="79"/>
      <c r="H504" s="79"/>
      <c r="I504" s="78"/>
      <c r="J504" s="88"/>
    </row>
    <row r="505" spans="1:159" x14ac:dyDescent="0.55000000000000004">
      <c r="A505" s="31"/>
      <c r="C505" s="77"/>
      <c r="D505" s="78"/>
      <c r="E505" s="78"/>
      <c r="F505" s="78"/>
      <c r="G505" s="79"/>
      <c r="H505" s="79"/>
      <c r="I505" s="78"/>
      <c r="J505" s="88"/>
    </row>
    <row r="506" spans="1:159" x14ac:dyDescent="0.55000000000000004">
      <c r="A506" s="31"/>
      <c r="C506" s="79"/>
      <c r="D506" s="78"/>
      <c r="E506" s="78"/>
      <c r="F506" s="78"/>
      <c r="G506" s="79"/>
      <c r="H506" s="79"/>
      <c r="I506" s="78"/>
      <c r="J506" s="88"/>
    </row>
    <row r="507" spans="1:159" x14ac:dyDescent="0.55000000000000004">
      <c r="A507" s="31"/>
      <c r="C507" s="77"/>
      <c r="D507" s="78"/>
      <c r="E507" s="78"/>
      <c r="F507" s="78"/>
      <c r="G507" s="79"/>
      <c r="H507" s="79"/>
      <c r="I507" s="78"/>
      <c r="J507" s="88"/>
    </row>
    <row r="508" spans="1:159" x14ac:dyDescent="0.55000000000000004">
      <c r="A508" s="31"/>
      <c r="C508" s="77"/>
      <c r="D508" s="78"/>
      <c r="E508" s="78"/>
      <c r="F508" s="78"/>
      <c r="G508" s="78"/>
      <c r="H508" s="78"/>
      <c r="I508" s="78"/>
      <c r="J508" s="89"/>
      <c r="FC508" s="29">
        <f>FA507*FB508</f>
        <v>0</v>
      </c>
    </row>
    <row r="509" spans="1:159" x14ac:dyDescent="0.55000000000000004">
      <c r="A509" s="31"/>
      <c r="C509" s="77"/>
      <c r="D509" s="78"/>
      <c r="E509" s="78"/>
      <c r="F509" s="78"/>
      <c r="G509" s="79"/>
      <c r="H509" s="79"/>
      <c r="I509" s="79"/>
      <c r="J509" s="88"/>
    </row>
    <row r="510" spans="1:159" x14ac:dyDescent="0.55000000000000004">
      <c r="A510" s="31"/>
      <c r="C510" s="77"/>
      <c r="D510" s="78"/>
      <c r="E510" s="78"/>
      <c r="F510" s="78"/>
      <c r="G510" s="79"/>
      <c r="H510" s="79"/>
      <c r="I510" s="79"/>
      <c r="J510" s="88"/>
    </row>
    <row r="511" spans="1:159" x14ac:dyDescent="0.55000000000000004">
      <c r="A511" s="31"/>
      <c r="C511" s="77"/>
      <c r="D511" s="78"/>
      <c r="E511" s="78"/>
      <c r="F511" s="78"/>
      <c r="G511" s="79"/>
      <c r="H511" s="79"/>
      <c r="I511" s="79"/>
      <c r="J511" s="88"/>
    </row>
    <row r="512" spans="1:159" x14ac:dyDescent="0.55000000000000004">
      <c r="A512" s="31"/>
      <c r="C512" s="77"/>
      <c r="D512" s="78"/>
      <c r="E512" s="78"/>
      <c r="F512" s="78"/>
      <c r="G512" s="79"/>
      <c r="H512" s="79"/>
      <c r="I512" s="79"/>
      <c r="J512" s="88"/>
    </row>
    <row r="513" spans="1:10" x14ac:dyDescent="0.55000000000000004">
      <c r="A513" s="31"/>
      <c r="C513" s="77"/>
      <c r="D513" s="78"/>
      <c r="E513" s="78"/>
      <c r="F513" s="78"/>
      <c r="G513" s="79"/>
      <c r="H513" s="79"/>
      <c r="I513" s="79"/>
      <c r="J513" s="88"/>
    </row>
    <row r="514" spans="1:10" x14ac:dyDescent="0.55000000000000004">
      <c r="A514" s="31"/>
      <c r="C514" s="77"/>
      <c r="D514" s="78"/>
      <c r="E514" s="78"/>
      <c r="F514" s="78"/>
      <c r="G514" s="79"/>
      <c r="H514" s="79"/>
      <c r="I514" s="79"/>
      <c r="J514" s="88"/>
    </row>
    <row r="515" spans="1:10" x14ac:dyDescent="0.55000000000000004">
      <c r="A515" s="31"/>
      <c r="C515" s="77"/>
      <c r="D515" s="78"/>
      <c r="E515" s="78"/>
      <c r="F515" s="78"/>
      <c r="G515" s="79"/>
      <c r="H515" s="79"/>
      <c r="I515" s="79"/>
      <c r="J515" s="88"/>
    </row>
    <row r="516" spans="1:10" x14ac:dyDescent="0.55000000000000004">
      <c r="A516" s="31"/>
      <c r="C516" s="77"/>
      <c r="D516" s="78"/>
      <c r="E516" s="78"/>
      <c r="F516" s="78"/>
      <c r="G516" s="79"/>
      <c r="H516" s="79"/>
      <c r="I516" s="79"/>
      <c r="J516" s="88"/>
    </row>
    <row r="517" spans="1:10" x14ac:dyDescent="0.55000000000000004">
      <c r="A517" s="31"/>
      <c r="C517" s="77"/>
      <c r="D517" s="78"/>
      <c r="E517" s="78"/>
      <c r="F517" s="78"/>
      <c r="G517" s="79"/>
      <c r="H517" s="79"/>
      <c r="I517" s="79"/>
      <c r="J517" s="88"/>
    </row>
    <row r="518" spans="1:10" x14ac:dyDescent="0.55000000000000004">
      <c r="A518" s="31"/>
      <c r="C518" s="79"/>
      <c r="D518" s="78"/>
      <c r="E518" s="78"/>
      <c r="F518" s="78"/>
      <c r="G518" s="79"/>
      <c r="H518" s="79"/>
      <c r="I518" s="79"/>
      <c r="J518" s="88"/>
    </row>
    <row r="519" spans="1:10" x14ac:dyDescent="0.55000000000000004">
      <c r="A519" s="31"/>
      <c r="C519" s="77"/>
      <c r="D519" s="78"/>
      <c r="E519" s="78"/>
      <c r="F519" s="78"/>
      <c r="G519" s="79"/>
      <c r="H519" s="79"/>
      <c r="I519" s="79"/>
      <c r="J519" s="88"/>
    </row>
    <row r="520" spans="1:10" x14ac:dyDescent="0.55000000000000004">
      <c r="A520" s="31"/>
      <c r="C520" s="77"/>
      <c r="D520" s="78"/>
      <c r="E520" s="78"/>
      <c r="F520" s="78"/>
      <c r="G520" s="78"/>
      <c r="H520" s="78"/>
      <c r="I520" s="78"/>
      <c r="J520" s="89"/>
    </row>
    <row r="521" spans="1:10" x14ac:dyDescent="0.55000000000000004">
      <c r="A521" s="31"/>
      <c r="C521" s="77"/>
      <c r="D521" s="78"/>
      <c r="F521" s="78"/>
      <c r="J521" s="88"/>
    </row>
    <row r="522" spans="1:10" x14ac:dyDescent="0.55000000000000004">
      <c r="A522" s="31"/>
      <c r="C522" s="77"/>
      <c r="D522" s="78"/>
      <c r="F522" s="78"/>
      <c r="J522" s="88"/>
    </row>
    <row r="523" spans="1:10" x14ac:dyDescent="0.55000000000000004">
      <c r="A523" s="31"/>
      <c r="C523" s="77"/>
      <c r="D523" s="78"/>
      <c r="F523" s="78"/>
      <c r="J523" s="88"/>
    </row>
    <row r="524" spans="1:10" x14ac:dyDescent="0.55000000000000004">
      <c r="A524" s="31"/>
      <c r="C524" s="77"/>
      <c r="D524" s="78"/>
      <c r="F524" s="78"/>
      <c r="J524" s="88"/>
    </row>
    <row r="525" spans="1:10" x14ac:dyDescent="0.55000000000000004">
      <c r="A525" s="31"/>
      <c r="C525" s="77"/>
      <c r="D525" s="78"/>
      <c r="F525" s="78"/>
      <c r="J525" s="88"/>
    </row>
    <row r="526" spans="1:10" x14ac:dyDescent="0.55000000000000004">
      <c r="A526" s="31"/>
      <c r="C526" s="77"/>
      <c r="D526" s="78"/>
      <c r="F526" s="78"/>
      <c r="J526" s="88"/>
    </row>
    <row r="527" spans="1:10" x14ac:dyDescent="0.55000000000000004">
      <c r="A527" s="31"/>
      <c r="C527" s="77"/>
      <c r="D527" s="78"/>
      <c r="F527" s="78"/>
      <c r="J527" s="88"/>
    </row>
    <row r="528" spans="1:10" x14ac:dyDescent="0.55000000000000004">
      <c r="A528" s="31"/>
      <c r="C528" s="77"/>
      <c r="D528" s="78"/>
      <c r="F528" s="78"/>
      <c r="J528" s="88"/>
    </row>
    <row r="529" spans="1:10" x14ac:dyDescent="0.55000000000000004">
      <c r="A529" s="31"/>
      <c r="C529" s="77"/>
      <c r="D529" s="78"/>
      <c r="F529" s="78"/>
      <c r="J529" s="88"/>
    </row>
    <row r="530" spans="1:10" x14ac:dyDescent="0.55000000000000004">
      <c r="A530" s="31"/>
      <c r="C530" s="79"/>
      <c r="D530" s="78"/>
      <c r="F530" s="78"/>
      <c r="J530" s="88"/>
    </row>
    <row r="531" spans="1:10" x14ac:dyDescent="0.55000000000000004">
      <c r="A531" s="31"/>
      <c r="C531" s="79"/>
      <c r="D531" s="78"/>
      <c r="F531" s="78"/>
      <c r="J531" s="88"/>
    </row>
    <row r="532" spans="1:10" x14ac:dyDescent="0.55000000000000004">
      <c r="A532" s="31"/>
      <c r="C532" s="79"/>
      <c r="D532" s="78"/>
      <c r="F532" s="78"/>
      <c r="J532" s="89"/>
    </row>
    <row r="533" spans="1:10" x14ac:dyDescent="0.55000000000000004">
      <c r="A533" s="31"/>
      <c r="C533" s="79"/>
      <c r="D533" s="78"/>
      <c r="F533" s="78"/>
    </row>
    <row r="534" spans="1:10" x14ac:dyDescent="0.55000000000000004">
      <c r="A534" s="31"/>
      <c r="C534" s="79"/>
      <c r="D534" s="78"/>
      <c r="F534" s="78"/>
    </row>
    <row r="535" spans="1:10" x14ac:dyDescent="0.55000000000000004">
      <c r="A535" s="31"/>
      <c r="C535" s="79"/>
      <c r="D535" s="78"/>
      <c r="F535" s="78"/>
    </row>
    <row r="536" spans="1:10" x14ac:dyDescent="0.55000000000000004">
      <c r="A536" s="31"/>
      <c r="C536" s="79"/>
      <c r="D536" s="78"/>
      <c r="F536" s="78"/>
    </row>
    <row r="537" spans="1:10" x14ac:dyDescent="0.55000000000000004">
      <c r="A537" s="31"/>
      <c r="C537" s="79"/>
      <c r="D537" s="78"/>
      <c r="F537" s="78"/>
    </row>
    <row r="538" spans="1:10" x14ac:dyDescent="0.55000000000000004">
      <c r="A538" s="31"/>
      <c r="C538" s="79"/>
      <c r="D538" s="78"/>
      <c r="F538" s="78"/>
    </row>
    <row r="539" spans="1:10" x14ac:dyDescent="0.55000000000000004">
      <c r="A539" s="31"/>
      <c r="C539" s="79"/>
      <c r="D539" s="78"/>
      <c r="F539" s="78"/>
    </row>
    <row r="540" spans="1:10" x14ac:dyDescent="0.55000000000000004">
      <c r="A540" s="31"/>
      <c r="C540" s="79"/>
      <c r="D540" s="78"/>
      <c r="F540" s="78"/>
    </row>
    <row r="541" spans="1:10" x14ac:dyDescent="0.55000000000000004">
      <c r="A541" s="31"/>
      <c r="C541" s="79"/>
      <c r="D541" s="78"/>
      <c r="F541" s="78"/>
    </row>
    <row r="542" spans="1:10" x14ac:dyDescent="0.55000000000000004">
      <c r="A542" s="31"/>
      <c r="C542" s="79"/>
      <c r="D542" s="78"/>
      <c r="F542" s="78"/>
    </row>
    <row r="543" spans="1:10" x14ac:dyDescent="0.55000000000000004">
      <c r="A543" s="31"/>
      <c r="C543" s="77"/>
      <c r="D543" s="78"/>
      <c r="F543" s="78"/>
    </row>
    <row r="544" spans="1:10" x14ac:dyDescent="0.55000000000000004">
      <c r="A544" s="31"/>
      <c r="C544" s="77"/>
      <c r="D544" s="78"/>
      <c r="F544" s="78"/>
    </row>
    <row r="545" spans="1:6" x14ac:dyDescent="0.55000000000000004">
      <c r="A545" s="31"/>
      <c r="C545" s="77"/>
      <c r="D545" s="78"/>
      <c r="F545" s="78"/>
    </row>
    <row r="546" spans="1:6" x14ac:dyDescent="0.55000000000000004">
      <c r="A546" s="31"/>
      <c r="C546" s="77"/>
      <c r="D546" s="78"/>
      <c r="F546" s="78"/>
    </row>
    <row r="547" spans="1:6" x14ac:dyDescent="0.55000000000000004">
      <c r="A547" s="31"/>
      <c r="C547" s="77"/>
      <c r="D547" s="78"/>
      <c r="F547" s="78"/>
    </row>
    <row r="548" spans="1:6" x14ac:dyDescent="0.55000000000000004">
      <c r="A548" s="31"/>
      <c r="C548" s="77"/>
      <c r="D548" s="78"/>
      <c r="F548" s="78"/>
    </row>
    <row r="549" spans="1:6" x14ac:dyDescent="0.55000000000000004">
      <c r="A549" s="31"/>
      <c r="C549" s="77"/>
      <c r="D549" s="78"/>
      <c r="F549" s="78"/>
    </row>
    <row r="550" spans="1:6" x14ac:dyDescent="0.55000000000000004">
      <c r="A550" s="31"/>
      <c r="C550" s="77"/>
      <c r="D550" s="78"/>
      <c r="F550" s="78"/>
    </row>
    <row r="551" spans="1:6" x14ac:dyDescent="0.55000000000000004">
      <c r="A551" s="31"/>
      <c r="C551" s="77"/>
      <c r="D551" s="78"/>
      <c r="F551" s="78"/>
    </row>
    <row r="552" spans="1:6" x14ac:dyDescent="0.55000000000000004">
      <c r="A552" s="31"/>
      <c r="C552" s="77"/>
      <c r="D552" s="78"/>
      <c r="F552" s="78"/>
    </row>
    <row r="553" spans="1:6" x14ac:dyDescent="0.55000000000000004">
      <c r="A553" s="31"/>
      <c r="C553" s="77"/>
      <c r="D553" s="78"/>
      <c r="F553" s="78"/>
    </row>
    <row r="554" spans="1:6" x14ac:dyDescent="0.55000000000000004">
      <c r="A554" s="31"/>
      <c r="C554" s="79"/>
      <c r="D554" s="78"/>
      <c r="F554" s="78"/>
    </row>
    <row r="555" spans="1:6" x14ac:dyDescent="0.55000000000000004">
      <c r="A555" s="31"/>
      <c r="C555" s="77"/>
      <c r="D555" s="78"/>
      <c r="F555" s="78"/>
    </row>
    <row r="556" spans="1:6" x14ac:dyDescent="0.55000000000000004">
      <c r="A556" s="31"/>
      <c r="C556" s="77"/>
      <c r="D556" s="78"/>
      <c r="F556" s="78"/>
    </row>
    <row r="557" spans="1:6" x14ac:dyDescent="0.55000000000000004">
      <c r="A557" s="31"/>
      <c r="C557" s="77"/>
      <c r="D557" s="78"/>
    </row>
    <row r="558" spans="1:6" x14ac:dyDescent="0.55000000000000004">
      <c r="A558" s="31"/>
      <c r="C558" s="77"/>
      <c r="D558" s="78"/>
    </row>
    <row r="559" spans="1:6" x14ac:dyDescent="0.55000000000000004">
      <c r="A559" s="31"/>
      <c r="C559" s="77"/>
      <c r="D559" s="78"/>
    </row>
    <row r="560" spans="1:6" x14ac:dyDescent="0.55000000000000004">
      <c r="A560" s="31"/>
      <c r="C560" s="77"/>
      <c r="D560" s="78"/>
    </row>
    <row r="561" spans="1:4" x14ac:dyDescent="0.55000000000000004">
      <c r="A561" s="31"/>
      <c r="C561" s="77"/>
      <c r="D561" s="78"/>
    </row>
    <row r="562" spans="1:4" x14ac:dyDescent="0.55000000000000004">
      <c r="A562" s="31"/>
      <c r="C562" s="77"/>
      <c r="D562" s="78"/>
    </row>
    <row r="563" spans="1:4" x14ac:dyDescent="0.55000000000000004">
      <c r="A563" s="31"/>
      <c r="C563" s="77"/>
      <c r="D563" s="78"/>
    </row>
    <row r="564" spans="1:4" x14ac:dyDescent="0.55000000000000004">
      <c r="A564" s="31"/>
      <c r="C564" s="77"/>
      <c r="D564" s="78"/>
    </row>
    <row r="565" spans="1:4" x14ac:dyDescent="0.55000000000000004">
      <c r="A565" s="31"/>
      <c r="C565" s="77"/>
      <c r="D565" s="78"/>
    </row>
    <row r="566" spans="1:4" x14ac:dyDescent="0.55000000000000004">
      <c r="A566" s="31"/>
      <c r="C566" s="79"/>
      <c r="D566" s="78"/>
    </row>
    <row r="567" spans="1:4" x14ac:dyDescent="0.55000000000000004">
      <c r="A567" s="31"/>
      <c r="C567" s="77"/>
      <c r="D567" s="78"/>
    </row>
    <row r="568" spans="1:4" x14ac:dyDescent="0.55000000000000004">
      <c r="A568" s="31"/>
      <c r="C568" s="77"/>
    </row>
    <row r="569" spans="1:4" x14ac:dyDescent="0.55000000000000004">
      <c r="A569" s="31"/>
      <c r="C569" s="77"/>
    </row>
    <row r="570" spans="1:4" x14ac:dyDescent="0.55000000000000004">
      <c r="A570" s="31"/>
      <c r="C570" s="77"/>
    </row>
    <row r="571" spans="1:4" x14ac:dyDescent="0.55000000000000004">
      <c r="A571" s="31"/>
      <c r="C571" s="77"/>
    </row>
    <row r="572" spans="1:4" x14ac:dyDescent="0.55000000000000004">
      <c r="A572" s="31"/>
      <c r="C572" s="77"/>
    </row>
    <row r="573" spans="1:4" x14ac:dyDescent="0.55000000000000004">
      <c r="A573" s="31"/>
      <c r="C573" s="77"/>
    </row>
    <row r="574" spans="1:4" x14ac:dyDescent="0.55000000000000004">
      <c r="A574" s="31"/>
      <c r="C574" s="77"/>
    </row>
    <row r="575" spans="1:4" x14ac:dyDescent="0.55000000000000004">
      <c r="A575" s="31"/>
      <c r="C575" s="77"/>
    </row>
    <row r="576" spans="1:4" x14ac:dyDescent="0.55000000000000004">
      <c r="A576" s="31"/>
      <c r="C576" s="77"/>
    </row>
    <row r="577" spans="1:3" x14ac:dyDescent="0.55000000000000004">
      <c r="A577" s="31"/>
      <c r="C577" s="77"/>
    </row>
    <row r="578" spans="1:3" x14ac:dyDescent="0.55000000000000004">
      <c r="A578" s="31"/>
      <c r="C578" s="79"/>
    </row>
  </sheetData>
  <mergeCells count="101">
    <mergeCell ref="VH1:VM1"/>
    <mergeCell ref="VN1:VS1"/>
    <mergeCell ref="VT1:VY1"/>
    <mergeCell ref="VZ1:WE1"/>
    <mergeCell ref="WF1:WK1"/>
    <mergeCell ref="WL1:WQ1"/>
    <mergeCell ref="TX1:UC1"/>
    <mergeCell ref="UD1:UI1"/>
    <mergeCell ref="UJ1:UO1"/>
    <mergeCell ref="UP1:UU1"/>
    <mergeCell ref="UV1:VA1"/>
    <mergeCell ref="VB1:VG1"/>
    <mergeCell ref="SU1:SY1"/>
    <mergeCell ref="SZ1:TE1"/>
    <mergeCell ref="TF1:TK1"/>
    <mergeCell ref="TL1:TQ1"/>
    <mergeCell ref="TR1:TW1"/>
    <mergeCell ref="RK1:RP1"/>
    <mergeCell ref="RQ1:RV1"/>
    <mergeCell ref="RW1:SB1"/>
    <mergeCell ref="SC1:SH1"/>
    <mergeCell ref="SI1:SN1"/>
    <mergeCell ref="SO1:ST1"/>
    <mergeCell ref="QA1:QF1"/>
    <mergeCell ref="QG1:QL1"/>
    <mergeCell ref="QM1:QR1"/>
    <mergeCell ref="QS1:QX1"/>
    <mergeCell ref="QY1:RD1"/>
    <mergeCell ref="RE1:RJ1"/>
    <mergeCell ref="OQ1:OV1"/>
    <mergeCell ref="OW1:PB1"/>
    <mergeCell ref="PC1:PH1"/>
    <mergeCell ref="PI1:PN1"/>
    <mergeCell ref="PO1:PT1"/>
    <mergeCell ref="PU1:PZ1"/>
    <mergeCell ref="NG1:NL1"/>
    <mergeCell ref="NM1:NR1"/>
    <mergeCell ref="NS1:NX1"/>
    <mergeCell ref="NY1:OD1"/>
    <mergeCell ref="OE1:OJ1"/>
    <mergeCell ref="OK1:OP1"/>
    <mergeCell ref="LW1:MB1"/>
    <mergeCell ref="MC1:MH1"/>
    <mergeCell ref="MI1:MN1"/>
    <mergeCell ref="MO1:MT1"/>
    <mergeCell ref="MU1:MZ1"/>
    <mergeCell ref="NA1:NF1"/>
    <mergeCell ref="KM1:KR1"/>
    <mergeCell ref="KS1:KX1"/>
    <mergeCell ref="KY1:LD1"/>
    <mergeCell ref="LE1:LJ1"/>
    <mergeCell ref="LK1:LP1"/>
    <mergeCell ref="LQ1:LV1"/>
    <mergeCell ref="JC1:JH1"/>
    <mergeCell ref="JI1:JN1"/>
    <mergeCell ref="JO1:JT1"/>
    <mergeCell ref="JU1:JZ1"/>
    <mergeCell ref="KA1:KF1"/>
    <mergeCell ref="KG1:KL1"/>
    <mergeCell ref="HS1:HX1"/>
    <mergeCell ref="HY1:ID1"/>
    <mergeCell ref="IE1:IJ1"/>
    <mergeCell ref="IK1:IP1"/>
    <mergeCell ref="IQ1:IV1"/>
    <mergeCell ref="IW1:JB1"/>
    <mergeCell ref="GI1:GN1"/>
    <mergeCell ref="GO1:GT1"/>
    <mergeCell ref="GU1:GZ1"/>
    <mergeCell ref="HA1:HF1"/>
    <mergeCell ref="HG1:HL1"/>
    <mergeCell ref="HM1:HR1"/>
    <mergeCell ref="EY1:FD1"/>
    <mergeCell ref="FE1:FJ1"/>
    <mergeCell ref="FK1:FP1"/>
    <mergeCell ref="FQ1:FV1"/>
    <mergeCell ref="FW1:GB1"/>
    <mergeCell ref="GC1:GH1"/>
    <mergeCell ref="DO1:DT1"/>
    <mergeCell ref="DU1:DZ1"/>
    <mergeCell ref="EA1:EF1"/>
    <mergeCell ref="EG1:EL1"/>
    <mergeCell ref="EM1:ER1"/>
    <mergeCell ref="ES1:EX1"/>
    <mergeCell ref="CW1:DB1"/>
    <mergeCell ref="DC1:DH1"/>
    <mergeCell ref="DI1:DN1"/>
    <mergeCell ref="AU1:AZ1"/>
    <mergeCell ref="BA1:BF1"/>
    <mergeCell ref="BG1:BL1"/>
    <mergeCell ref="BM1:BR1"/>
    <mergeCell ref="BS1:BX1"/>
    <mergeCell ref="BY1:CD1"/>
    <mergeCell ref="K1:P1"/>
    <mergeCell ref="Q1:V1"/>
    <mergeCell ref="W1:AB1"/>
    <mergeCell ref="AC1:AH1"/>
    <mergeCell ref="AI1:AN1"/>
    <mergeCell ref="AO1:AT1"/>
    <mergeCell ref="CE1:CJ1"/>
    <mergeCell ref="CK1:CP1"/>
    <mergeCell ref="CQ1:CV1"/>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O486"/>
  <sheetViews>
    <sheetView zoomScaleNormal="100" workbookViewId="0">
      <pane xSplit="2" ySplit="2" topLeftCell="C18" activePane="bottomRight" state="frozen"/>
      <selection pane="topRight" activeCell="C1" sqref="C1"/>
      <selection pane="bottomLeft" activeCell="A3" sqref="A3"/>
      <selection pane="bottomRight" activeCell="D26" sqref="D26"/>
    </sheetView>
  </sheetViews>
  <sheetFormatPr defaultRowHeight="14.4" x14ac:dyDescent="0.55000000000000004"/>
  <cols>
    <col min="5" max="5" width="10.7890625" customWidth="1"/>
    <col min="11" max="11" width="8.89453125" customWidth="1"/>
    <col min="12" max="12" width="13.5234375" customWidth="1"/>
  </cols>
  <sheetData>
    <row r="1" spans="2:535" s="1" customFormat="1" ht="64.8" customHeight="1" x14ac:dyDescent="0.55000000000000004">
      <c r="B1" s="1" t="str">
        <f>'Monthly data 1831 to 1870'!B2</f>
        <v>Date</v>
      </c>
      <c r="C1" s="1" t="str">
        <f>'Monthly data 1831 to 1870'!C2</f>
        <v>Count</v>
      </c>
      <c r="D1" s="1" t="str">
        <f>'Monthly data 1831 to 1870'!D2</f>
        <v>total shares</v>
      </c>
      <c r="E1" s="1" t="str">
        <f>'Monthly data 1831 to 1870'!E2</f>
        <v>total cap</v>
      </c>
      <c r="F1" s="1" t="str">
        <f>'Monthly data 1831 to 1870'!F2</f>
        <v>index after linking</v>
      </c>
      <c r="G1" s="2" t="s">
        <v>105</v>
      </c>
      <c r="H1" s="2" t="s">
        <v>106</v>
      </c>
      <c r="I1" s="2" t="s">
        <v>107</v>
      </c>
      <c r="J1" s="2" t="s">
        <v>103</v>
      </c>
      <c r="K1" s="2" t="s">
        <v>104</v>
      </c>
      <c r="L1" s="92" t="s">
        <v>119</v>
      </c>
    </row>
    <row r="2" spans="2:535" s="1" customFormat="1" ht="30.6" customHeight="1" x14ac:dyDescent="0.55000000000000004">
      <c r="D2" s="1">
        <v>100</v>
      </c>
      <c r="F2" s="10">
        <f>F3</f>
        <v>65.941319969560652</v>
      </c>
      <c r="L2" s="1" t="str">
        <f>'Monthly data 1831 to 1870'!K2</f>
        <v>Dividend (%)</v>
      </c>
      <c r="M2" s="1" t="str">
        <f>'Monthly data 1831 to 1870'!L2</f>
        <v>Share multiplier</v>
      </c>
      <c r="N2" s="1" t="str">
        <f>'Monthly data 1831 to 1870'!M2</f>
        <v>Shares (000)</v>
      </c>
      <c r="O2" s="1" t="str">
        <f>'Monthly data 1831 to 1870'!N2</f>
        <v>Price</v>
      </c>
      <c r="P2" s="1" t="str">
        <f>'Monthly data 1831 to 1870'!O2</f>
        <v>Capitalization</v>
      </c>
      <c r="Q2" s="1" t="str">
        <f>'Monthly data 1831 to 1870'!P2</f>
        <v>Price relative link</v>
      </c>
      <c r="R2" s="1" t="str">
        <f>'Monthly data 1831 to 1870'!Q2</f>
        <v>Dividend (%)</v>
      </c>
      <c r="S2" s="1" t="str">
        <f>'Monthly data 1831 to 1870'!R2</f>
        <v>Share multiplier</v>
      </c>
      <c r="T2" s="1" t="str">
        <f>'Monthly data 1831 to 1870'!S2</f>
        <v>Shares (000)</v>
      </c>
      <c r="U2" s="1" t="str">
        <f>'Monthly data 1831 to 1870'!T2</f>
        <v>Price</v>
      </c>
      <c r="V2" s="1" t="str">
        <f>'Monthly data 1831 to 1870'!U2</f>
        <v>Capitalization</v>
      </c>
      <c r="W2" s="1" t="str">
        <f>'Monthly data 1831 to 1870'!V2</f>
        <v>Price relative link</v>
      </c>
      <c r="X2" s="1" t="str">
        <f>'Monthly data 1831 to 1870'!W2</f>
        <v>Dividend (%)</v>
      </c>
      <c r="Y2" s="1" t="str">
        <f>'Monthly data 1831 to 1870'!X2</f>
        <v>Share multiplier</v>
      </c>
      <c r="Z2" s="1" t="str">
        <f>'Monthly data 1831 to 1870'!Y2</f>
        <v>Shares (000)</v>
      </c>
      <c r="AA2" s="1" t="str">
        <f>'Monthly data 1831 to 1870'!Z2</f>
        <v>Price</v>
      </c>
      <c r="AB2" s="1" t="str">
        <f>'Monthly data 1831 to 1870'!AA2</f>
        <v>Capitalization</v>
      </c>
      <c r="AC2" s="1" t="str">
        <f>'Monthly data 1831 to 1870'!AB2</f>
        <v>Price relative link</v>
      </c>
      <c r="AD2" s="1" t="str">
        <f>'Monthly data 1831 to 1870'!AC2</f>
        <v>Dividend (%)</v>
      </c>
      <c r="AE2" s="1" t="str">
        <f>'Monthly data 1831 to 1870'!AD2</f>
        <v>Share multiplier</v>
      </c>
      <c r="AF2" s="1" t="str">
        <f>'Monthly data 1831 to 1870'!AE2</f>
        <v>Shares (000)</v>
      </c>
      <c r="AG2" s="1" t="str">
        <f>'Monthly data 1831 to 1870'!AF2</f>
        <v>Price</v>
      </c>
      <c r="AH2" s="1" t="str">
        <f>'Monthly data 1831 to 1870'!AG2</f>
        <v>Capitalization</v>
      </c>
      <c r="AI2" s="1" t="str">
        <f>'Monthly data 1831 to 1870'!AH2</f>
        <v>Price relative link</v>
      </c>
      <c r="AJ2" s="1" t="str">
        <f>'Monthly data 1831 to 1870'!AI2</f>
        <v>Dividend (%)</v>
      </c>
      <c r="AK2" s="1" t="str">
        <f>'Monthly data 1831 to 1870'!AJ2</f>
        <v>Share multiplier</v>
      </c>
      <c r="AL2" s="1" t="str">
        <f>'Monthly data 1831 to 1870'!AK2</f>
        <v>Shares (000)</v>
      </c>
      <c r="AM2" s="1" t="str">
        <f>'Monthly data 1831 to 1870'!AL2</f>
        <v>Price</v>
      </c>
      <c r="AN2" s="1" t="str">
        <f>'Monthly data 1831 to 1870'!AM2</f>
        <v>Capitalization</v>
      </c>
      <c r="AO2" s="1" t="str">
        <f>'Monthly data 1831 to 1870'!AN2</f>
        <v>Price relative link</v>
      </c>
      <c r="AP2" s="1" t="str">
        <f>'Monthly data 1831 to 1870'!AO2</f>
        <v>Dividend (%)</v>
      </c>
      <c r="AQ2" s="1" t="str">
        <f>'Monthly data 1831 to 1870'!AP2</f>
        <v>Share multiplier</v>
      </c>
      <c r="AR2" s="1" t="str">
        <f>'Monthly data 1831 to 1870'!AQ2</f>
        <v>Shares (000)</v>
      </c>
      <c r="AS2" s="1" t="str">
        <f>'Monthly data 1831 to 1870'!AR2</f>
        <v>Price</v>
      </c>
      <c r="AT2" s="1" t="str">
        <f>'Monthly data 1831 to 1870'!AS2</f>
        <v>Capitalization</v>
      </c>
      <c r="AU2" s="1" t="str">
        <f>'Monthly data 1831 to 1870'!AT2</f>
        <v>Price relative link</v>
      </c>
      <c r="AV2" s="1" t="str">
        <f>'Monthly data 1831 to 1870'!AU2</f>
        <v>Dividend (%)</v>
      </c>
      <c r="AW2" s="1" t="str">
        <f>'Monthly data 1831 to 1870'!AV2</f>
        <v>Share multiplier</v>
      </c>
      <c r="AX2" s="1" t="str">
        <f>'Monthly data 1831 to 1870'!AW2</f>
        <v>Shares (000)</v>
      </c>
      <c r="AY2" s="1" t="str">
        <f>'Monthly data 1831 to 1870'!AX2</f>
        <v>Price</v>
      </c>
      <c r="AZ2" s="1" t="str">
        <f>'Monthly data 1831 to 1870'!AY2</f>
        <v>Capitalization</v>
      </c>
      <c r="BA2" s="1" t="str">
        <f>'Monthly data 1831 to 1870'!AZ2</f>
        <v>Price relative link</v>
      </c>
      <c r="BB2" s="1" t="str">
        <f>'Monthly data 1831 to 1870'!BA2</f>
        <v>Dividend (%)</v>
      </c>
      <c r="BC2" s="1" t="str">
        <f>'Monthly data 1831 to 1870'!BB2</f>
        <v>Share multiplier</v>
      </c>
      <c r="BD2" s="1" t="str">
        <f>'Monthly data 1831 to 1870'!BC2</f>
        <v>Shares (000)</v>
      </c>
      <c r="BE2" s="1" t="str">
        <f>'Monthly data 1831 to 1870'!BD2</f>
        <v>Price</v>
      </c>
      <c r="BF2" s="1" t="str">
        <f>'Monthly data 1831 to 1870'!BE2</f>
        <v>Capitalization</v>
      </c>
      <c r="BG2" s="1" t="str">
        <f>'Monthly data 1831 to 1870'!BF2</f>
        <v>Price relative link</v>
      </c>
      <c r="BH2" s="1" t="str">
        <f>'Monthly data 1831 to 1870'!BG2</f>
        <v>Dividend (%)</v>
      </c>
      <c r="BI2" s="1" t="str">
        <f>'Monthly data 1831 to 1870'!BH2</f>
        <v>Share multiplier</v>
      </c>
      <c r="BJ2" s="1" t="str">
        <f>'Monthly data 1831 to 1870'!BI2</f>
        <v>Shares (000)</v>
      </c>
      <c r="BK2" s="1" t="str">
        <f>'Monthly data 1831 to 1870'!BJ2</f>
        <v>Price</v>
      </c>
      <c r="BL2" s="1" t="str">
        <f>'Monthly data 1831 to 1870'!BK2</f>
        <v>Capitalization</v>
      </c>
      <c r="BM2" s="1" t="str">
        <f>'Monthly data 1831 to 1870'!BL2</f>
        <v>Price relative link</v>
      </c>
      <c r="BN2" s="1" t="str">
        <f>'Monthly data 1831 to 1870'!BM2</f>
        <v>Dividend (%)</v>
      </c>
      <c r="BO2" s="1" t="str">
        <f>'Monthly data 1831 to 1870'!BN2</f>
        <v>Share multiplier</v>
      </c>
      <c r="BP2" s="1" t="str">
        <f>'Monthly data 1831 to 1870'!BO2</f>
        <v>Shares (000)</v>
      </c>
      <c r="BQ2" s="1" t="str">
        <f>'Monthly data 1831 to 1870'!BP2</f>
        <v>Price</v>
      </c>
      <c r="BR2" s="1" t="str">
        <f>'Monthly data 1831 to 1870'!BQ2</f>
        <v>Capitalization</v>
      </c>
      <c r="BS2" s="1" t="str">
        <f>'Monthly data 1831 to 1870'!BR2</f>
        <v>Price relative link</v>
      </c>
      <c r="BT2" s="1" t="str">
        <f>'Monthly data 1831 to 1870'!BS2</f>
        <v>Dividend (%)</v>
      </c>
      <c r="BU2" s="1" t="str">
        <f>'Monthly data 1831 to 1870'!BT2</f>
        <v>Share multiplier</v>
      </c>
      <c r="BV2" s="1" t="str">
        <f>'Monthly data 1831 to 1870'!BU2</f>
        <v>Shares (000)</v>
      </c>
      <c r="BW2" s="1" t="str">
        <f>'Monthly data 1831 to 1870'!BV2</f>
        <v>Price</v>
      </c>
      <c r="BX2" s="1" t="str">
        <f>'Monthly data 1831 to 1870'!BW2</f>
        <v>Capitalization</v>
      </c>
      <c r="BY2" s="1" t="str">
        <f>'Monthly data 1831 to 1870'!BX2</f>
        <v>Price relative link</v>
      </c>
      <c r="BZ2" s="1" t="str">
        <f>'Monthly data 1831 to 1870'!BY2</f>
        <v>Dividend (%)</v>
      </c>
      <c r="CA2" s="1" t="str">
        <f>'Monthly data 1831 to 1870'!BZ2</f>
        <v>Share multiplier</v>
      </c>
      <c r="CB2" s="1" t="str">
        <f>'Monthly data 1831 to 1870'!CA2</f>
        <v>Shares (000)</v>
      </c>
      <c r="CC2" s="1" t="str">
        <f>'Monthly data 1831 to 1870'!CB2</f>
        <v>Price</v>
      </c>
      <c r="CD2" s="1" t="str">
        <f>'Monthly data 1831 to 1870'!CC2</f>
        <v>Capitalization</v>
      </c>
      <c r="CE2" s="1" t="str">
        <f>'Monthly data 1831 to 1870'!CD2</f>
        <v>Price relative link</v>
      </c>
      <c r="CF2" s="1" t="str">
        <f>'Monthly data 1831 to 1870'!CE2</f>
        <v>Dividend (%)</v>
      </c>
      <c r="CG2" s="1" t="str">
        <f>'Monthly data 1831 to 1870'!CF2</f>
        <v>Share multiplier</v>
      </c>
      <c r="CH2" s="1" t="str">
        <f>'Monthly data 1831 to 1870'!CG2</f>
        <v>Shares (000)</v>
      </c>
      <c r="CI2" s="1" t="str">
        <f>'Monthly data 1831 to 1870'!CH2</f>
        <v>Price</v>
      </c>
      <c r="CJ2" s="1" t="str">
        <f>'Monthly data 1831 to 1870'!CI2</f>
        <v>Capitalization</v>
      </c>
      <c r="CK2" s="1" t="str">
        <f>'Monthly data 1831 to 1870'!CJ2</f>
        <v>Price relative link</v>
      </c>
      <c r="CL2" s="1" t="str">
        <f>'Monthly data 1831 to 1870'!CK2</f>
        <v>Dividend (%)</v>
      </c>
      <c r="CM2" s="1" t="str">
        <f>'Monthly data 1831 to 1870'!CL2</f>
        <v>Share multiplier</v>
      </c>
      <c r="CN2" s="1" t="str">
        <f>'Monthly data 1831 to 1870'!CM2</f>
        <v>Shares (000)</v>
      </c>
      <c r="CO2" s="1" t="str">
        <f>'Monthly data 1831 to 1870'!CN2</f>
        <v>Price</v>
      </c>
      <c r="CP2" s="1" t="str">
        <f>'Monthly data 1831 to 1870'!CO2</f>
        <v>Capitalization</v>
      </c>
      <c r="CQ2" s="1" t="str">
        <f>'Monthly data 1831 to 1870'!CP2</f>
        <v>Price relative link</v>
      </c>
      <c r="CR2" s="1" t="str">
        <f>'Monthly data 1831 to 1870'!CQ2</f>
        <v>Dividend (%)</v>
      </c>
      <c r="CS2" s="1" t="str">
        <f>'Monthly data 1831 to 1870'!CR2</f>
        <v>Share multiplier</v>
      </c>
      <c r="CT2" s="1" t="str">
        <f>'Monthly data 1831 to 1870'!CS2</f>
        <v>Shares (000)</v>
      </c>
      <c r="CU2" s="1" t="str">
        <f>'Monthly data 1831 to 1870'!CT2</f>
        <v>Price</v>
      </c>
      <c r="CV2" s="1" t="str">
        <f>'Monthly data 1831 to 1870'!CU2</f>
        <v>Capitalization</v>
      </c>
      <c r="CW2" s="1" t="str">
        <f>'Monthly data 1831 to 1870'!CV2</f>
        <v>Price relative link</v>
      </c>
      <c r="CX2" s="1" t="str">
        <f>'Monthly data 1831 to 1870'!CW2</f>
        <v>Dividend (%)</v>
      </c>
      <c r="CY2" s="1" t="str">
        <f>'Monthly data 1831 to 1870'!CX2</f>
        <v>Share multiplier</v>
      </c>
      <c r="CZ2" s="1" t="str">
        <f>'Monthly data 1831 to 1870'!CY2</f>
        <v>Shares (000)</v>
      </c>
      <c r="DA2" s="1" t="str">
        <f>'Monthly data 1831 to 1870'!CZ2</f>
        <v>Price</v>
      </c>
      <c r="DB2" s="1" t="str">
        <f>'Monthly data 1831 to 1870'!DA2</f>
        <v>Capitalization</v>
      </c>
      <c r="DC2" s="1" t="str">
        <f>'Monthly data 1831 to 1870'!DB2</f>
        <v>Price relative link</v>
      </c>
      <c r="DD2" s="1" t="str">
        <f>'Monthly data 1831 to 1870'!DC2</f>
        <v>Dividend (%)</v>
      </c>
      <c r="DE2" s="1" t="str">
        <f>'Monthly data 1831 to 1870'!DD2</f>
        <v>Share multiplier</v>
      </c>
      <c r="DF2" s="1" t="str">
        <f>'Monthly data 1831 to 1870'!DE2</f>
        <v>Shares (000)</v>
      </c>
      <c r="DG2" s="1" t="str">
        <f>'Monthly data 1831 to 1870'!DF2</f>
        <v>Price</v>
      </c>
      <c r="DH2" s="1" t="str">
        <f>'Monthly data 1831 to 1870'!DG2</f>
        <v>Capitalization</v>
      </c>
      <c r="DI2" s="1" t="str">
        <f>'Monthly data 1831 to 1870'!DH2</f>
        <v>Price relative link</v>
      </c>
      <c r="DJ2" s="1" t="str">
        <f>'Monthly data 1831 to 1870'!DI2</f>
        <v>Dividend (%)</v>
      </c>
      <c r="DK2" s="1" t="str">
        <f>'Monthly data 1831 to 1870'!DJ2</f>
        <v>Share multiplier</v>
      </c>
      <c r="DL2" s="1" t="str">
        <f>'Monthly data 1831 to 1870'!DK2</f>
        <v>Shares (000)</v>
      </c>
      <c r="DM2" s="1" t="str">
        <f>'Monthly data 1831 to 1870'!DL2</f>
        <v>Price</v>
      </c>
      <c r="DN2" s="1" t="str">
        <f>'Monthly data 1831 to 1870'!DM2</f>
        <v>Capitalization</v>
      </c>
      <c r="DO2" s="1" t="str">
        <f>'Monthly data 1831 to 1870'!DN2</f>
        <v>Price relative link</v>
      </c>
      <c r="DP2" s="1" t="str">
        <f>'Monthly data 1831 to 1870'!DO2</f>
        <v>Dividend (%)</v>
      </c>
      <c r="DQ2" s="1" t="str">
        <f>'Monthly data 1831 to 1870'!DP2</f>
        <v>Share multiplier</v>
      </c>
      <c r="DR2" s="1" t="str">
        <f>'Monthly data 1831 to 1870'!DQ2</f>
        <v>Shares (000)</v>
      </c>
      <c r="DS2" s="1" t="str">
        <f>'Monthly data 1831 to 1870'!DR2</f>
        <v>Price</v>
      </c>
      <c r="DT2" s="1" t="str">
        <f>'Monthly data 1831 to 1870'!DS2</f>
        <v>Capitalization</v>
      </c>
      <c r="DU2" s="1" t="str">
        <f>'Monthly data 1831 to 1870'!DT2</f>
        <v>Price relative link</v>
      </c>
      <c r="DV2" s="1" t="str">
        <f>'Monthly data 1831 to 1870'!DU2</f>
        <v>Dividend (%)</v>
      </c>
      <c r="DW2" s="1" t="str">
        <f>'Monthly data 1831 to 1870'!DV2</f>
        <v>Share multiplier</v>
      </c>
      <c r="DX2" s="1" t="str">
        <f>'Monthly data 1831 to 1870'!DW2</f>
        <v>Shares (000)</v>
      </c>
      <c r="DY2" s="1" t="str">
        <f>'Monthly data 1831 to 1870'!DX2</f>
        <v>Price</v>
      </c>
      <c r="DZ2" s="1" t="str">
        <f>'Monthly data 1831 to 1870'!DY2</f>
        <v>Capitalization</v>
      </c>
      <c r="EA2" s="1" t="str">
        <f>'Monthly data 1831 to 1870'!DZ2</f>
        <v>Price relative link</v>
      </c>
      <c r="EB2" s="1" t="str">
        <f>'Monthly data 1831 to 1870'!EA2</f>
        <v>Dividend (%)</v>
      </c>
      <c r="EC2" s="1" t="str">
        <f>'Monthly data 1831 to 1870'!EB2</f>
        <v>Share multiplier</v>
      </c>
      <c r="ED2" s="1" t="str">
        <f>'Monthly data 1831 to 1870'!EC2</f>
        <v>Shares (000)</v>
      </c>
      <c r="EE2" s="1" t="str">
        <f>'Monthly data 1831 to 1870'!ED2</f>
        <v>Price</v>
      </c>
      <c r="EF2" s="1" t="str">
        <f>'Monthly data 1831 to 1870'!EE2</f>
        <v>Capitalization</v>
      </c>
      <c r="EG2" s="1" t="str">
        <f>'Monthly data 1831 to 1870'!EF2</f>
        <v>Price relative link</v>
      </c>
      <c r="EH2" s="1" t="str">
        <f>'Monthly data 1831 to 1870'!EG2</f>
        <v>Dividend (%)</v>
      </c>
      <c r="EI2" s="1" t="str">
        <f>'Monthly data 1831 to 1870'!EH2</f>
        <v>Share multiplier</v>
      </c>
      <c r="EJ2" s="1" t="str">
        <f>'Monthly data 1831 to 1870'!EI2</f>
        <v>Shares (000)</v>
      </c>
      <c r="EK2" s="1" t="str">
        <f>'Monthly data 1831 to 1870'!EJ2</f>
        <v>Price</v>
      </c>
      <c r="EL2" s="1" t="str">
        <f>'Monthly data 1831 to 1870'!EK2</f>
        <v>Capitalization</v>
      </c>
      <c r="EM2" s="1" t="str">
        <f>'Monthly data 1831 to 1870'!EL2</f>
        <v>Price relative link</v>
      </c>
      <c r="EN2" s="1" t="str">
        <f>'Monthly data 1831 to 1870'!EM2</f>
        <v>Dividend (%)</v>
      </c>
      <c r="EO2" s="1" t="str">
        <f>'Monthly data 1831 to 1870'!EN2</f>
        <v>Share multiplier</v>
      </c>
      <c r="EP2" s="1" t="str">
        <f>'Monthly data 1831 to 1870'!EO2</f>
        <v>Shares (000)</v>
      </c>
      <c r="EQ2" s="1" t="str">
        <f>'Monthly data 1831 to 1870'!EP2</f>
        <v>Price</v>
      </c>
      <c r="ER2" s="1" t="str">
        <f>'Monthly data 1831 to 1870'!EQ2</f>
        <v>Capitalization</v>
      </c>
      <c r="ES2" s="1" t="str">
        <f>'Monthly data 1831 to 1870'!ER2</f>
        <v>Price relative link</v>
      </c>
      <c r="ET2" s="1" t="str">
        <f>'Monthly data 1831 to 1870'!ES2</f>
        <v>Dividend (%)</v>
      </c>
      <c r="EU2" s="1" t="str">
        <f>'Monthly data 1831 to 1870'!ET2</f>
        <v>Share multiplier</v>
      </c>
      <c r="EV2" s="1" t="str">
        <f>'Monthly data 1831 to 1870'!EU2</f>
        <v>Shares (000)</v>
      </c>
      <c r="EW2" s="1" t="str">
        <f>'Monthly data 1831 to 1870'!EV2</f>
        <v>Price</v>
      </c>
      <c r="EX2" s="1" t="str">
        <f>'Monthly data 1831 to 1870'!EW2</f>
        <v>Capitalization</v>
      </c>
      <c r="EY2" s="1" t="str">
        <f>'Monthly data 1831 to 1870'!EX2</f>
        <v>Price relative link</v>
      </c>
      <c r="EZ2" s="1" t="str">
        <f>'Monthly data 1831 to 1870'!EY2</f>
        <v>Dividend (%)</v>
      </c>
      <c r="FA2" s="1" t="str">
        <f>'Monthly data 1831 to 1870'!EZ2</f>
        <v>Share multiplier</v>
      </c>
      <c r="FB2" s="1" t="str">
        <f>'Monthly data 1831 to 1870'!FA2</f>
        <v>Shares (000)</v>
      </c>
      <c r="FC2" s="1" t="str">
        <f>'Monthly data 1831 to 1870'!FB2</f>
        <v>Price</v>
      </c>
      <c r="FD2" s="1" t="str">
        <f>'Monthly data 1831 to 1870'!FC2</f>
        <v>Capitalization</v>
      </c>
      <c r="FE2" s="1" t="str">
        <f>'Monthly data 1831 to 1870'!FD2</f>
        <v>Price relative link</v>
      </c>
      <c r="FF2" s="1" t="str">
        <f>'Monthly data 1831 to 1870'!FE2</f>
        <v>Dividend (%)</v>
      </c>
      <c r="FG2" s="1" t="str">
        <f>'Monthly data 1831 to 1870'!FF2</f>
        <v>Share multiplier</v>
      </c>
      <c r="FH2" s="1" t="str">
        <f>'Monthly data 1831 to 1870'!FG2</f>
        <v>Shares (000)</v>
      </c>
      <c r="FI2" s="1" t="str">
        <f>'Monthly data 1831 to 1870'!FH2</f>
        <v>Price</v>
      </c>
      <c r="FJ2" s="1" t="str">
        <f>'Monthly data 1831 to 1870'!FI2</f>
        <v>Capitalization</v>
      </c>
      <c r="FK2" s="1" t="str">
        <f>'Monthly data 1831 to 1870'!FJ2</f>
        <v>Price relative link</v>
      </c>
      <c r="FL2" s="1" t="str">
        <f>'Monthly data 1831 to 1870'!FK2</f>
        <v>Dividend (%)</v>
      </c>
      <c r="FM2" s="1" t="str">
        <f>'Monthly data 1831 to 1870'!FL2</f>
        <v>Share multiplier</v>
      </c>
      <c r="FN2" s="1" t="str">
        <f>'Monthly data 1831 to 1870'!FM2</f>
        <v>Shares (000)</v>
      </c>
      <c r="FO2" s="1" t="str">
        <f>'Monthly data 1831 to 1870'!FN2</f>
        <v>Price</v>
      </c>
      <c r="FP2" s="1" t="str">
        <f>'Monthly data 1831 to 1870'!FO2</f>
        <v>Capitalization</v>
      </c>
      <c r="FQ2" s="1" t="str">
        <f>'Monthly data 1831 to 1870'!FP2</f>
        <v>Price relative link</v>
      </c>
      <c r="FR2" s="1" t="str">
        <f>'Monthly data 1831 to 1870'!FQ2</f>
        <v>Dividend (%)</v>
      </c>
      <c r="FS2" s="1" t="str">
        <f>'Monthly data 1831 to 1870'!FR2</f>
        <v>Share multiplier</v>
      </c>
      <c r="FT2" s="1" t="str">
        <f>'Monthly data 1831 to 1870'!FS2</f>
        <v>Shares (000)</v>
      </c>
      <c r="FU2" s="1" t="str">
        <f>'Monthly data 1831 to 1870'!FT2</f>
        <v>Price</v>
      </c>
      <c r="FV2" s="1" t="str">
        <f>'Monthly data 1831 to 1870'!FU2</f>
        <v>Capitalization</v>
      </c>
      <c r="FW2" s="1" t="str">
        <f>'Monthly data 1831 to 1870'!FV2</f>
        <v>Price relative link</v>
      </c>
      <c r="FX2" s="1" t="str">
        <f>'Monthly data 1831 to 1870'!FW2</f>
        <v>Dividend (%)</v>
      </c>
      <c r="FY2" s="1" t="str">
        <f>'Monthly data 1831 to 1870'!FX2</f>
        <v>Share multiplier</v>
      </c>
      <c r="FZ2" s="1" t="str">
        <f>'Monthly data 1831 to 1870'!FY2</f>
        <v>Shares (000)</v>
      </c>
      <c r="GA2" s="1" t="str">
        <f>'Monthly data 1831 to 1870'!FZ2</f>
        <v>Price</v>
      </c>
      <c r="GB2" s="1" t="str">
        <f>'Monthly data 1831 to 1870'!GA2</f>
        <v>Capitalization</v>
      </c>
      <c r="GC2" s="1" t="str">
        <f>'Monthly data 1831 to 1870'!GB2</f>
        <v>Price relative link</v>
      </c>
      <c r="GD2" s="1" t="str">
        <f>'Monthly data 1831 to 1870'!GC2</f>
        <v>Dividend (%)</v>
      </c>
      <c r="GE2" s="1" t="str">
        <f>'Monthly data 1831 to 1870'!GD2</f>
        <v>Share multiplier</v>
      </c>
      <c r="GF2" s="1" t="str">
        <f>'Monthly data 1831 to 1870'!GE2</f>
        <v>Shares (000)</v>
      </c>
      <c r="GG2" s="1" t="str">
        <f>'Monthly data 1831 to 1870'!GF2</f>
        <v>Price</v>
      </c>
      <c r="GH2" s="1" t="str">
        <f>'Monthly data 1831 to 1870'!GG2</f>
        <v>Capitalization</v>
      </c>
      <c r="GI2" s="1" t="str">
        <f>'Monthly data 1831 to 1870'!GH2</f>
        <v>Price relative link</v>
      </c>
      <c r="GJ2" s="1" t="str">
        <f>'Monthly data 1831 to 1870'!GI2</f>
        <v>Dividend (%)</v>
      </c>
      <c r="GK2" s="1" t="str">
        <f>'Monthly data 1831 to 1870'!GJ2</f>
        <v>Share multiplier</v>
      </c>
      <c r="GL2" s="1" t="str">
        <f>'Monthly data 1831 to 1870'!GK2</f>
        <v>Shares (000)</v>
      </c>
      <c r="GM2" s="1" t="str">
        <f>'Monthly data 1831 to 1870'!GL2</f>
        <v>Price</v>
      </c>
      <c r="GN2" s="1" t="str">
        <f>'Monthly data 1831 to 1870'!GM2</f>
        <v>Capitalization</v>
      </c>
      <c r="GO2" s="1" t="str">
        <f>'Monthly data 1831 to 1870'!GN2</f>
        <v>Price relative link</v>
      </c>
      <c r="GP2" s="1" t="str">
        <f>'Monthly data 1831 to 1870'!GO2</f>
        <v>Dividend (%)</v>
      </c>
      <c r="GQ2" s="1" t="str">
        <f>'Monthly data 1831 to 1870'!GP2</f>
        <v>Share multiplier</v>
      </c>
      <c r="GR2" s="1" t="str">
        <f>'Monthly data 1831 to 1870'!GQ2</f>
        <v>Shares (000)</v>
      </c>
      <c r="GS2" s="1" t="str">
        <f>'Monthly data 1831 to 1870'!GR2</f>
        <v>Price</v>
      </c>
      <c r="GT2" s="1" t="str">
        <f>'Monthly data 1831 to 1870'!GS2</f>
        <v>Capitalization</v>
      </c>
      <c r="GU2" s="1" t="str">
        <f>'Monthly data 1831 to 1870'!GT2</f>
        <v>Price relative link</v>
      </c>
      <c r="GV2" s="1" t="str">
        <f>'Monthly data 1831 to 1870'!GU2</f>
        <v>Dividend (%)</v>
      </c>
      <c r="GW2" s="1" t="str">
        <f>'Monthly data 1831 to 1870'!GV2</f>
        <v>Share multiplier</v>
      </c>
      <c r="GX2" s="1" t="str">
        <f>'Monthly data 1831 to 1870'!GW2</f>
        <v>Shares (000)</v>
      </c>
      <c r="GY2" s="1" t="str">
        <f>'Monthly data 1831 to 1870'!GX2</f>
        <v>Price</v>
      </c>
      <c r="GZ2" s="1" t="str">
        <f>'Monthly data 1831 to 1870'!GY2</f>
        <v>Capitalization</v>
      </c>
      <c r="HA2" s="1" t="str">
        <f>'Monthly data 1831 to 1870'!GZ2</f>
        <v>Price relative link</v>
      </c>
      <c r="HB2" s="1" t="str">
        <f>'Monthly data 1831 to 1870'!HA2</f>
        <v>Dividend (%)</v>
      </c>
      <c r="HC2" s="1" t="str">
        <f>'Monthly data 1831 to 1870'!HB2</f>
        <v>Share multiplier</v>
      </c>
      <c r="HD2" s="1" t="str">
        <f>'Monthly data 1831 to 1870'!HC2</f>
        <v>Shares (000)</v>
      </c>
      <c r="HE2" s="1" t="str">
        <f>'Monthly data 1831 to 1870'!HD2</f>
        <v>Price</v>
      </c>
      <c r="HF2" s="1" t="str">
        <f>'Monthly data 1831 to 1870'!HE2</f>
        <v>Capitalization</v>
      </c>
      <c r="HG2" s="1" t="str">
        <f>'Monthly data 1831 to 1870'!HF2</f>
        <v>Price relative link</v>
      </c>
      <c r="HH2" s="1" t="str">
        <f>'Monthly data 1831 to 1870'!HG2</f>
        <v>Dividend (%)</v>
      </c>
      <c r="HI2" s="1" t="str">
        <f>'Monthly data 1831 to 1870'!HH2</f>
        <v>Share multiplier</v>
      </c>
      <c r="HJ2" s="1" t="str">
        <f>'Monthly data 1831 to 1870'!HI2</f>
        <v>Shares (000)</v>
      </c>
      <c r="HK2" s="1" t="str">
        <f>'Monthly data 1831 to 1870'!HJ2</f>
        <v>Price</v>
      </c>
      <c r="HL2" s="1" t="str">
        <f>'Monthly data 1831 to 1870'!HK2</f>
        <v>Capitalization</v>
      </c>
      <c r="HM2" s="1" t="str">
        <f>'Monthly data 1831 to 1870'!HL2</f>
        <v>Price relative link</v>
      </c>
      <c r="HN2" s="1" t="str">
        <f>'Monthly data 1831 to 1870'!HM2</f>
        <v>Dividend (%)</v>
      </c>
      <c r="HO2" s="1" t="str">
        <f>'Monthly data 1831 to 1870'!HN2</f>
        <v>Share multiplier</v>
      </c>
      <c r="HP2" s="1" t="str">
        <f>'Monthly data 1831 to 1870'!HO2</f>
        <v>Shares (000)</v>
      </c>
      <c r="HQ2" s="1" t="str">
        <f>'Monthly data 1831 to 1870'!HP2</f>
        <v>Price</v>
      </c>
      <c r="HR2" s="1" t="str">
        <f>'Monthly data 1831 to 1870'!HQ2</f>
        <v>Capitalization</v>
      </c>
      <c r="HS2" s="1" t="str">
        <f>'Monthly data 1831 to 1870'!HR2</f>
        <v>Price relative link</v>
      </c>
      <c r="HT2" s="1" t="str">
        <f>'Monthly data 1831 to 1870'!HS2</f>
        <v>Dividend (%)</v>
      </c>
      <c r="HU2" s="1" t="str">
        <f>'Monthly data 1831 to 1870'!HT2</f>
        <v>Share multiplier</v>
      </c>
      <c r="HV2" s="1" t="str">
        <f>'Monthly data 1831 to 1870'!HU2</f>
        <v>Shares (000)</v>
      </c>
      <c r="HW2" s="1" t="str">
        <f>'Monthly data 1831 to 1870'!HV2</f>
        <v>Price</v>
      </c>
      <c r="HX2" s="1" t="str">
        <f>'Monthly data 1831 to 1870'!HW2</f>
        <v>Capitalization</v>
      </c>
      <c r="HY2" s="1" t="str">
        <f>'Monthly data 1831 to 1870'!HX2</f>
        <v>Price relative link</v>
      </c>
      <c r="HZ2" s="1" t="str">
        <f>'Monthly data 1831 to 1870'!HY2</f>
        <v>Dividend (%)</v>
      </c>
      <c r="IA2" s="1" t="str">
        <f>'Monthly data 1831 to 1870'!HZ2</f>
        <v>Share multiplier</v>
      </c>
      <c r="IB2" s="1" t="str">
        <f>'Monthly data 1831 to 1870'!IA2</f>
        <v>Shares (000)</v>
      </c>
      <c r="IC2" s="1" t="str">
        <f>'Monthly data 1831 to 1870'!IB2</f>
        <v>Price</v>
      </c>
      <c r="ID2" s="1" t="str">
        <f>'Monthly data 1831 to 1870'!IC2</f>
        <v>Capitalization</v>
      </c>
      <c r="IE2" s="1" t="str">
        <f>'Monthly data 1831 to 1870'!ID2</f>
        <v>Price relative link</v>
      </c>
      <c r="IF2" s="1" t="str">
        <f>'Monthly data 1831 to 1870'!IE2</f>
        <v>Dividend (%)</v>
      </c>
      <c r="IG2" s="1" t="str">
        <f>'Monthly data 1831 to 1870'!IF2</f>
        <v>Share multiplier</v>
      </c>
      <c r="IH2" s="1" t="str">
        <f>'Monthly data 1831 to 1870'!IG2</f>
        <v>Shares (000)</v>
      </c>
      <c r="II2" s="1" t="str">
        <f>'Monthly data 1831 to 1870'!IH2</f>
        <v>Price</v>
      </c>
      <c r="IJ2" s="1" t="str">
        <f>'Monthly data 1831 to 1870'!II2</f>
        <v>Capitalization</v>
      </c>
      <c r="IK2" s="1" t="str">
        <f>'Monthly data 1831 to 1870'!IJ2</f>
        <v>Price relative link</v>
      </c>
      <c r="IL2" s="1" t="str">
        <f>'Monthly data 1831 to 1870'!IK2</f>
        <v>Dividend (%)</v>
      </c>
      <c r="IM2" s="1" t="str">
        <f>'Monthly data 1831 to 1870'!IL2</f>
        <v>Share multiplier</v>
      </c>
      <c r="IN2" s="1" t="str">
        <f>'Monthly data 1831 to 1870'!IM2</f>
        <v>Shares (000)</v>
      </c>
      <c r="IO2" s="1" t="str">
        <f>'Monthly data 1831 to 1870'!IN2</f>
        <v>Price</v>
      </c>
      <c r="IP2" s="1" t="str">
        <f>'Monthly data 1831 to 1870'!IO2</f>
        <v>Capitalization</v>
      </c>
      <c r="IQ2" s="1" t="str">
        <f>'Monthly data 1831 to 1870'!IP2</f>
        <v>Price relative link</v>
      </c>
      <c r="IR2" s="1" t="str">
        <f>'Monthly data 1831 to 1870'!IQ2</f>
        <v>Dividend (%)</v>
      </c>
      <c r="IS2" s="1" t="str">
        <f>'Monthly data 1831 to 1870'!IR2</f>
        <v>Share multiplier</v>
      </c>
      <c r="IT2" s="1" t="str">
        <f>'Monthly data 1831 to 1870'!IS2</f>
        <v>Shares (000)</v>
      </c>
      <c r="IU2" s="1" t="str">
        <f>'Monthly data 1831 to 1870'!IT2</f>
        <v>Price</v>
      </c>
      <c r="IV2" s="1" t="str">
        <f>'Monthly data 1831 to 1870'!IU2</f>
        <v>Capitalization</v>
      </c>
      <c r="IW2" s="1" t="str">
        <f>'Monthly data 1831 to 1870'!IV2</f>
        <v>Price relative link</v>
      </c>
      <c r="IX2" s="1" t="str">
        <f>'Monthly data 1831 to 1870'!IW2</f>
        <v>Dividend (%)</v>
      </c>
      <c r="IY2" s="1" t="str">
        <f>'Monthly data 1831 to 1870'!IX2</f>
        <v>Share multiplier</v>
      </c>
      <c r="IZ2" s="1" t="str">
        <f>'Monthly data 1831 to 1870'!IY2</f>
        <v>Shares (000)</v>
      </c>
      <c r="JA2" s="1" t="str">
        <f>'Monthly data 1831 to 1870'!IZ2</f>
        <v>Price</v>
      </c>
      <c r="JB2" s="1" t="str">
        <f>'Monthly data 1831 to 1870'!JA2</f>
        <v>Capitalization</v>
      </c>
      <c r="JC2" s="1" t="str">
        <f>'Monthly data 1831 to 1870'!JB2</f>
        <v>Price relative link</v>
      </c>
      <c r="JD2" s="1" t="str">
        <f>'Monthly data 1831 to 1870'!JC2</f>
        <v>Dividend (%)</v>
      </c>
      <c r="JE2" s="1" t="str">
        <f>'Monthly data 1831 to 1870'!JD2</f>
        <v>Share multiplier</v>
      </c>
      <c r="JF2" s="1" t="str">
        <f>'Monthly data 1831 to 1870'!JE2</f>
        <v>Shares (000)</v>
      </c>
      <c r="JG2" s="1" t="str">
        <f>'Monthly data 1831 to 1870'!JF2</f>
        <v>Price</v>
      </c>
      <c r="JH2" s="1" t="str">
        <f>'Monthly data 1831 to 1870'!JG2</f>
        <v>Capitalization</v>
      </c>
      <c r="JI2" s="1" t="str">
        <f>'Monthly data 1831 to 1870'!JH2</f>
        <v>Price relative link</v>
      </c>
      <c r="JJ2" s="1" t="str">
        <f>'Monthly data 1831 to 1870'!JI2</f>
        <v>Dividend (%)</v>
      </c>
      <c r="JK2" s="1" t="str">
        <f>'Monthly data 1831 to 1870'!JJ2</f>
        <v>Share multiplier</v>
      </c>
      <c r="JL2" s="1" t="str">
        <f>'Monthly data 1831 to 1870'!JK2</f>
        <v>Shares (000)</v>
      </c>
      <c r="JM2" s="1" t="str">
        <f>'Monthly data 1831 to 1870'!JL2</f>
        <v>Price</v>
      </c>
      <c r="JN2" s="1" t="str">
        <f>'Monthly data 1831 to 1870'!JM2</f>
        <v>Capitalization</v>
      </c>
      <c r="JO2" s="1" t="str">
        <f>'Monthly data 1831 to 1870'!JN2</f>
        <v>Price relative link</v>
      </c>
      <c r="JP2" s="1" t="str">
        <f>'Monthly data 1831 to 1870'!JO2</f>
        <v>Dividend (%)</v>
      </c>
      <c r="JQ2" s="1" t="str">
        <f>'Monthly data 1831 to 1870'!JP2</f>
        <v>Share multiplier</v>
      </c>
      <c r="JR2" s="1" t="str">
        <f>'Monthly data 1831 to 1870'!JQ2</f>
        <v>Shares (000)</v>
      </c>
      <c r="JS2" s="1" t="str">
        <f>'Monthly data 1831 to 1870'!JR2</f>
        <v>Price</v>
      </c>
      <c r="JT2" s="1" t="str">
        <f>'Monthly data 1831 to 1870'!JS2</f>
        <v>Capitalization</v>
      </c>
      <c r="JU2" s="1" t="str">
        <f>'Monthly data 1831 to 1870'!JT2</f>
        <v>Price relative link</v>
      </c>
      <c r="JV2" s="1" t="str">
        <f>'Monthly data 1831 to 1870'!JU2</f>
        <v>Dividend (%)</v>
      </c>
      <c r="JW2" s="1" t="str">
        <f>'Monthly data 1831 to 1870'!JV2</f>
        <v>Share multiplier</v>
      </c>
      <c r="JX2" s="1" t="str">
        <f>'Monthly data 1831 to 1870'!JW2</f>
        <v>Shares (000)</v>
      </c>
      <c r="JY2" s="1" t="str">
        <f>'Monthly data 1831 to 1870'!JX2</f>
        <v>Price</v>
      </c>
      <c r="JZ2" s="1" t="str">
        <f>'Monthly data 1831 to 1870'!JY2</f>
        <v>Capitalization</v>
      </c>
      <c r="KA2" s="1" t="str">
        <f>'Monthly data 1831 to 1870'!JZ2</f>
        <v>Price relative link</v>
      </c>
      <c r="KB2" s="1" t="str">
        <f>'Monthly data 1831 to 1870'!KA2</f>
        <v>Dividend (%)</v>
      </c>
      <c r="KC2" s="1" t="str">
        <f>'Monthly data 1831 to 1870'!KB2</f>
        <v>Share multiplier</v>
      </c>
      <c r="KD2" s="1" t="str">
        <f>'Monthly data 1831 to 1870'!KC2</f>
        <v>Shares (000)</v>
      </c>
      <c r="KE2" s="1" t="str">
        <f>'Monthly data 1831 to 1870'!KD2</f>
        <v>Price</v>
      </c>
      <c r="KF2" s="1" t="str">
        <f>'Monthly data 1831 to 1870'!KE2</f>
        <v>Capitalization</v>
      </c>
      <c r="KG2" s="1" t="str">
        <f>'Monthly data 1831 to 1870'!KF2</f>
        <v>Price relative link</v>
      </c>
      <c r="KH2" s="1" t="str">
        <f>'Monthly data 1831 to 1870'!KG2</f>
        <v>Dividend (%)</v>
      </c>
      <c r="KI2" s="1" t="str">
        <f>'Monthly data 1831 to 1870'!KH2</f>
        <v>Share multiplier</v>
      </c>
      <c r="KJ2" s="1" t="str">
        <f>'Monthly data 1831 to 1870'!KI2</f>
        <v>Shares (000)</v>
      </c>
      <c r="KK2" s="1" t="str">
        <f>'Monthly data 1831 to 1870'!KJ2</f>
        <v>Price</v>
      </c>
      <c r="KL2" s="1" t="str">
        <f>'Monthly data 1831 to 1870'!KK2</f>
        <v>Capitalization</v>
      </c>
      <c r="KM2" s="1" t="str">
        <f>'Monthly data 1831 to 1870'!KL2</f>
        <v>Price relative link</v>
      </c>
      <c r="KN2" s="1" t="str">
        <f>'Monthly data 1831 to 1870'!KM2</f>
        <v>Dividend (%)</v>
      </c>
      <c r="KO2" s="1" t="str">
        <f>'Monthly data 1831 to 1870'!KN2</f>
        <v>Share multiplier</v>
      </c>
      <c r="KP2" s="1" t="str">
        <f>'Monthly data 1831 to 1870'!KO2</f>
        <v>Shares (000)</v>
      </c>
      <c r="KQ2" s="1" t="str">
        <f>'Monthly data 1831 to 1870'!KP2</f>
        <v>Price</v>
      </c>
      <c r="KR2" s="1" t="str">
        <f>'Monthly data 1831 to 1870'!KQ2</f>
        <v>Capitalization</v>
      </c>
      <c r="KS2" s="1" t="str">
        <f>'Monthly data 1831 to 1870'!KR2</f>
        <v>Price relative link</v>
      </c>
      <c r="KT2" s="1" t="str">
        <f>'Monthly data 1831 to 1870'!KS2</f>
        <v>Dividend (%)</v>
      </c>
      <c r="KU2" s="1" t="str">
        <f>'Monthly data 1831 to 1870'!KT2</f>
        <v>Share multiplier</v>
      </c>
      <c r="KV2" s="1" t="str">
        <f>'Monthly data 1831 to 1870'!KU2</f>
        <v>Shares (000)</v>
      </c>
      <c r="KW2" s="1" t="str">
        <f>'Monthly data 1831 to 1870'!KV2</f>
        <v>Price</v>
      </c>
      <c r="KX2" s="1" t="str">
        <f>'Monthly data 1831 to 1870'!KW2</f>
        <v>Capitalization</v>
      </c>
      <c r="KY2" s="1" t="str">
        <f>'Monthly data 1831 to 1870'!KX2</f>
        <v>Price relative link</v>
      </c>
      <c r="KZ2" s="1" t="str">
        <f>'Monthly data 1831 to 1870'!KY2</f>
        <v>Dividend (%)</v>
      </c>
      <c r="LA2" s="1" t="str">
        <f>'Monthly data 1831 to 1870'!KZ2</f>
        <v>Share multiplier</v>
      </c>
      <c r="LB2" s="1" t="str">
        <f>'Monthly data 1831 to 1870'!LA2</f>
        <v>Shares (000)</v>
      </c>
      <c r="LC2" s="1" t="str">
        <f>'Monthly data 1831 to 1870'!LB2</f>
        <v>Price</v>
      </c>
      <c r="LD2" s="1" t="str">
        <f>'Monthly data 1831 to 1870'!LC2</f>
        <v>Capitalization</v>
      </c>
      <c r="LE2" s="1" t="str">
        <f>'Monthly data 1831 to 1870'!LD2</f>
        <v>Price relative link</v>
      </c>
      <c r="LF2" s="1" t="str">
        <f>'Monthly data 1831 to 1870'!LE2</f>
        <v>Dividend (%)</v>
      </c>
      <c r="LG2" s="1" t="str">
        <f>'Monthly data 1831 to 1870'!LF2</f>
        <v>Share multiplier</v>
      </c>
      <c r="LH2" s="1" t="str">
        <f>'Monthly data 1831 to 1870'!LG2</f>
        <v>Shares (000)</v>
      </c>
      <c r="LI2" s="1" t="str">
        <f>'Monthly data 1831 to 1870'!LH2</f>
        <v>Price</v>
      </c>
      <c r="LJ2" s="1" t="str">
        <f>'Monthly data 1831 to 1870'!LI2</f>
        <v>Capitalization</v>
      </c>
      <c r="LK2" s="1" t="str">
        <f>'Monthly data 1831 to 1870'!LJ2</f>
        <v>Price relative link</v>
      </c>
      <c r="LL2" s="1" t="str">
        <f>'Monthly data 1831 to 1870'!LK2</f>
        <v>Dividend (%)</v>
      </c>
      <c r="LM2" s="1" t="str">
        <f>'Monthly data 1831 to 1870'!LL2</f>
        <v>Share multiplier</v>
      </c>
      <c r="LN2" s="1" t="str">
        <f>'Monthly data 1831 to 1870'!LM2</f>
        <v>Shares (000)</v>
      </c>
      <c r="LO2" s="1" t="str">
        <f>'Monthly data 1831 to 1870'!LN2</f>
        <v>Price</v>
      </c>
      <c r="LP2" s="1" t="str">
        <f>'Monthly data 1831 to 1870'!LO2</f>
        <v>Capitalization</v>
      </c>
      <c r="LQ2" s="1" t="str">
        <f>'Monthly data 1831 to 1870'!LP2</f>
        <v>Price relative link</v>
      </c>
      <c r="LR2" s="1" t="str">
        <f>'Monthly data 1831 to 1870'!LQ2</f>
        <v>Dividend (%)</v>
      </c>
      <c r="LS2" s="1" t="str">
        <f>'Monthly data 1831 to 1870'!LR2</f>
        <v>Share multiplier</v>
      </c>
      <c r="LT2" s="1" t="str">
        <f>'Monthly data 1831 to 1870'!LS2</f>
        <v>Shares (000)</v>
      </c>
      <c r="LU2" s="1" t="str">
        <f>'Monthly data 1831 to 1870'!LT2</f>
        <v>Price</v>
      </c>
      <c r="LV2" s="1" t="str">
        <f>'Monthly data 1831 to 1870'!LU2</f>
        <v>Capitalization</v>
      </c>
      <c r="LW2" s="1" t="str">
        <f>'Monthly data 1831 to 1870'!LV2</f>
        <v>Price relative link</v>
      </c>
      <c r="LX2" s="1" t="str">
        <f>'Monthly data 1831 to 1870'!LW2</f>
        <v>Dividend (%)</v>
      </c>
      <c r="LY2" s="1" t="str">
        <f>'Monthly data 1831 to 1870'!LX2</f>
        <v>Share multiplier</v>
      </c>
      <c r="LZ2" s="1" t="str">
        <f>'Monthly data 1831 to 1870'!LY2</f>
        <v>Shares (000)</v>
      </c>
      <c r="MA2" s="1" t="str">
        <f>'Monthly data 1831 to 1870'!LZ2</f>
        <v>Price</v>
      </c>
      <c r="MB2" s="1" t="str">
        <f>'Monthly data 1831 to 1870'!MA2</f>
        <v>Capitalization</v>
      </c>
      <c r="MC2" s="1" t="str">
        <f>'Monthly data 1831 to 1870'!MB2</f>
        <v>Price relative link</v>
      </c>
      <c r="MD2" s="1" t="str">
        <f>'Monthly data 1831 to 1870'!MC2</f>
        <v>Dividend (%)</v>
      </c>
      <c r="ME2" s="1" t="str">
        <f>'Monthly data 1831 to 1870'!MD2</f>
        <v>Share multiplier</v>
      </c>
      <c r="MF2" s="1" t="str">
        <f>'Monthly data 1831 to 1870'!ME2</f>
        <v>Shares (000)</v>
      </c>
      <c r="MG2" s="1" t="str">
        <f>'Monthly data 1831 to 1870'!MF2</f>
        <v>Price</v>
      </c>
      <c r="MH2" s="1" t="str">
        <f>'Monthly data 1831 to 1870'!MG2</f>
        <v>Capitalization</v>
      </c>
      <c r="MI2" s="1" t="str">
        <f>'Monthly data 1831 to 1870'!MH2</f>
        <v>Price relative link</v>
      </c>
      <c r="MJ2" s="1" t="str">
        <f>'Monthly data 1831 to 1870'!MI2</f>
        <v>Dividend (%)</v>
      </c>
      <c r="MK2" s="1" t="str">
        <f>'Monthly data 1831 to 1870'!MJ2</f>
        <v>Share multiplier</v>
      </c>
      <c r="ML2" s="1" t="str">
        <f>'Monthly data 1831 to 1870'!MK2</f>
        <v>Shares (000)</v>
      </c>
      <c r="MM2" s="1" t="str">
        <f>'Monthly data 1831 to 1870'!ML2</f>
        <v>Price</v>
      </c>
      <c r="MN2" s="1" t="str">
        <f>'Monthly data 1831 to 1870'!MM2</f>
        <v>Capitalization</v>
      </c>
      <c r="MO2" s="1" t="str">
        <f>'Monthly data 1831 to 1870'!MN2</f>
        <v>Price relative link</v>
      </c>
      <c r="MP2" s="1" t="str">
        <f>'Monthly data 1831 to 1870'!MO2</f>
        <v>Dividend (%)</v>
      </c>
      <c r="MQ2" s="1" t="str">
        <f>'Monthly data 1831 to 1870'!MP2</f>
        <v>Share multiplier</v>
      </c>
      <c r="MR2" s="1" t="str">
        <f>'Monthly data 1831 to 1870'!MQ2</f>
        <v>Shares (000)</v>
      </c>
      <c r="MS2" s="1" t="str">
        <f>'Monthly data 1831 to 1870'!MR2</f>
        <v>Price</v>
      </c>
      <c r="MT2" s="1" t="str">
        <f>'Monthly data 1831 to 1870'!MS2</f>
        <v>Capitalization</v>
      </c>
      <c r="MU2" s="1" t="str">
        <f>'Monthly data 1831 to 1870'!MT2</f>
        <v>Price relative link</v>
      </c>
      <c r="MV2" s="1" t="str">
        <f>'Monthly data 1831 to 1870'!MU2</f>
        <v>Dividend (%)</v>
      </c>
      <c r="MW2" s="1" t="str">
        <f>'Monthly data 1831 to 1870'!MV2</f>
        <v>Share multiplier</v>
      </c>
      <c r="MX2" s="1" t="str">
        <f>'Monthly data 1831 to 1870'!MW2</f>
        <v>Shares (000)</v>
      </c>
      <c r="MY2" s="1" t="str">
        <f>'Monthly data 1831 to 1870'!MX2</f>
        <v>Price</v>
      </c>
      <c r="MZ2" s="1" t="str">
        <f>'Monthly data 1831 to 1870'!MY2</f>
        <v>Capitalization</v>
      </c>
      <c r="NA2" s="1" t="str">
        <f>'Monthly data 1831 to 1870'!MZ2</f>
        <v>Price relative link</v>
      </c>
      <c r="NB2" s="1" t="str">
        <f>'Monthly data 1831 to 1870'!NA2</f>
        <v>Dividend (%)</v>
      </c>
      <c r="NC2" s="1" t="str">
        <f>'Monthly data 1831 to 1870'!NB2</f>
        <v>Share multiplier</v>
      </c>
      <c r="ND2" s="1" t="str">
        <f>'Monthly data 1831 to 1870'!NC2</f>
        <v>Shares (000)</v>
      </c>
      <c r="NE2" s="1" t="str">
        <f>'Monthly data 1831 to 1870'!ND2</f>
        <v>Price</v>
      </c>
      <c r="NF2" s="1" t="str">
        <f>'Monthly data 1831 to 1870'!NE2</f>
        <v>Capitalization</v>
      </c>
      <c r="NG2" s="1" t="str">
        <f>'Monthly data 1831 to 1870'!NF2</f>
        <v>Price relative link</v>
      </c>
      <c r="NH2" s="1" t="str">
        <f>'Monthly data 1831 to 1870'!NG2</f>
        <v>Dividend (%)</v>
      </c>
      <c r="NI2" s="1" t="str">
        <f>'Monthly data 1831 to 1870'!NH2</f>
        <v>Share multiplier</v>
      </c>
      <c r="NJ2" s="1" t="str">
        <f>'Monthly data 1831 to 1870'!NI2</f>
        <v>Shares (000)</v>
      </c>
      <c r="NK2" s="1" t="str">
        <f>'Monthly data 1831 to 1870'!NJ2</f>
        <v>Price</v>
      </c>
      <c r="NL2" s="1" t="str">
        <f>'Monthly data 1831 to 1870'!NK2</f>
        <v>Capitalization</v>
      </c>
      <c r="NM2" s="1" t="str">
        <f>'Monthly data 1831 to 1870'!NL2</f>
        <v>Price relative link</v>
      </c>
      <c r="NN2" s="1" t="str">
        <f>'Monthly data 1831 to 1870'!NM2</f>
        <v>Dividend (%)</v>
      </c>
      <c r="NO2" s="1" t="str">
        <f>'Monthly data 1831 to 1870'!NN2</f>
        <v>Share multiplier</v>
      </c>
      <c r="NP2" s="1" t="str">
        <f>'Monthly data 1831 to 1870'!NO2</f>
        <v>Shares (000)</v>
      </c>
      <c r="NQ2" s="1" t="str">
        <f>'Monthly data 1831 to 1870'!NP2</f>
        <v>Price</v>
      </c>
      <c r="NR2" s="1" t="str">
        <f>'Monthly data 1831 to 1870'!NQ2</f>
        <v>Capitalization</v>
      </c>
      <c r="NS2" s="1" t="str">
        <f>'Monthly data 1831 to 1870'!NR2</f>
        <v>Price relative link</v>
      </c>
      <c r="NT2" s="1" t="str">
        <f>'Monthly data 1831 to 1870'!NS2</f>
        <v>Dividend (%)</v>
      </c>
      <c r="NU2" s="1" t="str">
        <f>'Monthly data 1831 to 1870'!NT2</f>
        <v>Share multiplier</v>
      </c>
      <c r="NV2" s="1" t="str">
        <f>'Monthly data 1831 to 1870'!NU2</f>
        <v>Shares (000)</v>
      </c>
      <c r="NW2" s="1" t="str">
        <f>'Monthly data 1831 to 1870'!NV2</f>
        <v>Price</v>
      </c>
      <c r="NX2" s="1" t="str">
        <f>'Monthly data 1831 to 1870'!NW2</f>
        <v>Capitalization</v>
      </c>
      <c r="NY2" s="1" t="str">
        <f>'Monthly data 1831 to 1870'!NX2</f>
        <v>Price relative link</v>
      </c>
      <c r="NZ2" s="1" t="str">
        <f>'Monthly data 1831 to 1870'!NY2</f>
        <v>Dividend (%)</v>
      </c>
      <c r="OA2" s="1" t="str">
        <f>'Monthly data 1831 to 1870'!NZ2</f>
        <v>Share multiplier</v>
      </c>
      <c r="OB2" s="1" t="str">
        <f>'Monthly data 1831 to 1870'!OA2</f>
        <v>Shares (000)</v>
      </c>
      <c r="OC2" s="1" t="str">
        <f>'Monthly data 1831 to 1870'!OB2</f>
        <v>Price</v>
      </c>
      <c r="OD2" s="1" t="str">
        <f>'Monthly data 1831 to 1870'!OC2</f>
        <v>Capitalization</v>
      </c>
      <c r="OE2" s="1" t="str">
        <f>'Monthly data 1831 to 1870'!OD2</f>
        <v>Price relative link</v>
      </c>
      <c r="OF2" s="1" t="str">
        <f>'Monthly data 1831 to 1870'!OE2</f>
        <v>Dividend (%)</v>
      </c>
      <c r="OG2" s="1" t="str">
        <f>'Monthly data 1831 to 1870'!OF2</f>
        <v>Share multiplier</v>
      </c>
      <c r="OH2" s="1" t="str">
        <f>'Monthly data 1831 to 1870'!OG2</f>
        <v>Shares (000)</v>
      </c>
      <c r="OI2" s="1" t="str">
        <f>'Monthly data 1831 to 1870'!OH2</f>
        <v>Price</v>
      </c>
      <c r="OJ2" s="1" t="str">
        <f>'Monthly data 1831 to 1870'!OI2</f>
        <v>Capitalization</v>
      </c>
      <c r="OK2" s="1" t="str">
        <f>'Monthly data 1831 to 1870'!OJ2</f>
        <v>Price relative link</v>
      </c>
      <c r="OL2" s="1" t="str">
        <f>'Monthly data 1831 to 1870'!OK2</f>
        <v>Dividend (%)</v>
      </c>
      <c r="OM2" s="1" t="str">
        <f>'Monthly data 1831 to 1870'!OL2</f>
        <v>Share multiplier</v>
      </c>
      <c r="ON2" s="1" t="str">
        <f>'Monthly data 1831 to 1870'!OM2</f>
        <v>Shares (000)</v>
      </c>
      <c r="OO2" s="1" t="str">
        <f>'Monthly data 1831 to 1870'!ON2</f>
        <v>Price</v>
      </c>
      <c r="OP2" s="1" t="str">
        <f>'Monthly data 1831 to 1870'!OO2</f>
        <v>Capitalization</v>
      </c>
      <c r="OQ2" s="1" t="str">
        <f>'Monthly data 1831 to 1870'!OP2</f>
        <v>Price relative link</v>
      </c>
      <c r="OR2" s="1" t="str">
        <f>'Monthly data 1831 to 1870'!OQ2</f>
        <v>Dividend (%)</v>
      </c>
      <c r="OS2" s="1" t="str">
        <f>'Monthly data 1831 to 1870'!OR2</f>
        <v>Share multiplier</v>
      </c>
      <c r="OT2" s="1" t="str">
        <f>'Monthly data 1831 to 1870'!OS2</f>
        <v>Shares (000)</v>
      </c>
      <c r="OU2" s="1" t="str">
        <f>'Monthly data 1831 to 1870'!OT2</f>
        <v>Price</v>
      </c>
      <c r="OV2" s="1" t="str">
        <f>'Monthly data 1831 to 1870'!OU2</f>
        <v>Capitalization</v>
      </c>
      <c r="OW2" s="1" t="str">
        <f>'Monthly data 1831 to 1870'!OV2</f>
        <v>Price relative link</v>
      </c>
      <c r="OX2" s="1" t="str">
        <f>'Monthly data 1831 to 1870'!OW2</f>
        <v>Dividend (%)</v>
      </c>
      <c r="OY2" s="1" t="str">
        <f>'Monthly data 1831 to 1870'!OX2</f>
        <v>Share multiplier</v>
      </c>
      <c r="OZ2" s="1" t="str">
        <f>'Monthly data 1831 to 1870'!OY2</f>
        <v>Shares (000)</v>
      </c>
      <c r="PA2" s="1" t="str">
        <f>'Monthly data 1831 to 1870'!OZ2</f>
        <v>Price</v>
      </c>
      <c r="PB2" s="1" t="str">
        <f>'Monthly data 1831 to 1870'!PA2</f>
        <v>Capitalization</v>
      </c>
      <c r="PC2" s="1" t="str">
        <f>'Monthly data 1831 to 1870'!PB2</f>
        <v>Price relative link</v>
      </c>
      <c r="PD2" s="1" t="str">
        <f>'Monthly data 1831 to 1870'!PC2</f>
        <v>Dividend (%)</v>
      </c>
      <c r="PE2" s="1" t="str">
        <f>'Monthly data 1831 to 1870'!PD2</f>
        <v>Share multiplier</v>
      </c>
      <c r="PF2" s="1" t="str">
        <f>'Monthly data 1831 to 1870'!PE2</f>
        <v>Shares (000)</v>
      </c>
      <c r="PG2" s="1" t="str">
        <f>'Monthly data 1831 to 1870'!PF2</f>
        <v>Price</v>
      </c>
      <c r="PH2" s="1" t="str">
        <f>'Monthly data 1831 to 1870'!PG2</f>
        <v>Capitalization</v>
      </c>
      <c r="PI2" s="1" t="str">
        <f>'Monthly data 1831 to 1870'!PH2</f>
        <v>Price relative link</v>
      </c>
      <c r="PJ2" s="1" t="str">
        <f>'Monthly data 1831 to 1870'!PI2</f>
        <v>Dividend (%)</v>
      </c>
      <c r="PK2" s="1" t="str">
        <f>'Monthly data 1831 to 1870'!PJ2</f>
        <v>Share multiplier</v>
      </c>
      <c r="PL2" s="1" t="str">
        <f>'Monthly data 1831 to 1870'!PK2</f>
        <v>Shares (000)</v>
      </c>
      <c r="PM2" s="1" t="str">
        <f>'Monthly data 1831 to 1870'!PL2</f>
        <v>Price</v>
      </c>
      <c r="PN2" s="1" t="str">
        <f>'Monthly data 1831 to 1870'!PM2</f>
        <v>Capitalization</v>
      </c>
      <c r="PO2" s="1" t="str">
        <f>'Monthly data 1831 to 1870'!PN2</f>
        <v>Price relative link</v>
      </c>
      <c r="PP2" s="1" t="str">
        <f>'Monthly data 1831 to 1870'!PO2</f>
        <v>Dividend (%)</v>
      </c>
      <c r="PQ2" s="1" t="str">
        <f>'Monthly data 1831 to 1870'!PP2</f>
        <v>Share multiplier</v>
      </c>
      <c r="PR2" s="1" t="str">
        <f>'Monthly data 1831 to 1870'!PQ2</f>
        <v>Shares (000)</v>
      </c>
      <c r="PS2" s="1" t="str">
        <f>'Monthly data 1831 to 1870'!PR2</f>
        <v>Price</v>
      </c>
      <c r="PT2" s="1" t="str">
        <f>'Monthly data 1831 to 1870'!PS2</f>
        <v>Capitalization</v>
      </c>
      <c r="PU2" s="1" t="str">
        <f>'Monthly data 1831 to 1870'!PT2</f>
        <v>Price relative link</v>
      </c>
      <c r="PV2" s="1" t="str">
        <f>'Monthly data 1831 to 1870'!PU2</f>
        <v>Dividend (%)</v>
      </c>
      <c r="PW2" s="1" t="str">
        <f>'Monthly data 1831 to 1870'!PV2</f>
        <v>Share multiplier</v>
      </c>
      <c r="PX2" s="1" t="str">
        <f>'Monthly data 1831 to 1870'!PW2</f>
        <v>Shares (000)</v>
      </c>
      <c r="PY2" s="1" t="str">
        <f>'Monthly data 1831 to 1870'!PX2</f>
        <v>Price</v>
      </c>
      <c r="PZ2" s="1" t="str">
        <f>'Monthly data 1831 to 1870'!PY2</f>
        <v>Capitalization</v>
      </c>
      <c r="QA2" s="1" t="str">
        <f>'Monthly data 1831 to 1870'!PZ2</f>
        <v>Price relative link</v>
      </c>
      <c r="QB2" s="1" t="str">
        <f>'Monthly data 1831 to 1870'!QA2</f>
        <v>Dividend (%)</v>
      </c>
      <c r="QC2" s="1" t="str">
        <f>'Monthly data 1831 to 1870'!QB2</f>
        <v>Share multiplier</v>
      </c>
      <c r="QD2" s="1" t="str">
        <f>'Monthly data 1831 to 1870'!QC2</f>
        <v>Shares (000)</v>
      </c>
      <c r="QE2" s="1" t="str">
        <f>'Monthly data 1831 to 1870'!QD2</f>
        <v>Price</v>
      </c>
      <c r="QF2" s="1" t="str">
        <f>'Monthly data 1831 to 1870'!QE2</f>
        <v>Capitalization</v>
      </c>
      <c r="QG2" s="1" t="str">
        <f>'Monthly data 1831 to 1870'!QF2</f>
        <v>Price relative link</v>
      </c>
      <c r="QH2" s="1" t="str">
        <f>'Monthly data 1831 to 1870'!QG2</f>
        <v>Dividend (%)</v>
      </c>
      <c r="QI2" s="1" t="str">
        <f>'Monthly data 1831 to 1870'!QH2</f>
        <v>Share multiplier</v>
      </c>
      <c r="QJ2" s="1" t="str">
        <f>'Monthly data 1831 to 1870'!QI2</f>
        <v>Shares (000)</v>
      </c>
      <c r="QK2" s="1" t="str">
        <f>'Monthly data 1831 to 1870'!QJ2</f>
        <v>Price</v>
      </c>
      <c r="QL2" s="1" t="str">
        <f>'Monthly data 1831 to 1870'!QK2</f>
        <v>Capitalization</v>
      </c>
      <c r="QM2" s="1" t="str">
        <f>'Monthly data 1831 to 1870'!QL2</f>
        <v>Price relative link</v>
      </c>
      <c r="QN2" s="1" t="str">
        <f>'Monthly data 1831 to 1870'!QM2</f>
        <v>Dividend (%)</v>
      </c>
      <c r="QO2" s="1" t="str">
        <f>'Monthly data 1831 to 1870'!QN2</f>
        <v>Share multiplier</v>
      </c>
      <c r="QP2" s="1" t="str">
        <f>'Monthly data 1831 to 1870'!QO2</f>
        <v>Shares (000)</v>
      </c>
      <c r="QQ2" s="1" t="str">
        <f>'Monthly data 1831 to 1870'!QP2</f>
        <v>Price</v>
      </c>
      <c r="QR2" s="1" t="str">
        <f>'Monthly data 1831 to 1870'!QQ2</f>
        <v>Capitalization</v>
      </c>
      <c r="QS2" s="1" t="str">
        <f>'Monthly data 1831 to 1870'!QR2</f>
        <v>Price relative link</v>
      </c>
      <c r="QT2" s="1" t="str">
        <f>'Monthly data 1831 to 1870'!QS2</f>
        <v>Dividend (%)</v>
      </c>
      <c r="QU2" s="1" t="str">
        <f>'Monthly data 1831 to 1870'!QT2</f>
        <v>Share multiplier</v>
      </c>
      <c r="QV2" s="1" t="str">
        <f>'Monthly data 1831 to 1870'!QU2</f>
        <v>Shares (000)</v>
      </c>
      <c r="QW2" s="1" t="str">
        <f>'Monthly data 1831 to 1870'!QV2</f>
        <v>Price</v>
      </c>
      <c r="QX2" s="1" t="str">
        <f>'Monthly data 1831 to 1870'!QW2</f>
        <v>Capitalization</v>
      </c>
      <c r="QY2" s="1" t="str">
        <f>'Monthly data 1831 to 1870'!QX2</f>
        <v>Price relative link</v>
      </c>
      <c r="QZ2" s="1" t="str">
        <f>'Monthly data 1831 to 1870'!QY2</f>
        <v>Dividend (%)</v>
      </c>
      <c r="RA2" s="1" t="str">
        <f>'Monthly data 1831 to 1870'!QZ2</f>
        <v>Share multiplier</v>
      </c>
      <c r="RB2" s="1" t="str">
        <f>'Monthly data 1831 to 1870'!RA2</f>
        <v>Shares (000)</v>
      </c>
      <c r="RC2" s="1" t="str">
        <f>'Monthly data 1831 to 1870'!RB2</f>
        <v>Price</v>
      </c>
      <c r="RD2" s="1" t="str">
        <f>'Monthly data 1831 to 1870'!RC2</f>
        <v>Capitalization</v>
      </c>
      <c r="RE2" s="1" t="str">
        <f>'Monthly data 1831 to 1870'!RD2</f>
        <v>Price relative link</v>
      </c>
      <c r="RF2" s="1" t="str">
        <f>'Monthly data 1831 to 1870'!RE2</f>
        <v>Dividend (%)</v>
      </c>
      <c r="RG2" s="1" t="str">
        <f>'Monthly data 1831 to 1870'!RF2</f>
        <v>Share multiplier</v>
      </c>
      <c r="RH2" s="1" t="str">
        <f>'Monthly data 1831 to 1870'!RG2</f>
        <v>Shares (000)</v>
      </c>
      <c r="RI2" s="1" t="str">
        <f>'Monthly data 1831 to 1870'!RH2</f>
        <v>Price</v>
      </c>
      <c r="RJ2" s="1" t="str">
        <f>'Monthly data 1831 to 1870'!RI2</f>
        <v>Capitalization</v>
      </c>
      <c r="RK2" s="1" t="str">
        <f>'Monthly data 1831 to 1870'!RJ2</f>
        <v>Price relative link</v>
      </c>
      <c r="RL2" s="1" t="str">
        <f>'Monthly data 1831 to 1870'!RK2</f>
        <v>Dividend (%)</v>
      </c>
      <c r="RM2" s="1" t="str">
        <f>'Monthly data 1831 to 1870'!RL2</f>
        <v>Share multiplier</v>
      </c>
      <c r="RN2" s="1" t="str">
        <f>'Monthly data 1831 to 1870'!RM2</f>
        <v>Shares (000)</v>
      </c>
      <c r="RO2" s="1" t="str">
        <f>'Monthly data 1831 to 1870'!RN2</f>
        <v>Price</v>
      </c>
      <c r="RP2" s="1" t="str">
        <f>'Monthly data 1831 to 1870'!RO2</f>
        <v>Capitalization</v>
      </c>
      <c r="RQ2" s="1" t="str">
        <f>'Monthly data 1831 to 1870'!RP2</f>
        <v>Price relative link</v>
      </c>
      <c r="RR2" s="1" t="str">
        <f>'Monthly data 1831 to 1870'!RQ2</f>
        <v>Dividend (%)</v>
      </c>
      <c r="RS2" s="1" t="str">
        <f>'Monthly data 1831 to 1870'!RR2</f>
        <v>Share multiplier</v>
      </c>
      <c r="RT2" s="1" t="str">
        <f>'Monthly data 1831 to 1870'!RS2</f>
        <v>Shares (000)</v>
      </c>
      <c r="RU2" s="1" t="str">
        <f>'Monthly data 1831 to 1870'!RT2</f>
        <v>Price</v>
      </c>
      <c r="RV2" s="1" t="str">
        <f>'Monthly data 1831 to 1870'!RU2</f>
        <v>Capitalization</v>
      </c>
      <c r="RW2" s="1" t="str">
        <f>'Monthly data 1831 to 1870'!RV2</f>
        <v>Price relative link</v>
      </c>
      <c r="RX2" s="1" t="str">
        <f>'Monthly data 1831 to 1870'!RW2</f>
        <v>Dividend (%)</v>
      </c>
      <c r="RY2" s="1" t="str">
        <f>'Monthly data 1831 to 1870'!RX2</f>
        <v>Share multiplier</v>
      </c>
      <c r="RZ2" s="1" t="str">
        <f>'Monthly data 1831 to 1870'!RY2</f>
        <v>Shares (000)</v>
      </c>
      <c r="SA2" s="1" t="str">
        <f>'Monthly data 1831 to 1870'!RZ2</f>
        <v>Price</v>
      </c>
      <c r="SB2" s="1" t="str">
        <f>'Monthly data 1831 to 1870'!SA2</f>
        <v>Capitalization</v>
      </c>
      <c r="SC2" s="1" t="str">
        <f>'Monthly data 1831 to 1870'!SB2</f>
        <v>Price relative link</v>
      </c>
      <c r="SD2" s="1" t="str">
        <f>'Monthly data 1831 to 1870'!SC2</f>
        <v>Dividend (%)</v>
      </c>
      <c r="SE2" s="1" t="str">
        <f>'Monthly data 1831 to 1870'!SD2</f>
        <v>Share multiplier</v>
      </c>
      <c r="SF2" s="1" t="str">
        <f>'Monthly data 1831 to 1870'!SE2</f>
        <v>Shares (000)</v>
      </c>
      <c r="SG2" s="1" t="str">
        <f>'Monthly data 1831 to 1870'!SF2</f>
        <v>Price</v>
      </c>
      <c r="SH2" s="1" t="str">
        <f>'Monthly data 1831 to 1870'!SG2</f>
        <v>Capitalization</v>
      </c>
      <c r="SI2" s="1" t="str">
        <f>'Monthly data 1831 to 1870'!SH2</f>
        <v>Price relative link</v>
      </c>
      <c r="SJ2" s="1" t="str">
        <f>'Monthly data 1831 to 1870'!SI2</f>
        <v>Dividend (%)</v>
      </c>
      <c r="SK2" s="1" t="str">
        <f>'Monthly data 1831 to 1870'!SJ2</f>
        <v>Share multiplier</v>
      </c>
      <c r="SL2" s="1" t="str">
        <f>'Monthly data 1831 to 1870'!SK2</f>
        <v>Shares (000)</v>
      </c>
      <c r="SM2" s="1" t="str">
        <f>'Monthly data 1831 to 1870'!SL2</f>
        <v>Price</v>
      </c>
      <c r="SN2" s="1" t="str">
        <f>'Monthly data 1831 to 1870'!SM2</f>
        <v>Capitalization</v>
      </c>
      <c r="SO2" s="1" t="str">
        <f>'Monthly data 1831 to 1870'!SN2</f>
        <v>Price relative link</v>
      </c>
      <c r="SP2" s="1" t="str">
        <f>'Monthly data 1831 to 1870'!SO2</f>
        <v>Dividend (%)</v>
      </c>
      <c r="SQ2" s="1" t="str">
        <f>'Monthly data 1831 to 1870'!SP2</f>
        <v>Share multiplier</v>
      </c>
      <c r="SR2" s="1" t="str">
        <f>'Monthly data 1831 to 1870'!SQ2</f>
        <v>Shares (000)</v>
      </c>
      <c r="SS2" s="1" t="str">
        <f>'Monthly data 1831 to 1870'!SR2</f>
        <v>Price</v>
      </c>
      <c r="ST2" s="1" t="str">
        <f>'Monthly data 1831 to 1870'!SS2</f>
        <v>Capitalization</v>
      </c>
      <c r="SU2" s="1" t="str">
        <f>'Monthly data 1831 to 1870'!ST2</f>
        <v>Price relative link</v>
      </c>
    </row>
    <row r="3" spans="2:535" x14ac:dyDescent="0.55000000000000004">
      <c r="B3">
        <f>'Monthly data 1831 to 1870'!B4</f>
        <v>183101</v>
      </c>
      <c r="E3" s="11">
        <f>'Monthly data 1831 to 1870'!E4</f>
        <v>6845.5662499999999</v>
      </c>
      <c r="F3" s="11">
        <f>'Monthly data 1831 to 1870'!F4</f>
        <v>65.941319969560652</v>
      </c>
    </row>
    <row r="4" spans="2:535" x14ac:dyDescent="0.55000000000000004">
      <c r="B4">
        <f>'Monthly data 1831 to 1870'!B5</f>
        <v>183102</v>
      </c>
      <c r="E4" s="11">
        <f>'Monthly data 1831 to 1870'!E5</f>
        <v>6985.4690000000001</v>
      </c>
      <c r="F4" s="11">
        <f>'Monthly data 1831 to 1870'!F5</f>
        <v>67.288961883386477</v>
      </c>
    </row>
    <row r="5" spans="2:535" x14ac:dyDescent="0.55000000000000004">
      <c r="B5">
        <f>'Monthly data 1831 to 1870'!B6</f>
        <v>183103</v>
      </c>
      <c r="E5" s="11">
        <f>'Monthly data 1831 to 1870'!E6</f>
        <v>7380.1009999999997</v>
      </c>
      <c r="F5" s="11">
        <f>'Monthly data 1831 to 1870'!F6</f>
        <v>71.09033550711375</v>
      </c>
    </row>
    <row r="6" spans="2:535" x14ac:dyDescent="0.55000000000000004">
      <c r="B6">
        <f>'Monthly data 1831 to 1870'!B7</f>
        <v>183104</v>
      </c>
      <c r="E6" s="11">
        <f>'Monthly data 1831 to 1870'!E7</f>
        <v>7671.6319999999996</v>
      </c>
      <c r="F6" s="11">
        <f>'Monthly data 1831 to 1870'!F7</f>
        <v>73.898567616772453</v>
      </c>
    </row>
    <row r="7" spans="2:535" x14ac:dyDescent="0.55000000000000004">
      <c r="B7">
        <f>'Monthly data 1831 to 1870'!B8</f>
        <v>183105</v>
      </c>
      <c r="E7" s="11">
        <f>'Monthly data 1831 to 1870'!E8</f>
        <v>7262.692</v>
      </c>
      <c r="F7" s="11">
        <f>'Monthly data 1831 to 1870'!F8</f>
        <v>69.959369250479227</v>
      </c>
    </row>
    <row r="8" spans="2:535" x14ac:dyDescent="0.55000000000000004">
      <c r="B8">
        <f>'Monthly data 1831 to 1870'!B9</f>
        <v>183106</v>
      </c>
      <c r="E8" s="11">
        <f>'Monthly data 1831 to 1870'!E9</f>
        <v>7440.0562499999996</v>
      </c>
      <c r="F8" s="11">
        <f>'Monthly data 1831 to 1870'!F9</f>
        <v>71.667866741159585</v>
      </c>
    </row>
    <row r="9" spans="2:535" x14ac:dyDescent="0.55000000000000004">
      <c r="B9">
        <f>'Monthly data 1831 to 1870'!B10</f>
        <v>183107</v>
      </c>
      <c r="E9" s="11">
        <f>'Monthly data 1831 to 1870'!E10</f>
        <v>7330.6900000000005</v>
      </c>
      <c r="F9" s="11">
        <f>'Monthly data 1831 to 1870'!F10</f>
        <v>70.61437392234113</v>
      </c>
    </row>
    <row r="10" spans="2:535" x14ac:dyDescent="0.55000000000000004">
      <c r="B10">
        <f>'Monthly data 1831 to 1870'!B11</f>
        <v>183108</v>
      </c>
      <c r="E10" s="11">
        <f>'Monthly data 1831 to 1870'!E11</f>
        <v>7401.94</v>
      </c>
      <c r="F10" s="11">
        <f>'Monthly data 1831 to 1870'!F11</f>
        <v>71.300704150732557</v>
      </c>
    </row>
    <row r="11" spans="2:535" x14ac:dyDescent="0.55000000000000004">
      <c r="B11">
        <f>'Monthly data 1831 to 1870'!B12</f>
        <v>183109</v>
      </c>
      <c r="E11" s="11">
        <f>'Monthly data 1831 to 1870'!E12</f>
        <v>7095.1944999999996</v>
      </c>
      <c r="F11" s="11">
        <f>'Monthly data 1831 to 1870'!F12</f>
        <v>68.345915251461761</v>
      </c>
    </row>
    <row r="12" spans="2:535" x14ac:dyDescent="0.55000000000000004">
      <c r="B12">
        <f>'Monthly data 1831 to 1870'!B13</f>
        <v>183110</v>
      </c>
      <c r="E12" s="11">
        <f>'Monthly data 1831 to 1870'!E13</f>
        <v>6665.3337499999998</v>
      </c>
      <c r="F12" s="11">
        <f>'Monthly data 1831 to 1870'!F13</f>
        <v>64.205193472879117</v>
      </c>
    </row>
    <row r="13" spans="2:535" x14ac:dyDescent="0.55000000000000004">
      <c r="B13">
        <f>'Monthly data 1831 to 1870'!B14</f>
        <v>183111</v>
      </c>
      <c r="E13" s="11">
        <f>'Monthly data 1831 to 1870'!E14</f>
        <v>6497.9012499999999</v>
      </c>
      <c r="F13" s="11">
        <f>'Monthly data 1831 to 1870'!F14</f>
        <v>62.592365599684044</v>
      </c>
    </row>
    <row r="14" spans="2:535" x14ac:dyDescent="0.55000000000000004">
      <c r="B14">
        <f>'Monthly data 1831 to 1870'!B15</f>
        <v>183112</v>
      </c>
      <c r="D14">
        <f>D2*G14*(1+H14)</f>
        <v>99.31081055253388</v>
      </c>
      <c r="E14" s="11">
        <f>'Monthly data 1831 to 1870'!E15</f>
        <v>6725.3577500000001</v>
      </c>
      <c r="F14" s="11">
        <f>'Monthly data 1831 to 1870'!F15</f>
        <v>64.783386955390938</v>
      </c>
      <c r="G14">
        <f>F14/F2</f>
        <v>0.98243994790058453</v>
      </c>
      <c r="H14" s="12">
        <f>(J14+K14)/AVERAGE(E3:E14)</f>
        <v>1.0858839410542671E-2</v>
      </c>
      <c r="I14" s="12">
        <f>J14/AVERAGE(E3:E14)</f>
        <v>1.0858839410542671E-2</v>
      </c>
      <c r="J14">
        <f>SUM(L14,R14,X14,AD14,AJ14,AP14,AV14,BB14,BH14,BN14,BT14,BZ14,CF14,CL14,CR14,CX14,DD14,DJ14,DP14,DV14,EB14,EH14,EN14,ET14,EZ14,FF14,FL14,FR14,FX14,GD14,GJ14,GP14,GV14,HB14,HH14,HN14,HT14,HZ14,IF14,IL14,IR14,IX14,JD14,JJ14,JP14,JV14,KB14,KH14,KN14,KT14,KZ14,LF14,LL14,LR14,LX14,MD14,MJ14,MP14,MV14,NB14,NH14,NN14,NT14,NZ14,OF14,OL14,OR14,OX14,PD14,PJ14,PP14,PV14,QB14,QH14,QN14,QT14,QZ14,RF14,RL14,RR14,RX14,SD14,SJ14,SP14)</f>
        <v>77.19</v>
      </c>
      <c r="K14">
        <f>SUM(M14,S14,Y14,AE14,AK14,AQ14,AW14,BC14,BI14,BO14,BU14,CA14,CG14,CM14,CS14,CY14,DE14,DK14,DQ14,DW14,EC14,EI14,EO14,EU14,FA14,FG14,FM14,FS14,FY14,GE14,GK14,GQ14,GW14,HC14,HI14,HO14,HU14,IA14,IG14,IM14,IS14,IY14,JE14,JK14,JQ14,JW14,KC14,KI14,KO14,KU14,LA14,LG14,LM14,LS14,LY14,ME14,MK14,MQ14,MW14,NC14,NI14,NO14,NU14,OA14,OG14,OM14,OS14,OY14,PE14,PK14,PQ14,PW14,QC14,QI14,QO14,QU14,RA14,RG14,RM14,RS14,RY14,SE14,SK14,SQ14)</f>
        <v>0</v>
      </c>
      <c r="L14">
        <f>'Monthly data 1831 to 1870'!K15*'Monthly data 1831 to 1870'!M15</f>
        <v>8.625</v>
      </c>
      <c r="M14">
        <f>(('Monthly data 1831 to 1870'!L15/'Monthly data 1831 to 1870'!L3)-1)*'Monthly data 1831 to 1870'!M15*'Monthly data 1831 to 1870'!N15</f>
        <v>0</v>
      </c>
      <c r="X14">
        <f>'Monthly data 1831 to 1870'!W15*'Monthly data 1831 to 1870'!Y15</f>
        <v>0</v>
      </c>
      <c r="Y14">
        <f>(('Monthly data 1831 to 1870'!X15/'Monthly data 1831 to 1870'!X3)-1)*'Monthly data 1831 to 1870'!Y15*'Monthly data 1831 to 1870'!Z15</f>
        <v>0</v>
      </c>
      <c r="DJ14">
        <f>'Monthly data 1831 to 1870'!DI15*'Monthly data 1831 to 1870'!DK15</f>
        <v>0</v>
      </c>
      <c r="DK14">
        <f>(('Monthly data 1831 to 1870'!DJ15/'Monthly data 1831 to 1870'!DJ3)-1)*'Monthly data 1831 to 1870'!DK15*'Monthly data 1831 to 1870'!DL15</f>
        <v>0</v>
      </c>
      <c r="JD14">
        <f>'Monthly data 1831 to 1870'!JC15*'Monthly data 1831 to 1870'!JE15</f>
        <v>0</v>
      </c>
      <c r="JE14">
        <f>(('Monthly data 1831 to 1870'!JD15/'Monthly data 1831 to 1870'!JD3)-1)*'Monthly data 1831 to 1870'!JE15*'Monthly data 1831 to 1870'!JF15</f>
        <v>0</v>
      </c>
      <c r="JJ14">
        <f>'Monthly data 1831 to 1870'!JI15*'Monthly data 1831 to 1870'!JK15</f>
        <v>0</v>
      </c>
      <c r="JK14">
        <f>(('Monthly data 1831 to 1870'!JJ15/'Monthly data 1831 to 1870'!JJ3)-1)*'Monthly data 1831 to 1870'!JK15*'Monthly data 1831 to 1870'!JL15</f>
        <v>0</v>
      </c>
      <c r="JP14">
        <f>'Monthly data 1831 to 1870'!JO15*'Monthly data 1831 to 1870'!JQ15</f>
        <v>0</v>
      </c>
      <c r="JQ14">
        <f>(('Monthly data 1831 to 1870'!JP15/'Monthly data 1831 to 1870'!JP3)-1)*'Monthly data 1831 to 1870'!JQ15*'Monthly data 1831 to 1870'!JR15</f>
        <v>0</v>
      </c>
      <c r="LR14">
        <f>'Monthly data 1831 to 1870'!LQ15*'Monthly data 1831 to 1870'!LS15</f>
        <v>0</v>
      </c>
      <c r="LS14">
        <f>(('Monthly data 1831 to 1870'!LR15/'Monthly data 1831 to 1870'!LR3)-1)*'Monthly data 1831 to 1870'!LS15*'Monthly data 1831 to 1870'!LT15</f>
        <v>0</v>
      </c>
      <c r="QH14">
        <f>'Monthly data 1831 to 1870'!QG15*'Monthly data 1831 to 1870'!QI15</f>
        <v>68.564999999999998</v>
      </c>
      <c r="QI14">
        <f>(('Monthly data 1831 to 1870'!QH15/'Monthly data 1831 to 1870'!QH3)-1)*'Monthly data 1831 to 1870'!QI15*'Monthly data 1831 to 1870'!QJ15</f>
        <v>0</v>
      </c>
      <c r="SD14">
        <f>'Monthly data 1831 to 1870'!SC15*'Monthly data 1831 to 1870'!SE15</f>
        <v>0</v>
      </c>
      <c r="SE14">
        <f>(('Monthly data 1831 to 1870'!SD15/'Monthly data 1831 to 1870'!SD3)-1)*'Monthly data 1831 to 1870'!SE15*'Monthly data 1831 to 1870'!SF15</f>
        <v>0</v>
      </c>
      <c r="SJ14">
        <f>'Monthly data 1831 to 1870'!SI15*'Monthly data 1831 to 1870'!SK15</f>
        <v>0</v>
      </c>
      <c r="SK14">
        <f>(('Monthly data 1831 to 1870'!SJ15/'Monthly data 1831 to 1870'!SJ3)-1)*'Monthly data 1831 to 1870'!SK15*'Monthly data 1831 to 1870'!SL15</f>
        <v>0</v>
      </c>
      <c r="SP14">
        <f>'Monthly data 1831 to 1870'!SO15*'Monthly data 1831 to 1870'!SQ15</f>
        <v>0</v>
      </c>
      <c r="SQ14">
        <f>(('Monthly data 1831 to 1870'!SP15/'Monthly data 1831 to 1870'!SP3)-1)*'Monthly data 1831 to 1870'!SQ15*'Monthly data 1831 to 1870'!SR15</f>
        <v>0</v>
      </c>
      <c r="TB14" t="e">
        <f>'Monthly data 1831 to 1870'!#REF!*'Monthly data 1831 to 1870'!#REF!</f>
        <v>#REF!</v>
      </c>
      <c r="TC14" t="e">
        <f>(('Monthly data 1831 to 1870'!#REF!/'Monthly data 1831 to 1870'!#REF!)-1)*'Monthly data 1831 to 1870'!#REF!*'Monthly data 1831 to 1870'!#REF!</f>
        <v>#REF!</v>
      </c>
      <c r="TH14" t="e">
        <f>'Monthly data 1831 to 1870'!#REF!*'Monthly data 1831 to 1870'!#REF!</f>
        <v>#REF!</v>
      </c>
      <c r="TI14" t="e">
        <f>(('Monthly data 1831 to 1870'!#REF!/'Monthly data 1831 to 1870'!#REF!)-1)*'Monthly data 1831 to 1870'!#REF!*'Monthly data 1831 to 1870'!#REF!</f>
        <v>#REF!</v>
      </c>
      <c r="TN14" t="e">
        <f>'Monthly data 1831 to 1870'!#REF!*'Monthly data 1831 to 1870'!#REF!</f>
        <v>#REF!</v>
      </c>
      <c r="TO14" t="e">
        <f>(('Monthly data 1831 to 1870'!#REF!/'Monthly data 1831 to 1870'!#REF!)-1)*'Monthly data 1831 to 1870'!#REF!*'Monthly data 1831 to 1870'!#REF!</f>
        <v>#REF!</v>
      </c>
    </row>
    <row r="15" spans="2:535" x14ac:dyDescent="0.55000000000000004">
      <c r="B15">
        <f>'Monthly data 1831 to 1870'!B16</f>
        <v>183201</v>
      </c>
      <c r="E15" s="11">
        <f>'Monthly data 1831 to 1870'!E16</f>
        <v>10349.7425</v>
      </c>
      <c r="F15" s="11">
        <f>'Monthly data 1831 to 1870'!F16</f>
        <v>66.823474079383516</v>
      </c>
    </row>
    <row r="16" spans="2:535" x14ac:dyDescent="0.55000000000000004">
      <c r="B16">
        <f>'Monthly data 1831 to 1870'!B17</f>
        <v>183202</v>
      </c>
      <c r="E16" s="11">
        <f>'Monthly data 1831 to 1870'!E17</f>
        <v>10220.3105</v>
      </c>
      <c r="F16" s="11">
        <f>'Monthly data 1831 to 1870'!F17</f>
        <v>65.987791848927742</v>
      </c>
    </row>
    <row r="17" spans="2:511" x14ac:dyDescent="0.55000000000000004">
      <c r="B17">
        <f>'Monthly data 1831 to 1870'!B18</f>
        <v>183203</v>
      </c>
      <c r="E17" s="11">
        <f>'Monthly data 1831 to 1870'!E18</f>
        <v>10345.54125</v>
      </c>
      <c r="F17" s="11">
        <f>'Monthly data 1831 to 1870'!F18</f>
        <v>66.796348561963541</v>
      </c>
    </row>
    <row r="18" spans="2:511" x14ac:dyDescent="0.55000000000000004">
      <c r="B18">
        <f>'Monthly data 1831 to 1870'!B19</f>
        <v>183204</v>
      </c>
      <c r="E18" s="11">
        <f>'Monthly data 1831 to 1870'!E19</f>
        <v>10720.133750000001</v>
      </c>
      <c r="F18" s="11">
        <f>'Monthly data 1831 to 1870'!F19</f>
        <v>69.21491812676976</v>
      </c>
    </row>
    <row r="19" spans="2:511" x14ac:dyDescent="0.55000000000000004">
      <c r="B19">
        <f>'Monthly data 1831 to 1870'!B20</f>
        <v>183205</v>
      </c>
      <c r="E19" s="11">
        <f>'Monthly data 1831 to 1870'!E20</f>
        <v>11107.41275</v>
      </c>
      <c r="F19" s="11">
        <f>'Monthly data 1831 to 1870'!F20</f>
        <v>71.715398522102248</v>
      </c>
    </row>
    <row r="20" spans="2:511" x14ac:dyDescent="0.55000000000000004">
      <c r="B20">
        <f>'Monthly data 1831 to 1870'!B21</f>
        <v>183206</v>
      </c>
      <c r="E20" s="11">
        <f>'Monthly data 1831 to 1870'!E21</f>
        <v>10932.9755</v>
      </c>
      <c r="F20" s="11">
        <f>'Monthly data 1831 to 1870'!F21</f>
        <v>70.589138322502706</v>
      </c>
    </row>
    <row r="21" spans="2:511" x14ac:dyDescent="0.55000000000000004">
      <c r="B21">
        <f>'Monthly data 1831 to 1870'!B22</f>
        <v>183207</v>
      </c>
      <c r="E21" s="11">
        <f>'Monthly data 1831 to 1870'!E22</f>
        <v>10718.505166666668</v>
      </c>
      <c r="F21" s="11">
        <f>'Monthly data 1831 to 1870'!F22</f>
        <v>69.204403121574103</v>
      </c>
    </row>
    <row r="22" spans="2:511" x14ac:dyDescent="0.55000000000000004">
      <c r="B22">
        <f>'Monthly data 1831 to 1870'!B23</f>
        <v>183208</v>
      </c>
      <c r="E22" s="11">
        <f>'Monthly data 1831 to 1870'!E23</f>
        <v>11418.112333333333</v>
      </c>
      <c r="F22" s="11">
        <f>'Monthly data 1831 to 1870'!F23</f>
        <v>73.721441237981423</v>
      </c>
    </row>
    <row r="23" spans="2:511" x14ac:dyDescent="0.55000000000000004">
      <c r="B23">
        <f>'Monthly data 1831 to 1870'!B24</f>
        <v>183209</v>
      </c>
      <c r="E23" s="11">
        <f>'Monthly data 1831 to 1870'!E24</f>
        <v>11582.657166666666</v>
      </c>
      <c r="F23" s="11">
        <f>'Monthly data 1831 to 1870'!F24</f>
        <v>74.783830703723822</v>
      </c>
    </row>
    <row r="24" spans="2:511" x14ac:dyDescent="0.55000000000000004">
      <c r="B24">
        <f>'Monthly data 1831 to 1870'!B25</f>
        <v>183210</v>
      </c>
      <c r="E24" s="11">
        <f>'Monthly data 1831 to 1870'!E25</f>
        <v>12131.719333333334</v>
      </c>
      <c r="F24" s="11">
        <f>'Monthly data 1831 to 1870'!F25</f>
        <v>78.328869767470607</v>
      </c>
    </row>
    <row r="25" spans="2:511" x14ac:dyDescent="0.55000000000000004">
      <c r="B25">
        <f>'Monthly data 1831 to 1870'!B26</f>
        <v>183211</v>
      </c>
      <c r="E25" s="11">
        <f>'Monthly data 1831 to 1870'!E26</f>
        <v>12718.864250000001</v>
      </c>
      <c r="F25" s="11">
        <f>'Monthly data 1831 to 1870'!F26</f>
        <v>82.119791437233573</v>
      </c>
    </row>
    <row r="26" spans="2:511" x14ac:dyDescent="0.55000000000000004">
      <c r="B26">
        <f>'Monthly data 1831 to 1870'!B27</f>
        <v>183212</v>
      </c>
      <c r="D26">
        <f>D14*G26*(1+H26)</f>
        <v>131.68587957080084</v>
      </c>
      <c r="E26" s="11">
        <f>'Monthly data 1831 to 1870'!E27</f>
        <v>13049.336250000002</v>
      </c>
      <c r="F26" s="11">
        <f>'Monthly data 1831 to 1870'!F27</f>
        <v>84.253495452184865</v>
      </c>
      <c r="G26">
        <f>F26/F14</f>
        <v>1.3005416884146672</v>
      </c>
      <c r="H26" s="12">
        <f>(J26+K26)/AVERAGE(E15:E26)</f>
        <v>1.9573183913914764E-2</v>
      </c>
      <c r="I26" s="12">
        <f>J26/AVERAGE(E15:E26)</f>
        <v>1.9573183913914764E-2</v>
      </c>
      <c r="J26">
        <f>SUM(L26,R26,X26,AD26,AJ26,AP26,AV26,BB26,BH26,BN26,BT26,BZ26,CF26,CL26,CR26,CX26,DD26,DJ26,DP26,DV26,EB26,EH26,EN26,ET26,EZ26,FF26,FL26,FR26,FX26,GD26,GJ26,GP26,GV26,HB26,HH26,HN26,HT26,HZ26,IF26,IL26,IR26,IX26,JD26,JJ26,JP26,JV26,KB26,KH26,KN26,KT26,KZ26,LF26,LL26,LR26,LX26,MD26,MJ26,MP26,MV26,NB26,NH26,NN26,NT26,NZ26,OF26,OL26,OR26,OX26,PD26,PJ26,PP26,PV26,QB26,QH26,QN26,QT26,QZ26,RF26,RL26,RR26,RX26,SD26,SJ26,SP26)</f>
        <v>220.68</v>
      </c>
      <c r="K26">
        <f>SUM(M26,S26,Y26,AE26,AK26,AQ26,AW26,BC26,BI26,BO26,BU26,CA26,CG26,CM26,CS26,CY26,DE26,DK26,DQ26,DW26,EC26,EI26,EO26,EU26,FA26,FG26,FM26,FS26,FY26,GE26,GK26,GQ26,GW26,HC26,HI26,HO26,HU26,IA26,IG26,IM26,IS26,IY26,JE26,JK26,JQ26,JW26,KC26,KI26,KO26,KU26,LA26,LG26,LM26,LS26,LY26,ME26,MK26,MQ26,MW26,NC26,NI26,NO26,NU26,OA26,OG26,OM26,OS26,OY26,PE26,PK26,PQ26,PW26,QC26,QI26,QO26,QU26,RA26,RG26,RM26,RS26,RY26,SE26,SK26,SQ26)</f>
        <v>0</v>
      </c>
      <c r="L26">
        <f>'Monthly data 1831 to 1870'!K27*'Monthly data 1831 to 1870'!M27</f>
        <v>31.05</v>
      </c>
      <c r="M26">
        <f>(('Monthly data 1831 to 1870'!L27/'Monthly data 1831 to 1870'!L15)-1)*'Monthly data 1831 to 1870'!M27*'Monthly data 1831 to 1870'!N27</f>
        <v>0</v>
      </c>
      <c r="X26">
        <f>'Monthly data 1831 to 1870'!W27*'Monthly data 1831 to 1870'!Y27</f>
        <v>52.5</v>
      </c>
      <c r="Y26">
        <f>(('Monthly data 1831 to 1870'!X27/'Monthly data 1831 to 1870'!X15)-1)*'Monthly data 1831 to 1870'!Y27*'Monthly data 1831 to 1870'!Z27</f>
        <v>0</v>
      </c>
      <c r="DJ26">
        <f>'Monthly data 1831 to 1870'!DI27*'Monthly data 1831 to 1870'!DK27</f>
        <v>0</v>
      </c>
      <c r="DK26">
        <f>(('Monthly data 1831 to 1870'!DJ27/'Monthly data 1831 to 1870'!DJ15)-1)*'Monthly data 1831 to 1870'!DK27*'Monthly data 1831 to 1870'!DL27</f>
        <v>0</v>
      </c>
      <c r="ET26">
        <f>'Monthly data 1831 to 1870'!ES27*'Monthly data 1831 to 1870'!EU27</f>
        <v>0</v>
      </c>
      <c r="EU26">
        <f>(('Monthly data 1831 to 1870'!ET27/'Monthly data 1831 to 1870'!ET15)-1)*'Monthly data 1831 to 1870'!EU27*'Monthly data 1831 to 1870'!EV27</f>
        <v>0</v>
      </c>
      <c r="JD26">
        <f>'Monthly data 1831 to 1870'!JC27*'Monthly data 1831 to 1870'!JE27</f>
        <v>0</v>
      </c>
      <c r="JE26">
        <f>(('Monthly data 1831 to 1870'!JD27/'Monthly data 1831 to 1870'!JD15)-1)*'Monthly data 1831 to 1870'!JE27*'Monthly data 1831 to 1870'!JF27</f>
        <v>0</v>
      </c>
      <c r="JJ26">
        <f>'Monthly data 1831 to 1870'!JI27*'Monthly data 1831 to 1870'!JK27</f>
        <v>0</v>
      </c>
      <c r="JK26">
        <f>(('Monthly data 1831 to 1870'!JJ27/'Monthly data 1831 to 1870'!JJ15)-1)*'Monthly data 1831 to 1870'!JK27*'Monthly data 1831 to 1870'!JL27</f>
        <v>0</v>
      </c>
      <c r="JP26">
        <f>'Monthly data 1831 to 1870'!JO27*'Monthly data 1831 to 1870'!JQ27</f>
        <v>0</v>
      </c>
      <c r="JQ26">
        <f>(('Monthly data 1831 to 1870'!JP27/'Monthly data 1831 to 1870'!JP15)-1)*'Monthly data 1831 to 1870'!JQ27*'Monthly data 1831 to 1870'!JR27</f>
        <v>0</v>
      </c>
      <c r="KB26">
        <f>'Monthly data 1831 to 1870'!KA27*'Monthly data 1831 to 1870'!KC27</f>
        <v>0</v>
      </c>
      <c r="KC26">
        <f>(('Monthly data 1831 to 1870'!KB27/'Monthly data 1831 to 1870'!KB15)-1)*'Monthly data 1831 to 1870'!KC27*'Monthly data 1831 to 1870'!KD27</f>
        <v>0</v>
      </c>
      <c r="LR26">
        <f>'Monthly data 1831 to 1870'!LQ27*'Monthly data 1831 to 1870'!LS27</f>
        <v>0</v>
      </c>
      <c r="LS26">
        <f>(('Monthly data 1831 to 1870'!LR27/'Monthly data 1831 to 1870'!LR15)-1)*'Monthly data 1831 to 1870'!LS27*'Monthly data 1831 to 1870'!LT27</f>
        <v>0</v>
      </c>
      <c r="QB26">
        <f>'Monthly data 1831 to 1870'!QA27*'Monthly data 1831 to 1870'!QC27</f>
        <v>0</v>
      </c>
      <c r="QC26">
        <f>(('Monthly data 1831 to 1870'!QB27/'Monthly data 1831 to 1870'!QB15)-1)*'Monthly data 1831 to 1870'!QC27*'Monthly data 1831 to 1870'!QD27</f>
        <v>0</v>
      </c>
      <c r="QH26">
        <f>'Monthly data 1831 to 1870'!QG27*'Monthly data 1831 to 1870'!QI27</f>
        <v>137.13</v>
      </c>
      <c r="QI26">
        <f>(('Monthly data 1831 to 1870'!QH27/'Monthly data 1831 to 1870'!QH15)-1)*'Monthly data 1831 to 1870'!QI27*'Monthly data 1831 to 1870'!QJ27</f>
        <v>0</v>
      </c>
      <c r="SD26">
        <f>'Monthly data 1831 to 1870'!SC27*'Monthly data 1831 to 1870'!SE27</f>
        <v>0</v>
      </c>
      <c r="SE26">
        <f>(('Monthly data 1831 to 1870'!SD27/'Monthly data 1831 to 1870'!SD15)-1)*'Monthly data 1831 to 1870'!SE27*'Monthly data 1831 to 1870'!SF27</f>
        <v>0</v>
      </c>
      <c r="SJ26">
        <f>'Monthly data 1831 to 1870'!SI27*'Monthly data 1831 to 1870'!SK27</f>
        <v>0</v>
      </c>
      <c r="SK26">
        <f>(('Monthly data 1831 to 1870'!SJ27/'Monthly data 1831 to 1870'!SJ15)-1)*'Monthly data 1831 to 1870'!SK27*'Monthly data 1831 to 1870'!SL27</f>
        <v>0</v>
      </c>
      <c r="SP26">
        <f>'Monthly data 1831 to 1870'!SO27*'Monthly data 1831 to 1870'!SQ27</f>
        <v>0</v>
      </c>
      <c r="SQ26">
        <f>(('Monthly data 1831 to 1870'!SP27/'Monthly data 1831 to 1870'!SP15)-1)*'Monthly data 1831 to 1870'!SQ27*'Monthly data 1831 to 1870'!SR27</f>
        <v>0</v>
      </c>
    </row>
    <row r="27" spans="2:511" x14ac:dyDescent="0.55000000000000004">
      <c r="B27">
        <f>'Monthly data 1831 to 1870'!B28</f>
        <v>183301</v>
      </c>
      <c r="E27" s="11">
        <f>'Monthly data 1831 to 1870'!E28</f>
        <v>16055.269749999999</v>
      </c>
      <c r="F27" s="11">
        <f>'Monthly data 1831 to 1870'!F28</f>
        <v>85.156718815193344</v>
      </c>
    </row>
    <row r="28" spans="2:511" x14ac:dyDescent="0.55000000000000004">
      <c r="B28">
        <f>'Monthly data 1831 to 1870'!B29</f>
        <v>183302</v>
      </c>
      <c r="E28" s="11">
        <f>'Monthly data 1831 to 1870'!E29</f>
        <v>16164.269499999999</v>
      </c>
      <c r="F28" s="11">
        <f>'Monthly data 1831 to 1870'!F29</f>
        <v>85.734850556746679</v>
      </c>
    </row>
    <row r="29" spans="2:511" x14ac:dyDescent="0.55000000000000004">
      <c r="B29">
        <f>'Monthly data 1831 to 1870'!B30</f>
        <v>183303</v>
      </c>
      <c r="E29" s="11">
        <f>'Monthly data 1831 to 1870'!E30</f>
        <v>16267.786249999999</v>
      </c>
      <c r="F29" s="11">
        <f>'Monthly data 1831 to 1870'!F30</f>
        <v>86.283900613810516</v>
      </c>
    </row>
    <row r="30" spans="2:511" x14ac:dyDescent="0.55000000000000004">
      <c r="B30">
        <f>'Monthly data 1831 to 1870'!B31</f>
        <v>183304</v>
      </c>
      <c r="E30" s="11">
        <f>'Monthly data 1831 to 1870'!E31</f>
        <v>16885.161</v>
      </c>
      <c r="F30" s="11">
        <f>'Monthly data 1831 to 1870'!F31</f>
        <v>89.558439678428243</v>
      </c>
    </row>
    <row r="31" spans="2:511" x14ac:dyDescent="0.55000000000000004">
      <c r="B31">
        <f>'Monthly data 1831 to 1870'!B32</f>
        <v>183305</v>
      </c>
      <c r="E31" s="11">
        <f>'Monthly data 1831 to 1870'!E32</f>
        <v>16776.712</v>
      </c>
      <c r="F31" s="11">
        <f>'Monthly data 1831 to 1870'!F32</f>
        <v>88.983229100057926</v>
      </c>
    </row>
    <row r="32" spans="2:511" x14ac:dyDescent="0.55000000000000004">
      <c r="B32">
        <f>'Monthly data 1831 to 1870'!B33</f>
        <v>183306</v>
      </c>
      <c r="E32" s="11">
        <f>'Monthly data 1831 to 1870'!E33</f>
        <v>16486.455624999999</v>
      </c>
      <c r="F32" s="11">
        <f>'Monthly data 1831 to 1870'!F33</f>
        <v>87.443717095895408</v>
      </c>
    </row>
    <row r="33" spans="2:511" x14ac:dyDescent="0.55000000000000004">
      <c r="B33">
        <f>'Monthly data 1831 to 1870'!B34</f>
        <v>183307</v>
      </c>
      <c r="E33" s="11">
        <f>'Monthly data 1831 to 1870'!E34</f>
        <v>16351.91625</v>
      </c>
      <c r="F33" s="11">
        <f>'Monthly data 1831 to 1870'!F34</f>
        <v>86.730123870440778</v>
      </c>
    </row>
    <row r="34" spans="2:511" x14ac:dyDescent="0.55000000000000004">
      <c r="B34">
        <f>'Monthly data 1831 to 1870'!B35</f>
        <v>183308</v>
      </c>
      <c r="E34" s="11">
        <f>'Monthly data 1831 to 1870'!E35</f>
        <v>15677.009375</v>
      </c>
      <c r="F34" s="11">
        <f>'Monthly data 1831 to 1870'!F35</f>
        <v>83.150435962623718</v>
      </c>
    </row>
    <row r="35" spans="2:511" x14ac:dyDescent="0.55000000000000004">
      <c r="B35">
        <f>'Monthly data 1831 to 1870'!B36</f>
        <v>183309</v>
      </c>
      <c r="E35" s="11">
        <f>'Monthly data 1831 to 1870'!E36</f>
        <v>15068.891625</v>
      </c>
      <c r="F35" s="11">
        <f>'Monthly data 1831 to 1870'!F36</f>
        <v>79.924995776962703</v>
      </c>
    </row>
    <row r="36" spans="2:511" x14ac:dyDescent="0.55000000000000004">
      <c r="B36">
        <f>'Monthly data 1831 to 1870'!B37</f>
        <v>183310</v>
      </c>
      <c r="E36" s="11">
        <f>'Monthly data 1831 to 1870'!E37</f>
        <v>14668.782499999999</v>
      </c>
      <c r="F36" s="11">
        <f>'Monthly data 1831 to 1870'!F37</f>
        <v>77.802827742195291</v>
      </c>
    </row>
    <row r="37" spans="2:511" x14ac:dyDescent="0.55000000000000004">
      <c r="B37">
        <f>'Monthly data 1831 to 1870'!B38</f>
        <v>183311</v>
      </c>
      <c r="E37" s="11">
        <f>'Monthly data 1831 to 1870'!E38</f>
        <v>13803.237625000002</v>
      </c>
      <c r="F37" s="11">
        <f>'Monthly data 1831 to 1870'!F38</f>
        <v>73.212001011158492</v>
      </c>
    </row>
    <row r="38" spans="2:511" x14ac:dyDescent="0.55000000000000004">
      <c r="B38">
        <f>'Monthly data 1831 to 1870'!B39</f>
        <v>183312</v>
      </c>
      <c r="D38">
        <f>D26*G38*(1+H38)</f>
        <v>100.91837912963196</v>
      </c>
      <c r="E38" s="11">
        <f>'Monthly data 1831 to 1870'!E39</f>
        <v>11912.761500000001</v>
      </c>
      <c r="F38" s="11">
        <f>'Monthly data 1831 to 1870'!F39</f>
        <v>63.18496650409508</v>
      </c>
      <c r="G38">
        <f>F38/F26</f>
        <v>0.74993881458548517</v>
      </c>
      <c r="H38" s="12">
        <f>(J38+K38)/AVERAGE(E27:E38)</f>
        <v>2.1892533023077535E-2</v>
      </c>
      <c r="I38" s="12">
        <f>J38/AVERAGE(E27:E38)</f>
        <v>2.1892533023077535E-2</v>
      </c>
      <c r="J38">
        <f>SUM(L38,R38,X38,AD38,AJ38,AP38,AV38,BB38,BH38,BN38,BT38,BZ38,CF38,CL38,CR38,CX38,DD38,DJ38,DP38,DV38,EB38,EH38,EN38,ET38,EZ38,FF38,FL38,FR38,FX38,GD38,GJ38,GP38,GV38,HB38,HH38,HN38,HT38,HZ38,IF38,IL38,IR38,IX38,JD38,JJ38,JP38,JV38,KB38,KH38,KN38,KT38,KZ38,LF38,LL38,LR38,LX38,MD38,MJ38,MP38,MV38,NB38,NH38,NN38,NT38,NZ38,OF38,OL38,OR38,OX38,PD38,PJ38,PP38,PV38,QB38,QH38,QN38,QT38,QZ38,RF38,RL38,RR38,RX38,SD38,SJ38,SP38)</f>
        <v>339.54999999999995</v>
      </c>
      <c r="K38">
        <f>SUM(M38,S38,Y38,AE38,AK38,AQ38,AW38,BC38,BI38,BO38,BU38,CA38,CG38,CM38,CS38,CY38,DE38,DK38,DQ38,DW38,EC38,EI38,EO38,EU38,FA38,FG38,FM38,FS38,FY38,GE38,GK38,GQ38,GW38,HC38,HI38,HO38,HU38,IA38,IG38,IM38,IS38,IY38,JE38,JK38,JQ38,JW38,KC38,KI38,KO38,KU38,LA38,LG38,LM38,LS38,LY38,ME38,MK38,MQ38,MW38,NC38,NI38,NO38,NU38,OA38,OG38,OM38,OS38,OY38,PE38,PK38,PQ38,PW38,QC38,QI38,QO38,QU38,RA38,RG38,RM38,RS38,RY38,SE38,SK38,SQ38)</f>
        <v>0</v>
      </c>
      <c r="L38">
        <f>'Monthly data 1831 to 1870'!K39*'Monthly data 1831 to 1870'!M39</f>
        <v>17.25</v>
      </c>
      <c r="M38">
        <f>(('Monthly data 1831 to 1870'!L39/'Monthly data 1831 to 1870'!L27)-1)*'Monthly data 1831 to 1870'!M39*'Monthly data 1831 to 1870'!N39</f>
        <v>0</v>
      </c>
      <c r="X38">
        <f>'Monthly data 1831 to 1870'!W39*'Monthly data 1831 to 1870'!Y39</f>
        <v>52.5</v>
      </c>
      <c r="Y38">
        <f>(('Monthly data 1831 to 1870'!X39/'Monthly data 1831 to 1870'!X27)-1)*'Monthly data 1831 to 1870'!Y39*'Monthly data 1831 to 1870'!Z39</f>
        <v>0</v>
      </c>
      <c r="DJ38">
        <f>'Monthly data 1831 to 1870'!DI39*'Monthly data 1831 to 1870'!DK39</f>
        <v>0</v>
      </c>
      <c r="DK38">
        <f>(('Monthly data 1831 to 1870'!DJ39/'Monthly data 1831 to 1870'!DJ27)-1)*'Monthly data 1831 to 1870'!DK39*'Monthly data 1831 to 1870'!DL39</f>
        <v>0</v>
      </c>
      <c r="ET38">
        <f>'Monthly data 1831 to 1870'!ES39*'Monthly data 1831 to 1870'!EU39</f>
        <v>0</v>
      </c>
      <c r="EU38">
        <f>(('Monthly data 1831 to 1870'!ET39/'Monthly data 1831 to 1870'!ET27)-1)*'Monthly data 1831 to 1870'!EU39*'Monthly data 1831 to 1870'!EV39</f>
        <v>0</v>
      </c>
      <c r="JD38">
        <f>'Monthly data 1831 to 1870'!JC39*'Monthly data 1831 to 1870'!JE39</f>
        <v>0</v>
      </c>
      <c r="JE38">
        <f>(('Monthly data 1831 to 1870'!JD39/'Monthly data 1831 to 1870'!JD27)-1)*'Monthly data 1831 to 1870'!JE39*'Monthly data 1831 to 1870'!JF39</f>
        <v>0</v>
      </c>
      <c r="JJ38">
        <f>'Monthly data 1831 to 1870'!JI39*'Monthly data 1831 to 1870'!JK39</f>
        <v>57.599999999999994</v>
      </c>
      <c r="JK38">
        <f>(('Monthly data 1831 to 1870'!JJ39/'Monthly data 1831 to 1870'!JJ27)-1)*'Monthly data 1831 to 1870'!JK39*'Monthly data 1831 to 1870'!JL39</f>
        <v>0</v>
      </c>
      <c r="JP38">
        <f>'Monthly data 1831 to 1870'!JO39*'Monthly data 1831 to 1870'!JQ39</f>
        <v>0</v>
      </c>
      <c r="JQ38">
        <f>(('Monthly data 1831 to 1870'!JP39/'Monthly data 1831 to 1870'!JP27)-1)*'Monthly data 1831 to 1870'!JQ39*'Monthly data 1831 to 1870'!JR39</f>
        <v>0</v>
      </c>
      <c r="JV38">
        <f>'Monthly data 1831 to 1870'!JU39*'Monthly data 1831 to 1870'!JW39</f>
        <v>0</v>
      </c>
      <c r="JW38">
        <f>(('Monthly data 1831 to 1870'!JV39/'Monthly data 1831 to 1870'!JV27)-1)*'Monthly data 1831 to 1870'!JW39*'Monthly data 1831 to 1870'!JX39</f>
        <v>0</v>
      </c>
      <c r="KB38">
        <f>'Monthly data 1831 to 1870'!KA39*'Monthly data 1831 to 1870'!KC39</f>
        <v>0</v>
      </c>
      <c r="KC38">
        <f>(('Monthly data 1831 to 1870'!KB39/'Monthly data 1831 to 1870'!KB27)-1)*'Monthly data 1831 to 1870'!KC39*'Monthly data 1831 to 1870'!KD39</f>
        <v>0</v>
      </c>
      <c r="LR38">
        <f>'Monthly data 1831 to 1870'!LQ39*'Monthly data 1831 to 1870'!LS39</f>
        <v>0</v>
      </c>
      <c r="LS38">
        <f>(('Monthly data 1831 to 1870'!LR39/'Monthly data 1831 to 1870'!LR27)-1)*'Monthly data 1831 to 1870'!LS39*'Monthly data 1831 to 1870'!LT39</f>
        <v>0</v>
      </c>
      <c r="LX38">
        <f>'Monthly data 1831 to 1870'!LW39*'Monthly data 1831 to 1870'!LY39</f>
        <v>0</v>
      </c>
      <c r="LY38">
        <f>(('Monthly data 1831 to 1870'!LX39/'Monthly data 1831 to 1870'!LX27)-1)*'Monthly data 1831 to 1870'!LY39*'Monthly data 1831 to 1870'!LZ39</f>
        <v>0</v>
      </c>
      <c r="QB38">
        <f>'Monthly data 1831 to 1870'!QA39*'Monthly data 1831 to 1870'!QC39</f>
        <v>5.9499999999999993</v>
      </c>
      <c r="QC38">
        <f>(('Monthly data 1831 to 1870'!QB39/'Monthly data 1831 to 1870'!QB27)-1)*'Monthly data 1831 to 1870'!QC39*'Monthly data 1831 to 1870'!QD39</f>
        <v>0</v>
      </c>
      <c r="QH38">
        <f>'Monthly data 1831 to 1870'!QG39*'Monthly data 1831 to 1870'!QI39</f>
        <v>162</v>
      </c>
      <c r="QI38">
        <f>(('Monthly data 1831 to 1870'!QH39/'Monthly data 1831 to 1870'!QH27)-1)*'Monthly data 1831 to 1870'!QI39*'Monthly data 1831 to 1870'!QJ39</f>
        <v>0</v>
      </c>
      <c r="SD38">
        <f>'Monthly data 1831 to 1870'!SC39*'Monthly data 1831 to 1870'!SE39</f>
        <v>0</v>
      </c>
      <c r="SE38">
        <f>(('Monthly data 1831 to 1870'!SD39/'Monthly data 1831 to 1870'!SD27)-1)*'Monthly data 1831 to 1870'!SE39*'Monthly data 1831 to 1870'!SF39</f>
        <v>0</v>
      </c>
      <c r="SJ38">
        <f>'Monthly data 1831 to 1870'!SI39*'Monthly data 1831 to 1870'!SK39</f>
        <v>14.25</v>
      </c>
      <c r="SK38">
        <f>(('Monthly data 1831 to 1870'!SJ39/'Monthly data 1831 to 1870'!SJ27)-1)*'Monthly data 1831 to 1870'!SK39*'Monthly data 1831 to 1870'!SL39</f>
        <v>0</v>
      </c>
      <c r="SP38">
        <f>'Monthly data 1831 to 1870'!SO39*'Monthly data 1831 to 1870'!SQ39</f>
        <v>30</v>
      </c>
      <c r="SQ38">
        <f>(('Monthly data 1831 to 1870'!SP39/'Monthly data 1831 to 1870'!SP27)-1)*'Monthly data 1831 to 1870'!SQ39*'Monthly data 1831 to 1870'!SR39</f>
        <v>0</v>
      </c>
    </row>
    <row r="39" spans="2:511" x14ac:dyDescent="0.55000000000000004">
      <c r="B39">
        <f>'Monthly data 1831 to 1870'!B40</f>
        <v>183401</v>
      </c>
      <c r="E39" s="11">
        <f>'Monthly data 1831 to 1870'!E40</f>
        <v>14157.743749999998</v>
      </c>
      <c r="F39" s="11">
        <f>'Monthly data 1831 to 1870'!F40</f>
        <v>60.288904493196711</v>
      </c>
    </row>
    <row r="40" spans="2:511" x14ac:dyDescent="0.55000000000000004">
      <c r="B40">
        <f>'Monthly data 1831 to 1870'!B41</f>
        <v>183402</v>
      </c>
      <c r="E40" s="11">
        <f>'Monthly data 1831 to 1870'!E41</f>
        <v>14441.924999999999</v>
      </c>
      <c r="F40" s="11">
        <f>'Monthly data 1831 to 1870'!F41</f>
        <v>61.499053267079361</v>
      </c>
    </row>
    <row r="41" spans="2:511" x14ac:dyDescent="0.55000000000000004">
      <c r="B41">
        <f>'Monthly data 1831 to 1870'!B42</f>
        <v>183403</v>
      </c>
      <c r="E41" s="11">
        <f>'Monthly data 1831 to 1870'!E42</f>
        <v>14832.46875</v>
      </c>
      <c r="F41" s="11">
        <f>'Monthly data 1831 to 1870'!F42</f>
        <v>63.162132869305175</v>
      </c>
    </row>
    <row r="42" spans="2:511" x14ac:dyDescent="0.55000000000000004">
      <c r="B42">
        <f>'Monthly data 1831 to 1870'!B43</f>
        <v>183404</v>
      </c>
      <c r="E42" s="11">
        <f>'Monthly data 1831 to 1870'!E43</f>
        <v>15310.608333333334</v>
      </c>
      <c r="F42" s="11">
        <f>'Monthly data 1831 to 1870'!F43</f>
        <v>65.198227898500775</v>
      </c>
    </row>
    <row r="43" spans="2:511" x14ac:dyDescent="0.55000000000000004">
      <c r="B43">
        <f>'Monthly data 1831 to 1870'!B44</f>
        <v>183405</v>
      </c>
      <c r="E43" s="11">
        <f>'Monthly data 1831 to 1870'!E44</f>
        <v>15390.566666666668</v>
      </c>
      <c r="F43" s="11">
        <f>'Monthly data 1831 to 1870'!F44</f>
        <v>65.538720028242039</v>
      </c>
    </row>
    <row r="44" spans="2:511" x14ac:dyDescent="0.55000000000000004">
      <c r="B44">
        <f>'Monthly data 1831 to 1870'!B45</f>
        <v>183406</v>
      </c>
      <c r="E44" s="11">
        <f>'Monthly data 1831 to 1870'!E45</f>
        <v>15564.824999999999</v>
      </c>
      <c r="F44" s="11">
        <f>'Monthly data 1831 to 1870'!F45</f>
        <v>66.280776403960587</v>
      </c>
    </row>
    <row r="45" spans="2:511" x14ac:dyDescent="0.55000000000000004">
      <c r="B45">
        <f>'Monthly data 1831 to 1870'!B46</f>
        <v>183407</v>
      </c>
      <c r="E45" s="11">
        <f>'Monthly data 1831 to 1870'!E46</f>
        <v>15696.300000000003</v>
      </c>
      <c r="F45" s="11">
        <f>'Monthly data 1831 to 1870'!F46</f>
        <v>66.840645536939007</v>
      </c>
    </row>
    <row r="46" spans="2:511" x14ac:dyDescent="0.55000000000000004">
      <c r="B46">
        <f>'Monthly data 1831 to 1870'!B47</f>
        <v>183408</v>
      </c>
      <c r="E46" s="11">
        <f>'Monthly data 1831 to 1870'!E47</f>
        <v>16146.9125</v>
      </c>
      <c r="F46" s="11">
        <f>'Monthly data 1831 to 1870'!F47</f>
        <v>68.759520073423005</v>
      </c>
    </row>
    <row r="47" spans="2:511" x14ac:dyDescent="0.55000000000000004">
      <c r="B47">
        <f>'Monthly data 1831 to 1870'!B48</f>
        <v>183409</v>
      </c>
      <c r="E47" s="11">
        <f>'Monthly data 1831 to 1870'!E48</f>
        <v>16177.40625</v>
      </c>
      <c r="F47" s="11">
        <f>'Monthly data 1831 to 1870'!F48</f>
        <v>68.889373729051528</v>
      </c>
    </row>
    <row r="48" spans="2:511" x14ac:dyDescent="0.55000000000000004">
      <c r="B48">
        <f>'Monthly data 1831 to 1870'!B49</f>
        <v>183410</v>
      </c>
      <c r="E48" s="11">
        <f>'Monthly data 1831 to 1870'!E49</f>
        <v>16489.222916666666</v>
      </c>
      <c r="F48" s="11">
        <f>'Monthly data 1831 to 1870'!F49</f>
        <v>70.217204319010719</v>
      </c>
    </row>
    <row r="49" spans="2:511" x14ac:dyDescent="0.55000000000000004">
      <c r="B49">
        <f>'Monthly data 1831 to 1870'!B50</f>
        <v>183411</v>
      </c>
      <c r="E49" s="11">
        <f>'Monthly data 1831 to 1870'!E50</f>
        <v>16971.42083333333</v>
      </c>
      <c r="F49" s="11">
        <f>'Monthly data 1831 to 1870'!F50</f>
        <v>72.270581231185375</v>
      </c>
    </row>
    <row r="50" spans="2:511" x14ac:dyDescent="0.55000000000000004">
      <c r="B50">
        <f>'Monthly data 1831 to 1870'!B51</f>
        <v>183412</v>
      </c>
      <c r="D50">
        <f>D38*G50*(1+H50)</f>
        <v>122.85110131278989</v>
      </c>
      <c r="E50" s="11">
        <f>'Monthly data 1831 to 1870'!E51</f>
        <v>17692.8125</v>
      </c>
      <c r="F50" s="11">
        <f>'Monthly data 1831 to 1870'!F51</f>
        <v>75.342533518346585</v>
      </c>
      <c r="G50">
        <f>F50/F38</f>
        <v>1.1924123361442878</v>
      </c>
      <c r="H50" s="12">
        <f>(J50+K50)/AVERAGE(E39:E50)</f>
        <v>2.0897939129081781E-2</v>
      </c>
      <c r="I50" s="12">
        <f>J50/AVERAGE(E39:E50)</f>
        <v>2.0897939129081781E-2</v>
      </c>
      <c r="J50">
        <f>SUM(L50,R50,X50,AD50,AJ50,AP50,AV50,BB50,BH50,BN50,BT50,BZ50,CF50,CL50,CR50,CX50,DD50,DJ50,DP50,DV50,EB50,EH50,EN50,ET50,EZ50,FF50,FL50,FR50,FX50,GD50,GJ50,GP50,GV50,HB50,HH50,HN50,HT50,HZ50,IF50,IL50,IR50,IX50,JD50,JJ50,JP50,JV50,KB50,KH50,KN50,KT50,KZ50,LF50,LL50,LR50,LX50,MD50,MJ50,MP50,MV50,NB50,NH50,NN50,NT50,NZ50,OF50,OL50,OR50,OX50,PD50,PJ50,PP50,PV50,QB50,QH50,QN50,QT50,QZ50,RF50,RL50,RR50,RX50,SD50,SJ50,SP50)</f>
        <v>328.91999999999996</v>
      </c>
      <c r="K50">
        <f>SUM(M50,S50,Y50,AE50,AK50,AQ50,AW50,BC50,BI50,BO50,BU50,CA50,CG50,CM50,CS50,CY50,DE50,DK50,DQ50,DW50,EC50,EI50,EO50,EU50,FA50,FG50,FM50,FS50,FY50,GE50,GK50,GQ50,GW50,HC50,HI50,HO50,HU50,IA50,IG50,IM50,IS50,IY50,JE50,JK50,JQ50,JW50,KC50,KI50,KO50,KU50,LA50,LG50,LM50,LS50,LY50,ME50,MK50,MQ50,MW50,NC50,NI50,NO50,NU50,OA50,OG50,OM50,OS50,OY50,PE50,PK50,PQ50,PW50,QC50,QI50,QO50,QU50,RA50,RG50,RM50,RS50,RY50,SE50,SK50,SQ50)</f>
        <v>0</v>
      </c>
      <c r="L50">
        <f>'Monthly data 1831 to 1870'!K51*'Monthly data 1831 to 1870'!M51</f>
        <v>0</v>
      </c>
      <c r="M50">
        <f>(('Monthly data 1831 to 1870'!L51/'Monthly data 1831 to 1870'!L39)-1)*'Monthly data 1831 to 1870'!M51*'Monthly data 1831 to 1870'!N51</f>
        <v>0</v>
      </c>
      <c r="X50">
        <f>'Monthly data 1831 to 1870'!W51*'Monthly data 1831 to 1870'!Y51</f>
        <v>0</v>
      </c>
      <c r="Y50">
        <f>(('Monthly data 1831 to 1870'!X51/'Monthly data 1831 to 1870'!X39)-1)*'Monthly data 1831 to 1870'!Y51*'Monthly data 1831 to 1870'!Z51</f>
        <v>0</v>
      </c>
      <c r="DJ50">
        <f>'Monthly data 1831 to 1870'!DI51*'Monthly data 1831 to 1870'!DK51</f>
        <v>0</v>
      </c>
      <c r="DK50">
        <f>(('Monthly data 1831 to 1870'!DJ51/'Monthly data 1831 to 1870'!DJ39)-1)*'Monthly data 1831 to 1870'!DK51*'Monthly data 1831 to 1870'!DL51</f>
        <v>0</v>
      </c>
      <c r="ET50">
        <f>'Monthly data 1831 to 1870'!ES51*'Monthly data 1831 to 1870'!EU51</f>
        <v>0</v>
      </c>
      <c r="EU50">
        <f>(('Monthly data 1831 to 1870'!ET51/'Monthly data 1831 to 1870'!ET39)-1)*'Monthly data 1831 to 1870'!EU51*'Monthly data 1831 to 1870'!EV51</f>
        <v>0</v>
      </c>
      <c r="JD50">
        <f>'Monthly data 1831 to 1870'!JC51*'Monthly data 1831 to 1870'!JE51</f>
        <v>0</v>
      </c>
      <c r="JE50">
        <f>(('Monthly data 1831 to 1870'!JD51/'Monthly data 1831 to 1870'!JD39)-1)*'Monthly data 1831 to 1870'!JE51*'Monthly data 1831 to 1870'!JF51</f>
        <v>0</v>
      </c>
      <c r="JJ50">
        <f>'Monthly data 1831 to 1870'!JI51*'Monthly data 1831 to 1870'!JK51</f>
        <v>120</v>
      </c>
      <c r="JK50">
        <f>(('Monthly data 1831 to 1870'!JJ51/'Monthly data 1831 to 1870'!JJ39)-1)*'Monthly data 1831 to 1870'!JK51*'Monthly data 1831 to 1870'!JL51</f>
        <v>0</v>
      </c>
      <c r="JP50">
        <f>'Monthly data 1831 to 1870'!JO51*'Monthly data 1831 to 1870'!JQ51</f>
        <v>0</v>
      </c>
      <c r="JQ50">
        <f>(('Monthly data 1831 to 1870'!JP51/'Monthly data 1831 to 1870'!JP39)-1)*'Monthly data 1831 to 1870'!JQ51*'Monthly data 1831 to 1870'!JR51</f>
        <v>0</v>
      </c>
      <c r="JV50">
        <f>'Monthly data 1831 to 1870'!JU51*'Monthly data 1831 to 1870'!JW51</f>
        <v>0</v>
      </c>
      <c r="JW50">
        <f>(('Monthly data 1831 to 1870'!JV51/'Monthly data 1831 to 1870'!JV39)-1)*'Monthly data 1831 to 1870'!JW51*'Monthly data 1831 to 1870'!JX51</f>
        <v>0</v>
      </c>
      <c r="KB50">
        <f>'Monthly data 1831 to 1870'!KA51*'Monthly data 1831 to 1870'!KC51</f>
        <v>0</v>
      </c>
      <c r="KC50">
        <f>(('Monthly data 1831 to 1870'!KB51/'Monthly data 1831 to 1870'!KB39)-1)*'Monthly data 1831 to 1870'!KC51*'Monthly data 1831 to 1870'!KD51</f>
        <v>0</v>
      </c>
      <c r="LR50">
        <f>'Monthly data 1831 to 1870'!LQ51*'Monthly data 1831 to 1870'!LS51</f>
        <v>0</v>
      </c>
      <c r="LS50">
        <f>(('Monthly data 1831 to 1870'!LR51/'Monthly data 1831 to 1870'!LR39)-1)*'Monthly data 1831 to 1870'!LS51*'Monthly data 1831 to 1870'!LT51</f>
        <v>0</v>
      </c>
      <c r="LX50">
        <f>'Monthly data 1831 to 1870'!LW51*'Monthly data 1831 to 1870'!LY51</f>
        <v>0</v>
      </c>
      <c r="LY50">
        <f>(('Monthly data 1831 to 1870'!LX51/'Monthly data 1831 to 1870'!LX39)-1)*'Monthly data 1831 to 1870'!LY51*'Monthly data 1831 to 1870'!LZ51</f>
        <v>0</v>
      </c>
      <c r="QB50">
        <f>'Monthly data 1831 to 1870'!QA51*'Monthly data 1831 to 1870'!QC51</f>
        <v>0</v>
      </c>
      <c r="QC50">
        <f>(('Monthly data 1831 to 1870'!QB51/'Monthly data 1831 to 1870'!QB39)-1)*'Monthly data 1831 to 1870'!QC51*'Monthly data 1831 to 1870'!QD51</f>
        <v>0</v>
      </c>
      <c r="QH50">
        <f>'Monthly data 1831 to 1870'!QG51*'Monthly data 1831 to 1870'!QI51</f>
        <v>124.91999999999999</v>
      </c>
      <c r="QI50">
        <f>(('Monthly data 1831 to 1870'!QH51/'Monthly data 1831 to 1870'!QH39)-1)*'Monthly data 1831 to 1870'!QI51*'Monthly data 1831 to 1870'!QJ51</f>
        <v>0</v>
      </c>
      <c r="SD50">
        <f>'Monthly data 1831 to 1870'!SC51*'Monthly data 1831 to 1870'!SE51</f>
        <v>0</v>
      </c>
      <c r="SE50">
        <f>(('Monthly data 1831 to 1870'!SD51/'Monthly data 1831 to 1870'!SD39)-1)*'Monthly data 1831 to 1870'!SE51*'Monthly data 1831 to 1870'!SF51</f>
        <v>0</v>
      </c>
      <c r="SJ50">
        <f>'Monthly data 1831 to 1870'!SI51*'Monthly data 1831 to 1870'!SK51</f>
        <v>24</v>
      </c>
      <c r="SK50">
        <f>(('Monthly data 1831 to 1870'!SJ51/'Monthly data 1831 to 1870'!SJ39)-1)*'Monthly data 1831 to 1870'!SK51*'Monthly data 1831 to 1870'!SL51</f>
        <v>0</v>
      </c>
      <c r="SP50">
        <f>'Monthly data 1831 to 1870'!SO51*'Monthly data 1831 to 1870'!SQ51</f>
        <v>60</v>
      </c>
      <c r="SQ50">
        <f>(('Monthly data 1831 to 1870'!SP51/'Monthly data 1831 to 1870'!SP39)-1)*'Monthly data 1831 to 1870'!SQ51*'Monthly data 1831 to 1870'!SR51</f>
        <v>0</v>
      </c>
    </row>
    <row r="51" spans="2:511" x14ac:dyDescent="0.55000000000000004">
      <c r="B51">
        <f>'Monthly data 1831 to 1870'!B52</f>
        <v>183501</v>
      </c>
      <c r="E51" s="11">
        <f>'Monthly data 1831 to 1870'!E52</f>
        <v>20531.59</v>
      </c>
      <c r="F51" s="11">
        <f>'Monthly data 1831 to 1870'!F52</f>
        <v>77.77130672356968</v>
      </c>
    </row>
    <row r="52" spans="2:511" x14ac:dyDescent="0.55000000000000004">
      <c r="B52">
        <f>'Monthly data 1831 to 1870'!B53</f>
        <v>183502</v>
      </c>
      <c r="E52" s="11">
        <f>'Monthly data 1831 to 1870'!E53</f>
        <v>21182.258000000002</v>
      </c>
      <c r="F52" s="11">
        <f>'Monthly data 1831 to 1870'!F53</f>
        <v>80.235962437190096</v>
      </c>
    </row>
    <row r="53" spans="2:511" x14ac:dyDescent="0.55000000000000004">
      <c r="B53">
        <f>'Monthly data 1831 to 1870'!B54</f>
        <v>183503</v>
      </c>
      <c r="E53" s="11">
        <f>'Monthly data 1831 to 1870'!E54</f>
        <v>23090.760000000002</v>
      </c>
      <c r="F53" s="11">
        <f>'Monthly data 1831 to 1870'!F54</f>
        <v>87.465148994322107</v>
      </c>
    </row>
    <row r="54" spans="2:511" x14ac:dyDescent="0.55000000000000004">
      <c r="B54">
        <f>'Monthly data 1831 to 1870'!B55</f>
        <v>183504</v>
      </c>
      <c r="E54" s="11">
        <f>'Monthly data 1831 to 1870'!E55</f>
        <v>23156.212000000003</v>
      </c>
      <c r="F54" s="11">
        <f>'Monthly data 1831 to 1870'!F55</f>
        <v>87.713073659078759</v>
      </c>
    </row>
    <row r="55" spans="2:511" x14ac:dyDescent="0.55000000000000004">
      <c r="B55">
        <f>'Monthly data 1831 to 1870'!B56</f>
        <v>183505</v>
      </c>
      <c r="E55" s="11">
        <f>'Monthly data 1831 to 1870'!E56</f>
        <v>23674.778000000002</v>
      </c>
      <c r="F55" s="11">
        <f>'Monthly data 1831 to 1870'!F56</f>
        <v>89.677342156667819</v>
      </c>
    </row>
    <row r="56" spans="2:511" x14ac:dyDescent="0.55000000000000004">
      <c r="B56">
        <f>'Monthly data 1831 to 1870'!B57</f>
        <v>183506</v>
      </c>
      <c r="E56" s="11">
        <f>'Monthly data 1831 to 1870'!E57</f>
        <v>24230.748499999998</v>
      </c>
      <c r="F56" s="11">
        <f>'Monthly data 1831 to 1870'!F57</f>
        <v>91.783294607732543</v>
      </c>
    </row>
    <row r="57" spans="2:511" x14ac:dyDescent="0.55000000000000004">
      <c r="B57">
        <f>'Monthly data 1831 to 1870'!B58</f>
        <v>183507</v>
      </c>
      <c r="E57" s="11">
        <f>'Monthly data 1831 to 1870'!E58</f>
        <v>23726.771499999999</v>
      </c>
      <c r="F57" s="11">
        <f>'Monthly data 1831 to 1870'!F58</f>
        <v>89.874287567916113</v>
      </c>
    </row>
    <row r="58" spans="2:511" x14ac:dyDescent="0.55000000000000004">
      <c r="B58">
        <f>'Monthly data 1831 to 1870'!B59</f>
        <v>183508</v>
      </c>
      <c r="E58" s="11">
        <f>'Monthly data 1831 to 1870'!E59</f>
        <v>23483.002</v>
      </c>
      <c r="F58" s="11">
        <f>'Monthly data 1831 to 1870'!F59</f>
        <v>88.950916676799011</v>
      </c>
    </row>
    <row r="59" spans="2:511" x14ac:dyDescent="0.55000000000000004">
      <c r="B59">
        <f>'Monthly data 1831 to 1870'!B60</f>
        <v>183509</v>
      </c>
      <c r="E59" s="11">
        <f>'Monthly data 1831 to 1870'!E60</f>
        <v>21891.239999999998</v>
      </c>
      <c r="F59" s="11">
        <f>'Monthly data 1831 to 1870'!F60</f>
        <v>82.921504890720925</v>
      </c>
    </row>
    <row r="60" spans="2:511" x14ac:dyDescent="0.55000000000000004">
      <c r="B60">
        <f>'Monthly data 1831 to 1870'!B61</f>
        <v>183510</v>
      </c>
      <c r="E60" s="11">
        <f>'Monthly data 1831 to 1870'!E61</f>
        <v>21308.994999999999</v>
      </c>
      <c r="F60" s="11">
        <f>'Monthly data 1831 to 1870'!F61</f>
        <v>80.71602764890649</v>
      </c>
    </row>
    <row r="61" spans="2:511" x14ac:dyDescent="0.55000000000000004">
      <c r="B61">
        <f>'Monthly data 1831 to 1870'!B62</f>
        <v>183511</v>
      </c>
      <c r="E61" s="11">
        <f>'Monthly data 1831 to 1870'!E62</f>
        <v>20595.417999999998</v>
      </c>
      <c r="F61" s="11">
        <f>'Monthly data 1831 to 1870'!F62</f>
        <v>78.013079862695832</v>
      </c>
    </row>
    <row r="62" spans="2:511" x14ac:dyDescent="0.55000000000000004">
      <c r="B62">
        <f>'Monthly data 1831 to 1870'!B63</f>
        <v>183512</v>
      </c>
      <c r="D62">
        <f>D50*G62*(1+H62)</f>
        <v>133.98673663756733</v>
      </c>
      <c r="E62" s="11">
        <f>'Monthly data 1831 to 1870'!E63</f>
        <v>21160.686999999998</v>
      </c>
      <c r="F62" s="11">
        <f>'Monthly data 1831 to 1870'!F63</f>
        <v>80.154253964668726</v>
      </c>
      <c r="G62">
        <f>F62/F50</f>
        <v>1.0638645957552044</v>
      </c>
      <c r="H62" s="12">
        <f>(J62+K62)/AVERAGE(E51:E62)</f>
        <v>2.5171205010020056E-2</v>
      </c>
      <c r="I62" s="12">
        <f>J62/AVERAGE(E51:E62)</f>
        <v>2.5171205010020056E-2</v>
      </c>
      <c r="J62">
        <f>SUM(L62,R62,X62,AD62,AJ62,AP62,AV62,BB62,BH62,BN62,BT62,BZ62,CF62,CL62,CR62,CX62,DD62,DJ62,DP62,DV62,EB62,EH62,EN62,ET62,EZ62,FF62,FL62,FR62,FX62,GD62,GJ62,GP62,GV62,HB62,HH62,HN62,HT62,HZ62,IF62,IL62,IR62,IX62,JD62,JJ62,JP62,JV62,KB62,KH62,KN62,KT62,KZ62,LF62,LL62,LR62,LX62,MD62,MJ62,MP62,MV62,NB62,NH62,NN62,NT62,NZ62,OF62,OL62,OR62,OX62,PD62,PJ62,PP62,PV62,QB62,QH62,QN62,QT62,QZ62,RF62,RL62,RR62,RX62,SD62,SJ62,SP62)</f>
        <v>562.22500000000002</v>
      </c>
      <c r="K62">
        <f>SUM(M62,S62,Y62,AE62,AK62,AQ62,AW62,BC62,BI62,BO62,BU62,CA62,CG62,CM62,CS62,CY62,DE62,DK62,DQ62,DW62,EC62,EI62,EO62,EU62,FA62,FG62,FM62,FS62,FY62,GE62,GK62,GQ62,GW62,HC62,HI62,HO62,HU62,IA62,IG62,IM62,IS62,IY62,JE62,JK62,JQ62,JW62,KC62,KI62,KO62,KU62,LA62,LG62,LM62,LS62,LY62,ME62,MK62,MQ62,MW62,NC62,NI62,NO62,NU62,OA62,OG62,OM62,OS62,OY62,PE62,PK62,PQ62,PW62,QC62,QI62,QO62,QU62,RA62,RG62,RM62,RS62,RY62,SE62,SK62,SQ62)</f>
        <v>0</v>
      </c>
      <c r="L62">
        <f>'Monthly data 1831 to 1870'!K63*'Monthly data 1831 to 1870'!M63</f>
        <v>50.625</v>
      </c>
      <c r="M62">
        <f>(('Monthly data 1831 to 1870'!L63/'Monthly data 1831 to 1870'!L51)-1)*'Monthly data 1831 to 1870'!M63*'Monthly data 1831 to 1870'!N63</f>
        <v>0</v>
      </c>
      <c r="X62">
        <f>'Monthly data 1831 to 1870'!W63*'Monthly data 1831 to 1870'!Y63</f>
        <v>0</v>
      </c>
      <c r="Y62">
        <f>(('Monthly data 1831 to 1870'!X63/'Monthly data 1831 to 1870'!X51)-1)*'Monthly data 1831 to 1870'!Y63*'Monthly data 1831 to 1870'!Z63</f>
        <v>0</v>
      </c>
      <c r="DJ62">
        <f>'Monthly data 1831 to 1870'!DI63*'Monthly data 1831 to 1870'!DK63</f>
        <v>0</v>
      </c>
      <c r="DK62">
        <f>(('Monthly data 1831 to 1870'!DJ63/'Monthly data 1831 to 1870'!DJ51)-1)*'Monthly data 1831 to 1870'!DK63*'Monthly data 1831 to 1870'!DL63</f>
        <v>0</v>
      </c>
      <c r="ET62">
        <f>'Monthly data 1831 to 1870'!ES63*'Monthly data 1831 to 1870'!EU63</f>
        <v>25</v>
      </c>
      <c r="EU62">
        <f>(('Monthly data 1831 to 1870'!ET63/'Monthly data 1831 to 1870'!ET51)-1)*'Monthly data 1831 to 1870'!EU63*'Monthly data 1831 to 1870'!EV63</f>
        <v>0</v>
      </c>
      <c r="JD62">
        <f>'Monthly data 1831 to 1870'!JC63*'Monthly data 1831 to 1870'!JE63</f>
        <v>0</v>
      </c>
      <c r="JE62">
        <f>(('Monthly data 1831 to 1870'!JD63/'Monthly data 1831 to 1870'!JD51)-1)*'Monthly data 1831 to 1870'!JE63*'Monthly data 1831 to 1870'!JF63</f>
        <v>0</v>
      </c>
      <c r="JJ62">
        <f>'Monthly data 1831 to 1870'!JI63*'Monthly data 1831 to 1870'!JK63</f>
        <v>120</v>
      </c>
      <c r="JK62">
        <f>(('Monthly data 1831 to 1870'!JJ63/'Monthly data 1831 to 1870'!JJ51)-1)*'Monthly data 1831 to 1870'!JK63*'Monthly data 1831 to 1870'!JL63</f>
        <v>0</v>
      </c>
      <c r="JP62">
        <f>'Monthly data 1831 to 1870'!JO63*'Monthly data 1831 to 1870'!JQ63</f>
        <v>60</v>
      </c>
      <c r="JQ62">
        <f>(('Monthly data 1831 to 1870'!JP63/'Monthly data 1831 to 1870'!JP51)-1)*'Monthly data 1831 to 1870'!JQ63*'Monthly data 1831 to 1870'!JR63</f>
        <v>0</v>
      </c>
      <c r="JV62">
        <f>'Monthly data 1831 to 1870'!JU63*'Monthly data 1831 to 1870'!JW63</f>
        <v>0</v>
      </c>
      <c r="JW62">
        <f>(('Monthly data 1831 to 1870'!JV63/'Monthly data 1831 to 1870'!JV51)-1)*'Monthly data 1831 to 1870'!JW63*'Monthly data 1831 to 1870'!JX63</f>
        <v>0</v>
      </c>
      <c r="KB62">
        <f>'Monthly data 1831 to 1870'!KA63*'Monthly data 1831 to 1870'!KC63</f>
        <v>0</v>
      </c>
      <c r="KC62">
        <f>(('Monthly data 1831 to 1870'!KB63/'Monthly data 1831 to 1870'!KB51)-1)*'Monthly data 1831 to 1870'!KC63*'Monthly data 1831 to 1870'!KD63</f>
        <v>0</v>
      </c>
      <c r="KH62">
        <f>'Monthly data 1831 to 1870'!KG63*'Monthly data 1831 to 1870'!KI63</f>
        <v>0</v>
      </c>
      <c r="KI62">
        <f>(('Monthly data 1831 to 1870'!KH63/'Monthly data 1831 to 1870'!KH51)-1)*'Monthly data 1831 to 1870'!KI63*'Monthly data 1831 to 1870'!KJ63</f>
        <v>0</v>
      </c>
      <c r="LR62">
        <f>'Monthly data 1831 to 1870'!LQ63*'Monthly data 1831 to 1870'!LS63</f>
        <v>10</v>
      </c>
      <c r="LS62">
        <f>(('Monthly data 1831 to 1870'!LR63/'Monthly data 1831 to 1870'!LR51)-1)*'Monthly data 1831 to 1870'!LS63*'Monthly data 1831 to 1870'!LT63</f>
        <v>0</v>
      </c>
      <c r="LX62">
        <f>'Monthly data 1831 to 1870'!LW63*'Monthly data 1831 to 1870'!LY63</f>
        <v>34.799999999999997</v>
      </c>
      <c r="LY62">
        <f>(('Monthly data 1831 to 1870'!LX63/'Monthly data 1831 to 1870'!LX51)-1)*'Monthly data 1831 to 1870'!LY63*'Monthly data 1831 to 1870'!LZ63</f>
        <v>0</v>
      </c>
      <c r="QB62">
        <f>'Monthly data 1831 to 1870'!QA63*'Monthly data 1831 to 1870'!QC63</f>
        <v>6.6</v>
      </c>
      <c r="QC62">
        <f>(('Monthly data 1831 to 1870'!QB63/'Monthly data 1831 to 1870'!QB51)-1)*'Monthly data 1831 to 1870'!QC63*'Monthly data 1831 to 1870'!QD63</f>
        <v>0</v>
      </c>
      <c r="QH62">
        <f>'Monthly data 1831 to 1870'!QG63*'Monthly data 1831 to 1870'!QI63</f>
        <v>208.2</v>
      </c>
      <c r="QI62">
        <f>(('Monthly data 1831 to 1870'!QH63/'Monthly data 1831 to 1870'!QH51)-1)*'Monthly data 1831 to 1870'!QI63*'Monthly data 1831 to 1870'!QJ63</f>
        <v>0</v>
      </c>
      <c r="SD62">
        <f>'Monthly data 1831 to 1870'!SC63*'Monthly data 1831 to 1870'!SE63</f>
        <v>0</v>
      </c>
      <c r="SE62">
        <f>(('Monthly data 1831 to 1870'!SD63/'Monthly data 1831 to 1870'!SD51)-1)*'Monthly data 1831 to 1870'!SE63*'Monthly data 1831 to 1870'!SF63</f>
        <v>0</v>
      </c>
      <c r="SJ62">
        <f>'Monthly data 1831 to 1870'!SI63*'Monthly data 1831 to 1870'!SK63</f>
        <v>12</v>
      </c>
      <c r="SK62">
        <f>(('Monthly data 1831 to 1870'!SJ63/'Monthly data 1831 to 1870'!SJ51)-1)*'Monthly data 1831 to 1870'!SK63*'Monthly data 1831 to 1870'!SL63</f>
        <v>0</v>
      </c>
      <c r="SP62">
        <f>'Monthly data 1831 to 1870'!SO63*'Monthly data 1831 to 1870'!SQ63</f>
        <v>35</v>
      </c>
      <c r="SQ62">
        <f>(('Monthly data 1831 to 1870'!SP63/'Monthly data 1831 to 1870'!SP51)-1)*'Monthly data 1831 to 1870'!SQ63*'Monthly data 1831 to 1870'!SR63</f>
        <v>0</v>
      </c>
    </row>
    <row r="63" spans="2:511" x14ac:dyDescent="0.55000000000000004">
      <c r="B63">
        <f>'Monthly data 1831 to 1870'!B64</f>
        <v>183601</v>
      </c>
      <c r="E63" s="11">
        <f>'Monthly data 1831 to 1870'!E64</f>
        <v>25721.356999999996</v>
      </c>
      <c r="F63" s="11">
        <f>'Monthly data 1831 to 1870'!F64</f>
        <v>82.781681628023378</v>
      </c>
    </row>
    <row r="64" spans="2:511" x14ac:dyDescent="0.55000000000000004">
      <c r="B64">
        <f>'Monthly data 1831 to 1870'!B65</f>
        <v>183602</v>
      </c>
      <c r="E64" s="11">
        <f>'Monthly data 1831 to 1870'!E65</f>
        <v>26438.853999999999</v>
      </c>
      <c r="F64" s="11">
        <f>'Monthly data 1831 to 1870'!F65</f>
        <v>85.09087582112376</v>
      </c>
    </row>
    <row r="65" spans="2:511" x14ac:dyDescent="0.55000000000000004">
      <c r="B65">
        <f>'Monthly data 1831 to 1870'!B66</f>
        <v>183603</v>
      </c>
      <c r="E65" s="11">
        <f>'Monthly data 1831 to 1870'!E66</f>
        <v>26716.32</v>
      </c>
      <c r="F65" s="11">
        <f>'Monthly data 1831 to 1870'!F66</f>
        <v>85.98387311028705</v>
      </c>
    </row>
    <row r="66" spans="2:511" x14ac:dyDescent="0.55000000000000004">
      <c r="B66">
        <f>'Monthly data 1831 to 1870'!B67</f>
        <v>183604</v>
      </c>
      <c r="E66" s="11">
        <f>'Monthly data 1831 to 1870'!E67</f>
        <v>26556.466</v>
      </c>
      <c r="F66" s="11">
        <f>'Monthly data 1831 to 1870'!F67</f>
        <v>85.469398584896879</v>
      </c>
    </row>
    <row r="67" spans="2:511" x14ac:dyDescent="0.55000000000000004">
      <c r="B67">
        <f>'Monthly data 1831 to 1870'!B68</f>
        <v>183605</v>
      </c>
      <c r="E67" s="11">
        <f>'Monthly data 1831 to 1870'!E68</f>
        <v>26083.782999999999</v>
      </c>
      <c r="F67" s="11">
        <f>'Monthly data 1831 to 1870'!F68</f>
        <v>83.948114400046947</v>
      </c>
    </row>
    <row r="68" spans="2:511" x14ac:dyDescent="0.55000000000000004">
      <c r="B68">
        <f>'Monthly data 1831 to 1870'!B69</f>
        <v>183606</v>
      </c>
      <c r="E68" s="11">
        <f>'Monthly data 1831 to 1870'!E69</f>
        <v>25460.848999999998</v>
      </c>
      <c r="F68" s="11">
        <f>'Monthly data 1831 to 1870'!F69</f>
        <v>81.943262009744572</v>
      </c>
    </row>
    <row r="69" spans="2:511" x14ac:dyDescent="0.55000000000000004">
      <c r="B69">
        <f>'Monthly data 1831 to 1870'!B70</f>
        <v>183607</v>
      </c>
      <c r="E69" s="11">
        <f>'Monthly data 1831 to 1870'!E70</f>
        <v>24422.074000000001</v>
      </c>
      <c r="F69" s="11">
        <f>'Monthly data 1831 to 1870'!F70</f>
        <v>78.600065873819474</v>
      </c>
    </row>
    <row r="70" spans="2:511" x14ac:dyDescent="0.55000000000000004">
      <c r="B70">
        <f>'Monthly data 1831 to 1870'!B71</f>
        <v>183608</v>
      </c>
      <c r="E70" s="11">
        <f>'Monthly data 1831 to 1870'!E71</f>
        <v>23841.848999999998</v>
      </c>
      <c r="F70" s="11">
        <f>'Monthly data 1831 to 1870'!F71</f>
        <v>76.732668239137126</v>
      </c>
    </row>
    <row r="71" spans="2:511" x14ac:dyDescent="0.55000000000000004">
      <c r="B71">
        <f>'Monthly data 1831 to 1870'!B72</f>
        <v>183609</v>
      </c>
      <c r="E71" s="11">
        <f>'Monthly data 1831 to 1870'!E72</f>
        <v>22369.113000000001</v>
      </c>
      <c r="F71" s="11">
        <f>'Monthly data 1831 to 1870'!F72</f>
        <v>71.992810902911501</v>
      </c>
    </row>
    <row r="72" spans="2:511" x14ac:dyDescent="0.55000000000000004">
      <c r="B72">
        <f>'Monthly data 1831 to 1870'!B73</f>
        <v>183610</v>
      </c>
      <c r="E72" s="11">
        <f>'Monthly data 1831 to 1870'!E73</f>
        <v>21440.73</v>
      </c>
      <c r="F72" s="11">
        <f>'Monthly data 1831 to 1870'!F73</f>
        <v>69.004900664160516</v>
      </c>
    </row>
    <row r="73" spans="2:511" x14ac:dyDescent="0.55000000000000004">
      <c r="B73">
        <f>'Monthly data 1831 to 1870'!B74</f>
        <v>183611</v>
      </c>
      <c r="E73" s="11">
        <f>'Monthly data 1831 to 1870'!E74</f>
        <v>22069.552</v>
      </c>
      <c r="F73" s="11">
        <f>'Monthly data 1831 to 1870'!F74</f>
        <v>71.028703008830618</v>
      </c>
    </row>
    <row r="74" spans="2:511" x14ac:dyDescent="0.55000000000000004">
      <c r="B74">
        <f>'Monthly data 1831 to 1870'!B75</f>
        <v>183612</v>
      </c>
      <c r="D74">
        <f>D62*G74*(1+H74)</f>
        <v>132.38248041909571</v>
      </c>
      <c r="E74" s="11">
        <f>'Monthly data 1831 to 1870'!E75</f>
        <v>23552.903999999999</v>
      </c>
      <c r="F74" s="11">
        <f>'Monthly data 1831 to 1870'!F75</f>
        <v>75.802726906803485</v>
      </c>
      <c r="G74">
        <f>F74/F62</f>
        <v>0.94571059123345647</v>
      </c>
      <c r="H74" s="12">
        <f>(J74+K74)/AVERAGE(E63:E74)</f>
        <v>4.4745361542107114E-2</v>
      </c>
      <c r="I74" s="12">
        <f>J74/AVERAGE(E63:E74)</f>
        <v>4.4745361542107114E-2</v>
      </c>
      <c r="J74">
        <f>SUM(L74,R74,X74,AD74,AJ74,AP74,AV74,BB74,BH74,BN74,BT74,BZ74,CF74,CL74,CR74,CX74,DD74,DJ74,DP74,DV74,EB74,EH74,EN74,ET74,EZ74,FF74,FL74,FR74,FX74,GD74,GJ74,GP74,GV74,HB74,HH74,HN74,HT74,HZ74,IF74,IL74,IR74,IX74,JD74,JJ74,JP74,JV74,KB74,KH74,KN74,KT74,KZ74,LF74,LL74,LR74,LX74,MD74,MJ74,MP74,MV74,NB74,NH74,NN74,NT74,NZ74,OF74,OL74,OR74,OX74,PD74,PJ74,PP74,PV74,QB74,QH74,QN74,QT74,QZ74,RF74,RL74,RR74,RX74,SD74,SJ74,SP74)</f>
        <v>1098.7739999999999</v>
      </c>
      <c r="K74">
        <f>SUM(M74,S74,Y74,AE74,AK74,AQ74,AW74,BC74,BI74,BO74,BU74,CA74,CG74,CM74,CS74,CY74,DE74,DK74,DQ74,DW74,EC74,EI74,EO74,EU74,FA74,FG74,FM74,FS74,FY74,GE74,GK74,GQ74,GW74,HC74,HI74,HO74,HU74,IA74,IG74,IM74,IS74,IY74,JE74,JK74,JQ74,JW74,KC74,KI74,KO74,KU74,LA74,LG74,LM74,LS74,LY74,ME74,MK74,MQ74,MW74,NC74,NI74,NO74,NU74,OA74,OG74,OM74,OS74,OY74,PE74,PK74,PQ74,PW74,QC74,QI74,QO74,QU74,RA74,RG74,RM74,RS74,RY74,SE74,SK74,SQ74)</f>
        <v>0</v>
      </c>
      <c r="L74">
        <f>'Monthly data 1831 to 1870'!K75*'Monthly data 1831 to 1870'!M75</f>
        <v>0</v>
      </c>
      <c r="M74">
        <f>(('Monthly data 1831 to 1870'!L75/'Monthly data 1831 to 1870'!L63)-1)*'Monthly data 1831 to 1870'!M75*'Monthly data 1831 to 1870'!N75</f>
        <v>0</v>
      </c>
      <c r="X74">
        <f>'Monthly data 1831 to 1870'!W75*'Monthly data 1831 to 1870'!Y75</f>
        <v>0</v>
      </c>
      <c r="Y74">
        <f>(('Monthly data 1831 to 1870'!X75/'Monthly data 1831 to 1870'!X63)-1)*'Monthly data 1831 to 1870'!Y75*'Monthly data 1831 to 1870'!Z75</f>
        <v>0</v>
      </c>
      <c r="DJ74">
        <f>'Monthly data 1831 to 1870'!DI75*'Monthly data 1831 to 1870'!DK75</f>
        <v>0</v>
      </c>
      <c r="DK74">
        <f>(('Monthly data 1831 to 1870'!DJ75/'Monthly data 1831 to 1870'!DJ63)-1)*'Monthly data 1831 to 1870'!DK75*'Monthly data 1831 to 1870'!DL75</f>
        <v>0</v>
      </c>
      <c r="ET74">
        <f>'Monthly data 1831 to 1870'!ES75*'Monthly data 1831 to 1870'!EU75</f>
        <v>50</v>
      </c>
      <c r="EU74">
        <f>(('Monthly data 1831 to 1870'!ET75/'Monthly data 1831 to 1870'!ET63)-1)*'Monthly data 1831 to 1870'!EU75*'Monthly data 1831 to 1870'!EV75</f>
        <v>0</v>
      </c>
      <c r="JD74">
        <f>'Monthly data 1831 to 1870'!JC75*'Monthly data 1831 to 1870'!JE75</f>
        <v>30</v>
      </c>
      <c r="JE74">
        <f>(('Monthly data 1831 to 1870'!JD75/'Monthly data 1831 to 1870'!JD63)-1)*'Monthly data 1831 to 1870'!JE75*'Monthly data 1831 to 1870'!JF75</f>
        <v>0</v>
      </c>
      <c r="JJ74">
        <f>'Monthly data 1831 to 1870'!JI75*'Monthly data 1831 to 1870'!JK75</f>
        <v>240</v>
      </c>
      <c r="JK74">
        <f>(('Monthly data 1831 to 1870'!JJ75/'Monthly data 1831 to 1870'!JJ63)-1)*'Monthly data 1831 to 1870'!JK75*'Monthly data 1831 to 1870'!JL75</f>
        <v>0</v>
      </c>
      <c r="JP74">
        <f>'Monthly data 1831 to 1870'!JO75*'Monthly data 1831 to 1870'!JQ75</f>
        <v>60</v>
      </c>
      <c r="JQ74">
        <f>(('Monthly data 1831 to 1870'!JP75/'Monthly data 1831 to 1870'!JP63)-1)*'Monthly data 1831 to 1870'!JQ75*'Monthly data 1831 to 1870'!JR75</f>
        <v>0</v>
      </c>
      <c r="JV74">
        <f>'Monthly data 1831 to 1870'!JU75*'Monthly data 1831 to 1870'!JW75</f>
        <v>160</v>
      </c>
      <c r="JW74">
        <f>(('Monthly data 1831 to 1870'!JV75/'Monthly data 1831 to 1870'!JV63)-1)*'Monthly data 1831 to 1870'!JW75*'Monthly data 1831 to 1870'!JX75</f>
        <v>0</v>
      </c>
      <c r="KB74">
        <f>'Monthly data 1831 to 1870'!KA75*'Monthly data 1831 to 1870'!KC75</f>
        <v>0</v>
      </c>
      <c r="KC74">
        <f>(('Monthly data 1831 to 1870'!KB75/'Monthly data 1831 to 1870'!KB63)-1)*'Monthly data 1831 to 1870'!KC75*'Monthly data 1831 to 1870'!KD75</f>
        <v>0</v>
      </c>
      <c r="KH74">
        <f>'Monthly data 1831 to 1870'!KG75*'Monthly data 1831 to 1870'!KI75</f>
        <v>0</v>
      </c>
      <c r="KI74">
        <f>(('Monthly data 1831 to 1870'!KH75/'Monthly data 1831 to 1870'!KH63)-1)*'Monthly data 1831 to 1870'!KI75*'Monthly data 1831 to 1870'!KJ75</f>
        <v>0</v>
      </c>
      <c r="KN74">
        <f>'Monthly data 1831 to 1870'!KM75*'Monthly data 1831 to 1870'!KO75</f>
        <v>36</v>
      </c>
      <c r="KO74">
        <f>(('Monthly data 1831 to 1870'!KN75/'Monthly data 1831 to 1870'!KN63)-1)*'Monthly data 1831 to 1870'!KO75*'Monthly data 1831 to 1870'!KP75</f>
        <v>0</v>
      </c>
      <c r="LR74">
        <f>'Monthly data 1831 to 1870'!LQ75*'Monthly data 1831 to 1870'!LS75</f>
        <v>0</v>
      </c>
      <c r="LS74">
        <f>(('Monthly data 1831 to 1870'!LR75/'Monthly data 1831 to 1870'!LR63)-1)*'Monthly data 1831 to 1870'!LS75*'Monthly data 1831 to 1870'!LT75</f>
        <v>0</v>
      </c>
      <c r="LX74">
        <f>'Monthly data 1831 to 1870'!LW75*'Monthly data 1831 to 1870'!LY75</f>
        <v>57.599999999999994</v>
      </c>
      <c r="LY74">
        <f>(('Monthly data 1831 to 1870'!LX75/'Monthly data 1831 to 1870'!LX63)-1)*'Monthly data 1831 to 1870'!LY75*'Monthly data 1831 to 1870'!LZ75</f>
        <v>0</v>
      </c>
      <c r="QB74">
        <f>'Monthly data 1831 to 1870'!QA75*'Monthly data 1831 to 1870'!QC75</f>
        <v>12.35</v>
      </c>
      <c r="QC74">
        <f>(('Monthly data 1831 to 1870'!QB75/'Monthly data 1831 to 1870'!QB63)-1)*'Monthly data 1831 to 1870'!QC75*'Monthly data 1831 to 1870'!QD75</f>
        <v>0</v>
      </c>
      <c r="QH74">
        <f>'Monthly data 1831 to 1870'!QG75*'Monthly data 1831 to 1870'!QI75</f>
        <v>274.82399999999996</v>
      </c>
      <c r="QI74">
        <f>(('Monthly data 1831 to 1870'!QH75/'Monthly data 1831 to 1870'!QH63)-1)*'Monthly data 1831 to 1870'!QI75*'Monthly data 1831 to 1870'!QJ75</f>
        <v>0</v>
      </c>
      <c r="SD74">
        <f>'Monthly data 1831 to 1870'!SC75*'Monthly data 1831 to 1870'!SE75</f>
        <v>123</v>
      </c>
      <c r="SE74">
        <f>(('Monthly data 1831 to 1870'!SD75/'Monthly data 1831 to 1870'!SD63)-1)*'Monthly data 1831 to 1870'!SE75*'Monthly data 1831 to 1870'!SF75</f>
        <v>0</v>
      </c>
      <c r="SJ74">
        <f>'Monthly data 1831 to 1870'!SI75*'Monthly data 1831 to 1870'!SK75</f>
        <v>15</v>
      </c>
      <c r="SK74">
        <f>(('Monthly data 1831 to 1870'!SJ75/'Monthly data 1831 to 1870'!SJ63)-1)*'Monthly data 1831 to 1870'!SK75*'Monthly data 1831 to 1870'!SL75</f>
        <v>0</v>
      </c>
      <c r="SP74">
        <f>'Monthly data 1831 to 1870'!SO75*'Monthly data 1831 to 1870'!SQ75</f>
        <v>40</v>
      </c>
      <c r="SQ74">
        <f>(('Monthly data 1831 to 1870'!SP75/'Monthly data 1831 to 1870'!SP63)-1)*'Monthly data 1831 to 1870'!SQ75*'Monthly data 1831 to 1870'!SR75</f>
        <v>0</v>
      </c>
    </row>
    <row r="75" spans="2:511" x14ac:dyDescent="0.55000000000000004">
      <c r="B75">
        <f>'Monthly data 1831 to 1870'!B76</f>
        <v>183701</v>
      </c>
      <c r="E75" s="11">
        <f>'Monthly data 1831 to 1870'!E76</f>
        <v>28456.914000000004</v>
      </c>
      <c r="F75" s="11">
        <f>'Monthly data 1831 to 1870'!F76</f>
        <v>79.239826458885119</v>
      </c>
    </row>
    <row r="76" spans="2:511" x14ac:dyDescent="0.55000000000000004">
      <c r="B76">
        <f>'Monthly data 1831 to 1870'!B77</f>
        <v>183702</v>
      </c>
      <c r="E76" s="11">
        <f>'Monthly data 1831 to 1870'!E77</f>
        <v>26781.498</v>
      </c>
      <c r="F76" s="11">
        <f>'Monthly data 1831 to 1870'!F77</f>
        <v>74.574539383609149</v>
      </c>
    </row>
    <row r="77" spans="2:511" x14ac:dyDescent="0.55000000000000004">
      <c r="B77">
        <f>'Monthly data 1831 to 1870'!B78</f>
        <v>183703</v>
      </c>
      <c r="E77" s="11">
        <f>'Monthly data 1831 to 1870'!E78</f>
        <v>23799.43</v>
      </c>
      <c r="F77" s="11">
        <f>'Monthly data 1831 to 1870'!F78</f>
        <v>66.270808669569163</v>
      </c>
    </row>
    <row r="78" spans="2:511" x14ac:dyDescent="0.55000000000000004">
      <c r="B78">
        <f>'Monthly data 1831 to 1870'!B79</f>
        <v>183704</v>
      </c>
      <c r="E78" s="11">
        <f>'Monthly data 1831 to 1870'!E79</f>
        <v>22430.260333333332</v>
      </c>
      <c r="F78" s="11">
        <f>'Monthly data 1831 to 1870'!F79</f>
        <v>62.458281184001464</v>
      </c>
    </row>
    <row r="79" spans="2:511" x14ac:dyDescent="0.55000000000000004">
      <c r="B79">
        <f>'Monthly data 1831 to 1870'!B80</f>
        <v>183705</v>
      </c>
      <c r="E79" s="11">
        <f>'Monthly data 1831 to 1870'!E80</f>
        <v>23482.964</v>
      </c>
      <c r="F79" s="11">
        <f>'Monthly data 1831 to 1870'!F80</f>
        <v>65.389591861585785</v>
      </c>
    </row>
    <row r="80" spans="2:511" x14ac:dyDescent="0.55000000000000004">
      <c r="B80">
        <f>'Monthly data 1831 to 1870'!B81</f>
        <v>183706</v>
      </c>
      <c r="E80" s="11">
        <f>'Monthly data 1831 to 1870'!E81</f>
        <v>24470.345000000001</v>
      </c>
      <c r="F80" s="11">
        <f>'Monthly data 1831 to 1870'!F81</f>
        <v>68.139008017139417</v>
      </c>
    </row>
    <row r="81" spans="2:511" x14ac:dyDescent="0.55000000000000004">
      <c r="B81">
        <f>'Monthly data 1831 to 1870'!B82</f>
        <v>183707</v>
      </c>
      <c r="E81" s="11">
        <f>'Monthly data 1831 to 1870'!E82</f>
        <v>24644.58</v>
      </c>
      <c r="F81" s="11">
        <f>'Monthly data 1831 to 1870'!F82</f>
        <v>68.624174861410154</v>
      </c>
    </row>
    <row r="82" spans="2:511" x14ac:dyDescent="0.55000000000000004">
      <c r="B82">
        <f>'Monthly data 1831 to 1870'!B83</f>
        <v>183708</v>
      </c>
      <c r="E82" s="11">
        <f>'Monthly data 1831 to 1870'!E83</f>
        <v>24420.191999999999</v>
      </c>
      <c r="F82" s="11">
        <f>'Monthly data 1831 to 1870'!F83</f>
        <v>67.999354257902112</v>
      </c>
    </row>
    <row r="83" spans="2:511" x14ac:dyDescent="0.55000000000000004">
      <c r="B83">
        <f>'Monthly data 1831 to 1870'!B84</f>
        <v>183709</v>
      </c>
      <c r="E83" s="11">
        <f>'Monthly data 1831 to 1870'!E84</f>
        <v>24528.728999999999</v>
      </c>
      <c r="F83" s="11">
        <f>'Monthly data 1831 to 1870'!F84</f>
        <v>68.3015814440393</v>
      </c>
    </row>
    <row r="84" spans="2:511" x14ac:dyDescent="0.55000000000000004">
      <c r="B84">
        <f>'Monthly data 1831 to 1870'!B85</f>
        <v>183710</v>
      </c>
      <c r="E84" s="11">
        <f>'Monthly data 1831 to 1870'!E85</f>
        <v>24732.894</v>
      </c>
      <c r="F84" s="11">
        <f>'Monthly data 1831 to 1870'!F85</f>
        <v>68.870090002942703</v>
      </c>
    </row>
    <row r="85" spans="2:511" x14ac:dyDescent="0.55000000000000004">
      <c r="B85">
        <f>'Monthly data 1831 to 1870'!B86</f>
        <v>183711</v>
      </c>
      <c r="E85" s="11">
        <f>'Monthly data 1831 to 1870'!E86</f>
        <v>24640.734999999997</v>
      </c>
      <c r="F85" s="11">
        <f>'Monthly data 1831 to 1870'!F86</f>
        <v>68.613468249557059</v>
      </c>
    </row>
    <row r="86" spans="2:511" x14ac:dyDescent="0.55000000000000004">
      <c r="B86">
        <f>'Monthly data 1831 to 1870'!B87</f>
        <v>183712</v>
      </c>
      <c r="D86">
        <f>D74*G86*(1+H86)</f>
        <v>122.95350773296586</v>
      </c>
      <c r="E86" s="11">
        <f>'Monthly data 1831 to 1870'!E87</f>
        <v>24009.809999999998</v>
      </c>
      <c r="F86" s="11">
        <f>'Monthly data 1831 to 1870'!F87</f>
        <v>66.856623234367703</v>
      </c>
      <c r="G86">
        <f>F86/F74</f>
        <v>0.88198176981898457</v>
      </c>
      <c r="H86" s="12">
        <f>(J86+K86)/AVERAGE(E75:E86)</f>
        <v>5.3054384173396446E-2</v>
      </c>
      <c r="I86" s="12">
        <f>J86/AVERAGE(E75:E86)</f>
        <v>5.3054384173396446E-2</v>
      </c>
      <c r="J86">
        <f>SUM(L86,R86,X86,AD86,AJ86,AP86,AV86,BB86,BH86,BN86,BT86,BZ86,CF86,CL86,CR86,CX86,DD86,DJ86,DP86,DV86,EB86,EH86,EN86,ET86,EZ86,FF86,FL86,FR86,FX86,GD86,GJ86,GP86,GV86,HB86,HH86,HN86,HT86,HZ86,IF86,IL86,IR86,IX86,JD86,JJ86,JP86,JV86,KB86,KH86,KN86,KT86,KZ86,LF86,LL86,LR86,LX86,MD86,MJ86,MP86,MV86,NB86,NH86,NN86,NT86,NZ86,OF86,OL86,OR86,OX86,PD86,PJ86,PP86,PV86,QB86,QH86,QN86,QT86,QZ86,RF86,RL86,RR86,RX86,SD86,SJ86,SP86)</f>
        <v>1310.4359999999999</v>
      </c>
      <c r="K86">
        <f>SUM(M86,S86,Y86,AE86,AK86,AQ86,AW86,BC86,BI86,BO86,BU86,CA86,CG86,CM86,CS86,CY86,DE86,DK86,DQ86,DW86,EC86,EI86,EO86,EU86,FA86,FG86,FM86,FS86,FY86,GE86,GK86,GQ86,GW86,HC86,HI86,HO86,HU86,IA86,IG86,IM86,IS86,IY86,JE86,JK86,JQ86,JW86,KC86,KI86,KO86,KU86,LA86,LG86,LM86,LS86,LY86,ME86,MK86,MQ86,MW86,NC86,NI86,NO86,NU86,OA86,OG86,OM86,OS86,OY86,PE86,PK86,PQ86,PW86,QC86,QI86,QO86,QU86,RA86,RG86,RM86,RS86,RY86,SE86,SK86,SQ86)</f>
        <v>0</v>
      </c>
      <c r="L86">
        <f>'Monthly data 1831 to 1870'!K87*'Monthly data 1831 to 1870'!M87</f>
        <v>0</v>
      </c>
      <c r="M86">
        <f>(('Monthly data 1831 to 1870'!L87/'Monthly data 1831 to 1870'!L75)-1)*'Monthly data 1831 to 1870'!M87*'Monthly data 1831 to 1870'!N87</f>
        <v>0</v>
      </c>
      <c r="X86">
        <f>'Monthly data 1831 to 1870'!W87*'Monthly data 1831 to 1870'!Y87</f>
        <v>0</v>
      </c>
      <c r="Y86">
        <f>(('Monthly data 1831 to 1870'!X87/'Monthly data 1831 to 1870'!X75)-1)*'Monthly data 1831 to 1870'!Y87*'Monthly data 1831 to 1870'!Z87</f>
        <v>0</v>
      </c>
      <c r="DJ86">
        <f>'Monthly data 1831 to 1870'!DI87*'Monthly data 1831 to 1870'!DK87</f>
        <v>0</v>
      </c>
      <c r="DK86">
        <f>(('Monthly data 1831 to 1870'!DJ87/'Monthly data 1831 to 1870'!DJ75)-1)*'Monthly data 1831 to 1870'!DK87*'Monthly data 1831 to 1870'!DL87</f>
        <v>0</v>
      </c>
      <c r="ET86">
        <f>'Monthly data 1831 to 1870'!ES87*'Monthly data 1831 to 1870'!EU87</f>
        <v>120</v>
      </c>
      <c r="EU86">
        <f>(('Monthly data 1831 to 1870'!ET87/'Monthly data 1831 to 1870'!ET75)-1)*'Monthly data 1831 to 1870'!EU87*'Monthly data 1831 to 1870'!EV87</f>
        <v>0</v>
      </c>
      <c r="JD86">
        <f>'Monthly data 1831 to 1870'!JC87*'Monthly data 1831 to 1870'!JE87</f>
        <v>0</v>
      </c>
      <c r="JE86">
        <f>(('Monthly data 1831 to 1870'!JD87/'Monthly data 1831 to 1870'!JD75)-1)*'Monthly data 1831 to 1870'!JE87*'Monthly data 1831 to 1870'!JF87</f>
        <v>0</v>
      </c>
      <c r="JJ86">
        <f>'Monthly data 1831 to 1870'!JI87*'Monthly data 1831 to 1870'!JK87</f>
        <v>240</v>
      </c>
      <c r="JK86">
        <f>(('Monthly data 1831 to 1870'!JJ87/'Monthly data 1831 to 1870'!JJ75)-1)*'Monthly data 1831 to 1870'!JK87*'Monthly data 1831 to 1870'!JL87</f>
        <v>0</v>
      </c>
      <c r="JP86">
        <f>'Monthly data 1831 to 1870'!JO87*'Monthly data 1831 to 1870'!JQ87</f>
        <v>136</v>
      </c>
      <c r="JQ86">
        <f>(('Monthly data 1831 to 1870'!JP87/'Monthly data 1831 to 1870'!JP75)-1)*'Monthly data 1831 to 1870'!JQ87*'Monthly data 1831 to 1870'!JR87</f>
        <v>0</v>
      </c>
      <c r="JV86">
        <f>'Monthly data 1831 to 1870'!JU87*'Monthly data 1831 to 1870'!JW87</f>
        <v>160</v>
      </c>
      <c r="JW86">
        <f>(('Monthly data 1831 to 1870'!JV87/'Monthly data 1831 to 1870'!JV75)-1)*'Monthly data 1831 to 1870'!JW87*'Monthly data 1831 to 1870'!JX87</f>
        <v>0</v>
      </c>
      <c r="KB86">
        <f>'Monthly data 1831 to 1870'!KA87*'Monthly data 1831 to 1870'!KC87</f>
        <v>0</v>
      </c>
      <c r="KC86">
        <f>(('Monthly data 1831 to 1870'!KB87/'Monthly data 1831 to 1870'!KB75)-1)*'Monthly data 1831 to 1870'!KC87*'Monthly data 1831 to 1870'!KD87</f>
        <v>0</v>
      </c>
      <c r="KH86">
        <f>'Monthly data 1831 to 1870'!KG87*'Monthly data 1831 to 1870'!KI87</f>
        <v>0</v>
      </c>
      <c r="KI86">
        <f>(('Monthly data 1831 to 1870'!KH87/'Monthly data 1831 to 1870'!KH75)-1)*'Monthly data 1831 to 1870'!KI87*'Monthly data 1831 to 1870'!KJ87</f>
        <v>0</v>
      </c>
      <c r="KN86">
        <f>'Monthly data 1831 to 1870'!KM87*'Monthly data 1831 to 1870'!KO87</f>
        <v>72</v>
      </c>
      <c r="KO86">
        <f>(('Monthly data 1831 to 1870'!KN87/'Monthly data 1831 to 1870'!KN75)-1)*'Monthly data 1831 to 1870'!KO87*'Monthly data 1831 to 1870'!KP87</f>
        <v>0</v>
      </c>
      <c r="LR86">
        <f>'Monthly data 1831 to 1870'!LQ87*'Monthly data 1831 to 1870'!LS87</f>
        <v>0</v>
      </c>
      <c r="LS86">
        <f>(('Monthly data 1831 to 1870'!LR87/'Monthly data 1831 to 1870'!LR75)-1)*'Monthly data 1831 to 1870'!LS87*'Monthly data 1831 to 1870'!LT87</f>
        <v>0</v>
      </c>
      <c r="LX86">
        <f>'Monthly data 1831 to 1870'!LW87*'Monthly data 1831 to 1870'!LY87</f>
        <v>45</v>
      </c>
      <c r="LY86">
        <f>(('Monthly data 1831 to 1870'!LX87/'Monthly data 1831 to 1870'!LX75)-1)*'Monthly data 1831 to 1870'!LY87*'Monthly data 1831 to 1870'!LZ87</f>
        <v>0</v>
      </c>
      <c r="QB86">
        <f>'Monthly data 1831 to 1870'!QA87*'Monthly data 1831 to 1870'!QC87</f>
        <v>15.299999999999999</v>
      </c>
      <c r="QC86">
        <f>(('Monthly data 1831 to 1870'!QB87/'Monthly data 1831 to 1870'!QB75)-1)*'Monthly data 1831 to 1870'!QC87*'Monthly data 1831 to 1870'!QD87</f>
        <v>0</v>
      </c>
      <c r="QH86">
        <f>'Monthly data 1831 to 1870'!QG87*'Monthly data 1831 to 1870'!QI87</f>
        <v>308.13599999999997</v>
      </c>
      <c r="QI86">
        <f>(('Monthly data 1831 to 1870'!QH87/'Monthly data 1831 to 1870'!QH75)-1)*'Monthly data 1831 to 1870'!QI87*'Monthly data 1831 to 1870'!QJ87</f>
        <v>0</v>
      </c>
      <c r="SD86">
        <f>'Monthly data 1831 to 1870'!SC87*'Monthly data 1831 to 1870'!SE87</f>
        <v>164</v>
      </c>
      <c r="SE86">
        <f>(('Monthly data 1831 to 1870'!SD87/'Monthly data 1831 to 1870'!SD75)-1)*'Monthly data 1831 to 1870'!SE87*'Monthly data 1831 to 1870'!SF87</f>
        <v>0</v>
      </c>
      <c r="SJ86">
        <f>'Monthly data 1831 to 1870'!SI87*'Monthly data 1831 to 1870'!SK87</f>
        <v>0</v>
      </c>
      <c r="SK86">
        <f>(('Monthly data 1831 to 1870'!SJ87/'Monthly data 1831 to 1870'!SJ75)-1)*'Monthly data 1831 to 1870'!SK87*'Monthly data 1831 to 1870'!SL87</f>
        <v>0</v>
      </c>
      <c r="SP86">
        <f>'Monthly data 1831 to 1870'!SO87*'Monthly data 1831 to 1870'!SQ87</f>
        <v>50</v>
      </c>
      <c r="SQ86">
        <f>(('Monthly data 1831 to 1870'!SP87/'Monthly data 1831 to 1870'!SP75)-1)*'Monthly data 1831 to 1870'!SQ87*'Monthly data 1831 to 1870'!SR87</f>
        <v>0</v>
      </c>
    </row>
    <row r="87" spans="2:511" x14ac:dyDescent="0.55000000000000004">
      <c r="B87">
        <f>'Monthly data 1831 to 1870'!B88</f>
        <v>183801</v>
      </c>
      <c r="E87" s="11">
        <f>'Monthly data 1831 to 1870'!E88</f>
        <v>25662.731</v>
      </c>
      <c r="F87" s="11">
        <f>'Monthly data 1831 to 1870'!F88</f>
        <v>63.459197161866655</v>
      </c>
    </row>
    <row r="88" spans="2:511" x14ac:dyDescent="0.55000000000000004">
      <c r="B88">
        <f>'Monthly data 1831 to 1870'!B89</f>
        <v>183802</v>
      </c>
      <c r="E88" s="11">
        <f>'Monthly data 1831 to 1870'!E89</f>
        <v>24986.367999999999</v>
      </c>
      <c r="F88" s="11">
        <f>'Monthly data 1831 to 1870'!F89</f>
        <v>61.786676299999236</v>
      </c>
    </row>
    <row r="89" spans="2:511" x14ac:dyDescent="0.55000000000000004">
      <c r="B89">
        <f>'Monthly data 1831 to 1870'!B90</f>
        <v>183803</v>
      </c>
      <c r="E89" s="11">
        <f>'Monthly data 1831 to 1870'!E90</f>
        <v>25072.322</v>
      </c>
      <c r="F89" s="11">
        <f>'Monthly data 1831 to 1870'!F90</f>
        <v>61.999224677366058</v>
      </c>
    </row>
    <row r="90" spans="2:511" x14ac:dyDescent="0.55000000000000004">
      <c r="B90">
        <f>'Monthly data 1831 to 1870'!B91</f>
        <v>183804</v>
      </c>
      <c r="E90" s="11">
        <f>'Monthly data 1831 to 1870'!E91</f>
        <v>25854.621999999999</v>
      </c>
      <c r="F90" s="11">
        <f>'Monthly data 1831 to 1870'!F91</f>
        <v>63.93370818731394</v>
      </c>
    </row>
    <row r="91" spans="2:511" x14ac:dyDescent="0.55000000000000004">
      <c r="B91">
        <f>'Monthly data 1831 to 1870'!B92</f>
        <v>183805</v>
      </c>
      <c r="E91" s="11">
        <f>'Monthly data 1831 to 1870'!E92</f>
        <v>26946.436000000002</v>
      </c>
      <c r="F91" s="11">
        <f>'Monthly data 1831 to 1870'!F92</f>
        <v>66.633562691890489</v>
      </c>
    </row>
    <row r="92" spans="2:511" x14ac:dyDescent="0.55000000000000004">
      <c r="B92">
        <f>'Monthly data 1831 to 1870'!B93</f>
        <v>183806</v>
      </c>
      <c r="E92" s="11">
        <f>'Monthly data 1831 to 1870'!E93</f>
        <v>27473.51</v>
      </c>
      <c r="F92" s="11">
        <f>'Monthly data 1831 to 1870'!F93</f>
        <v>67.936919411208223</v>
      </c>
    </row>
    <row r="93" spans="2:511" x14ac:dyDescent="0.55000000000000004">
      <c r="B93">
        <f>'Monthly data 1831 to 1870'!B94</f>
        <v>183807</v>
      </c>
      <c r="E93" s="11">
        <f>'Monthly data 1831 to 1870'!E94</f>
        <v>27002.848999999998</v>
      </c>
      <c r="F93" s="11">
        <f>'Monthly data 1831 to 1870'!F94</f>
        <v>66.773061628675208</v>
      </c>
    </row>
    <row r="94" spans="2:511" x14ac:dyDescent="0.55000000000000004">
      <c r="B94">
        <f>'Monthly data 1831 to 1870'!B95</f>
        <v>183808</v>
      </c>
      <c r="E94" s="11">
        <f>'Monthly data 1831 to 1870'!E95</f>
        <v>26954.136000000002</v>
      </c>
      <c r="F94" s="11">
        <f>'Monthly data 1831 to 1870'!F95</f>
        <v>66.652603370692233</v>
      </c>
    </row>
    <row r="95" spans="2:511" x14ac:dyDescent="0.55000000000000004">
      <c r="B95">
        <f>'Monthly data 1831 to 1870'!B96</f>
        <v>183809</v>
      </c>
      <c r="E95" s="11">
        <f>'Monthly data 1831 to 1870'!E96</f>
        <v>26745.607</v>
      </c>
      <c r="F95" s="11">
        <f>'Monthly data 1831 to 1870'!F96</f>
        <v>66.136949642140621</v>
      </c>
    </row>
    <row r="96" spans="2:511" x14ac:dyDescent="0.55000000000000004">
      <c r="B96">
        <f>'Monthly data 1831 to 1870'!B97</f>
        <v>183810</v>
      </c>
      <c r="E96" s="11">
        <f>'Monthly data 1831 to 1870'!E97</f>
        <v>26146.226999999999</v>
      </c>
      <c r="F96" s="11">
        <f>'Monthly data 1831 to 1870'!F97</f>
        <v>64.654793530428279</v>
      </c>
    </row>
    <row r="97" spans="2:511" x14ac:dyDescent="0.55000000000000004">
      <c r="B97">
        <f>'Monthly data 1831 to 1870'!B98</f>
        <v>183811</v>
      </c>
      <c r="E97" s="11">
        <f>'Monthly data 1831 to 1870'!E98</f>
        <v>25617.831000000002</v>
      </c>
      <c r="F97" s="11">
        <f>'Monthly data 1831 to 1870'!F98</f>
        <v>63.348167749113671</v>
      </c>
    </row>
    <row r="98" spans="2:511" x14ac:dyDescent="0.55000000000000004">
      <c r="B98">
        <f>'Monthly data 1831 to 1870'!B99</f>
        <v>183812</v>
      </c>
      <c r="D98">
        <f>D86*G98*(1+H98)</f>
        <v>129.95106521291314</v>
      </c>
      <c r="E98" s="11">
        <f>'Monthly data 1831 to 1870'!E99</f>
        <v>27119.865000000002</v>
      </c>
      <c r="F98" s="11">
        <f>'Monthly data 1831 to 1870'!F99</f>
        <v>67.062420598891322</v>
      </c>
      <c r="G98">
        <f>F98/F86</f>
        <v>1.0030781896327936</v>
      </c>
      <c r="H98" s="12">
        <f>(J98+K98)/AVERAGE(E87:E98)</f>
        <v>5.3668830766359601E-2</v>
      </c>
      <c r="I98" s="12">
        <f>J98/AVERAGE(E87:E98)</f>
        <v>5.3668830766359601E-2</v>
      </c>
      <c r="J98">
        <f>SUM(L98,R98,X98,AD98,AJ98,AP98,AV98,BB98,BH98,BN98,BT98,BZ98,CF98,CL98,CR98,CX98,DD98,DJ98,DP98,DV98,EB98,EH98,EN98,ET98,EZ98,FF98,FL98,FR98,FX98,GD98,GJ98,GP98,GV98,HB98,HH98,HN98,HT98,HZ98,IF98,IL98,IR98,IX98,JD98,JJ98,JP98,JV98,KB98,KH98,KN98,KT98,KZ98,LF98,LL98,LR98,LX98,MD98,MJ98,MP98,MV98,NB98,NH98,NN98,NT98,NZ98,OF98,OL98,OR98,OX98,PD98,PJ98,PP98,PV98,QB98,QH98,QN98,QT98,QZ98,RF98,RL98,RR98,RX98,SD98,SJ98,SP98)</f>
        <v>1411.412</v>
      </c>
      <c r="K98">
        <f>SUM(M98,S98,Y98,AE98,AK98,AQ98,AW98,BC98,BI98,BO98,BU98,CA98,CG98,CM98,CS98,CY98,DE98,DK98,DQ98,DW98,EC98,EI98,EO98,EU98,FA98,FG98,FM98,FS98,FY98,GE98,GK98,GQ98,GW98,HC98,HI98,HO98,HU98,IA98,IG98,IM98,IS98,IY98,JE98,JK98,JQ98,JW98,KC98,KI98,KO98,KU98,LA98,LG98,LM98,LS98,LY98,ME98,MK98,MQ98,MW98,NC98,NI98,NO98,NU98,OA98,OG98,OM98,OS98,OY98,PE98,PK98,PQ98,PW98,QC98,QI98,QO98,QU98,RA98,RG98,RM98,RS98,RY98,SE98,SK98,SQ98)</f>
        <v>0</v>
      </c>
      <c r="L98">
        <f>'Monthly data 1831 to 1870'!K99*'Monthly data 1831 to 1870'!M99</f>
        <v>0</v>
      </c>
      <c r="M98">
        <f>(('Monthly data 1831 to 1870'!L99/'Monthly data 1831 to 1870'!L87)-1)*'Monthly data 1831 to 1870'!M99*'Monthly data 1831 to 1870'!N99</f>
        <v>0</v>
      </c>
      <c r="X98">
        <f>'Monthly data 1831 to 1870'!W99*'Monthly data 1831 to 1870'!Y99</f>
        <v>0</v>
      </c>
      <c r="Y98">
        <f>(('Monthly data 1831 to 1870'!X99/'Monthly data 1831 to 1870'!X87)-1)*'Monthly data 1831 to 1870'!Y99*'Monthly data 1831 to 1870'!Z99</f>
        <v>0</v>
      </c>
      <c r="AJ98">
        <f>'Monthly data 1831 to 1870'!AI99*'Monthly data 1831 to 1870'!AK99</f>
        <v>0</v>
      </c>
      <c r="AK98">
        <f>(('Monthly data 1831 to 1870'!AJ99/'Monthly data 1831 to 1870'!AJ87)-1)*'Monthly data 1831 to 1870'!AK99*'Monthly data 1831 to 1870'!AL99</f>
        <v>0</v>
      </c>
      <c r="BN98">
        <f>'Monthly data 1831 to 1870'!BM99*'Monthly data 1831 to 1870'!BO99</f>
        <v>0</v>
      </c>
      <c r="BO98">
        <f>(('Monthly data 1831 to 1870'!BN99/'Monthly data 1831 to 1870'!BN87)-1)*'Monthly data 1831 to 1870'!BO99*'Monthly data 1831 to 1870'!BP99</f>
        <v>0</v>
      </c>
      <c r="DJ98">
        <f>'Monthly data 1831 to 1870'!DI99*'Monthly data 1831 to 1870'!DK99</f>
        <v>0</v>
      </c>
      <c r="DK98">
        <f>(('Monthly data 1831 to 1870'!DJ99/'Monthly data 1831 to 1870'!DJ87)-1)*'Monthly data 1831 to 1870'!DK99*'Monthly data 1831 to 1870'!DL99</f>
        <v>0</v>
      </c>
      <c r="ET98">
        <f>'Monthly data 1831 to 1870'!ES99*'Monthly data 1831 to 1870'!EU99</f>
        <v>102</v>
      </c>
      <c r="EU98">
        <f>(('Monthly data 1831 to 1870'!ET99/'Monthly data 1831 to 1870'!ET87)-1)*'Monthly data 1831 to 1870'!EU99*'Monthly data 1831 to 1870'!EV99</f>
        <v>0</v>
      </c>
      <c r="EZ98">
        <f>'Monthly data 1831 to 1870'!EY99*'Monthly data 1831 to 1870'!FA99</f>
        <v>0</v>
      </c>
      <c r="FA98">
        <f>(('Monthly data 1831 to 1870'!EZ99/'Monthly data 1831 to 1870'!EZ87)-1)*'Monthly data 1831 to 1870'!FA99*'Monthly data 1831 to 1870'!FB99</f>
        <v>0</v>
      </c>
      <c r="JD98">
        <f>'Monthly data 1831 to 1870'!JC99*'Monthly data 1831 to 1870'!JE99</f>
        <v>40</v>
      </c>
      <c r="JE98">
        <f>(('Monthly data 1831 to 1870'!JD99/'Monthly data 1831 to 1870'!JD87)-1)*'Monthly data 1831 to 1870'!JE99*'Monthly data 1831 to 1870'!JF99</f>
        <v>0</v>
      </c>
      <c r="JJ98">
        <f>'Monthly data 1831 to 1870'!JI99*'Monthly data 1831 to 1870'!JK99</f>
        <v>300</v>
      </c>
      <c r="JK98">
        <f>(('Monthly data 1831 to 1870'!JJ99/'Monthly data 1831 to 1870'!JJ87)-1)*'Monthly data 1831 to 1870'!JK99*'Monthly data 1831 to 1870'!JL99</f>
        <v>0</v>
      </c>
      <c r="JP98">
        <f>'Monthly data 1831 to 1870'!JO99*'Monthly data 1831 to 1870'!JQ99</f>
        <v>136</v>
      </c>
      <c r="JQ98">
        <f>(('Monthly data 1831 to 1870'!JP99/'Monthly data 1831 to 1870'!JP87)-1)*'Monthly data 1831 to 1870'!JQ99*'Monthly data 1831 to 1870'!JR99</f>
        <v>0</v>
      </c>
      <c r="JV98">
        <f>'Monthly data 1831 to 1870'!JU99*'Monthly data 1831 to 1870'!JW99</f>
        <v>160</v>
      </c>
      <c r="JW98">
        <f>(('Monthly data 1831 to 1870'!JV99/'Monthly data 1831 to 1870'!JV87)-1)*'Monthly data 1831 to 1870'!JW99*'Monthly data 1831 to 1870'!JX99</f>
        <v>0</v>
      </c>
      <c r="KB98">
        <f>'Monthly data 1831 to 1870'!KA99*'Monthly data 1831 to 1870'!KC99</f>
        <v>0</v>
      </c>
      <c r="KC98">
        <f>(('Monthly data 1831 to 1870'!KB99/'Monthly data 1831 to 1870'!KB87)-1)*'Monthly data 1831 to 1870'!KC99*'Monthly data 1831 to 1870'!KD99</f>
        <v>0</v>
      </c>
      <c r="KH98">
        <f>'Monthly data 1831 to 1870'!KG99*'Monthly data 1831 to 1870'!KI99</f>
        <v>0</v>
      </c>
      <c r="KI98">
        <f>(('Monthly data 1831 to 1870'!KH99/'Monthly data 1831 to 1870'!KH87)-1)*'Monthly data 1831 to 1870'!KI99*'Monthly data 1831 to 1870'!KJ99</f>
        <v>0</v>
      </c>
      <c r="KN98">
        <f>'Monthly data 1831 to 1870'!KM99*'Monthly data 1831 to 1870'!KO99</f>
        <v>108</v>
      </c>
      <c r="KO98">
        <f>(('Monthly data 1831 to 1870'!KN99/'Monthly data 1831 to 1870'!KN87)-1)*'Monthly data 1831 to 1870'!KO99*'Monthly data 1831 to 1870'!KP99</f>
        <v>0</v>
      </c>
      <c r="KT98">
        <f>'Monthly data 1831 to 1870'!KS99*'Monthly data 1831 to 1870'!KU99</f>
        <v>150</v>
      </c>
      <c r="KU98">
        <f>(('Monthly data 1831 to 1870'!KT99/'Monthly data 1831 to 1870'!KT87)-1)*'Monthly data 1831 to 1870'!KU99*'Monthly data 1831 to 1870'!KV99</f>
        <v>0</v>
      </c>
      <c r="LR98">
        <f>'Monthly data 1831 to 1870'!LQ99*'Monthly data 1831 to 1870'!LS99</f>
        <v>0</v>
      </c>
      <c r="LS98">
        <f>(('Monthly data 1831 to 1870'!LR99/'Monthly data 1831 to 1870'!LR87)-1)*'Monthly data 1831 to 1870'!LS99*'Monthly data 1831 to 1870'!LT99</f>
        <v>0</v>
      </c>
      <c r="LX98">
        <f>'Monthly data 1831 to 1870'!LW99*'Monthly data 1831 to 1870'!LY99</f>
        <v>105</v>
      </c>
      <c r="LY98">
        <f>(('Monthly data 1831 to 1870'!LX99/'Monthly data 1831 to 1870'!LX87)-1)*'Monthly data 1831 to 1870'!LY99*'Monthly data 1831 to 1870'!LZ99</f>
        <v>0</v>
      </c>
      <c r="MD98">
        <f>'Monthly data 1831 to 1870'!MC99*'Monthly data 1831 to 1870'!ME99</f>
        <v>0</v>
      </c>
      <c r="ME98">
        <f>(('Monthly data 1831 to 1870'!MD99/'Monthly data 1831 to 1870'!MD87)-1)*'Monthly data 1831 to 1870'!ME99*'Monthly data 1831 to 1870'!MF99</f>
        <v>0</v>
      </c>
      <c r="MP98">
        <f>'Monthly data 1831 to 1870'!MO99*'Monthly data 1831 to 1870'!MQ99</f>
        <v>0</v>
      </c>
      <c r="MQ98">
        <f>(('Monthly data 1831 to 1870'!MP99/'Monthly data 1831 to 1870'!MP87)-1)*'Monthly data 1831 to 1870'!MQ99*'Monthly data 1831 to 1870'!MR99</f>
        <v>0</v>
      </c>
      <c r="QB98">
        <f>'Monthly data 1831 to 1870'!QA99*'Monthly data 1831 to 1870'!QC99</f>
        <v>18.900000000000002</v>
      </c>
      <c r="QC98">
        <f>(('Monthly data 1831 to 1870'!QB99/'Monthly data 1831 to 1870'!QB87)-1)*'Monthly data 1831 to 1870'!QC99*'Monthly data 1831 to 1870'!QD99</f>
        <v>0</v>
      </c>
      <c r="QH98">
        <f>'Monthly data 1831 to 1870'!QG99*'Monthly data 1831 to 1870'!QI99</f>
        <v>241.51199999999997</v>
      </c>
      <c r="QI98">
        <f>(('Monthly data 1831 to 1870'!QH99/'Monthly data 1831 to 1870'!QH87)-1)*'Monthly data 1831 to 1870'!QI99*'Monthly data 1831 to 1870'!QJ99</f>
        <v>0</v>
      </c>
      <c r="SD98">
        <f>'Monthly data 1831 to 1870'!SC99*'Monthly data 1831 to 1870'!SE99</f>
        <v>0</v>
      </c>
      <c r="SE98">
        <f>(('Monthly data 1831 to 1870'!SD99/'Monthly data 1831 to 1870'!SD87)-1)*'Monthly data 1831 to 1870'!SE99*'Monthly data 1831 to 1870'!SF99</f>
        <v>0</v>
      </c>
      <c r="SP98">
        <f>'Monthly data 1831 to 1870'!SO99*'Monthly data 1831 to 1870'!SQ99</f>
        <v>50</v>
      </c>
      <c r="SQ98">
        <f>(('Monthly data 1831 to 1870'!SP99/'Monthly data 1831 to 1870'!SP87)-1)*'Monthly data 1831 to 1870'!SQ99*'Monthly data 1831 to 1870'!SR99</f>
        <v>0</v>
      </c>
    </row>
    <row r="99" spans="2:511" x14ac:dyDescent="0.55000000000000004">
      <c r="B99">
        <f>'Monthly data 1831 to 1870'!B100</f>
        <v>183901</v>
      </c>
      <c r="E99" s="11">
        <f>'Monthly data 1831 to 1870'!E100</f>
        <v>41106.039515985693</v>
      </c>
      <c r="F99" s="11">
        <f>'Monthly data 1831 to 1870'!F100</f>
        <v>69.616176815637118</v>
      </c>
    </row>
    <row r="100" spans="2:511" x14ac:dyDescent="0.55000000000000004">
      <c r="B100">
        <f>'Monthly data 1831 to 1870'!B101</f>
        <v>183902</v>
      </c>
      <c r="E100" s="11">
        <f>'Monthly data 1831 to 1870'!E101</f>
        <v>41010.401172388221</v>
      </c>
      <c r="F100" s="11">
        <f>'Monthly data 1831 to 1870'!F101</f>
        <v>69.454206070787151</v>
      </c>
    </row>
    <row r="101" spans="2:511" x14ac:dyDescent="0.55000000000000004">
      <c r="B101">
        <f>'Monthly data 1831 to 1870'!B102</f>
        <v>183903</v>
      </c>
      <c r="E101" s="11">
        <f>'Monthly data 1831 to 1870'!E102</f>
        <v>39846.351614568091</v>
      </c>
      <c r="F101" s="11">
        <f>'Monthly data 1831 to 1870'!F102</f>
        <v>67.482800389443028</v>
      </c>
    </row>
    <row r="102" spans="2:511" x14ac:dyDescent="0.55000000000000004">
      <c r="B102">
        <f>'Monthly data 1831 to 1870'!B103</f>
        <v>183904</v>
      </c>
      <c r="E102" s="11">
        <f>'Monthly data 1831 to 1870'!E103</f>
        <v>39749.586231996123</v>
      </c>
      <c r="F102" s="11">
        <f>'Monthly data 1831 to 1870'!F103</f>
        <v>67.318920919124722</v>
      </c>
    </row>
    <row r="103" spans="2:511" x14ac:dyDescent="0.55000000000000004">
      <c r="B103">
        <f>'Monthly data 1831 to 1870'!B104</f>
        <v>183905</v>
      </c>
      <c r="E103" s="11">
        <f>'Monthly data 1831 to 1870'!E104</f>
        <v>39851.945674975279</v>
      </c>
      <c r="F103" s="11">
        <f>'Monthly data 1831 to 1870'!F104</f>
        <v>67.492274352466708</v>
      </c>
    </row>
    <row r="104" spans="2:511" x14ac:dyDescent="0.55000000000000004">
      <c r="B104">
        <f>'Monthly data 1831 to 1870'!B105</f>
        <v>183906</v>
      </c>
      <c r="E104" s="11">
        <f>'Monthly data 1831 to 1870'!E105</f>
        <v>38663.01564529747</v>
      </c>
      <c r="F104" s="11">
        <f>'Monthly data 1831 to 1870'!F105</f>
        <v>65.478731716346701</v>
      </c>
    </row>
    <row r="105" spans="2:511" x14ac:dyDescent="0.55000000000000004">
      <c r="B105">
        <f>'Monthly data 1831 to 1870'!B106</f>
        <v>183907</v>
      </c>
      <c r="E105" s="11">
        <f>'Monthly data 1831 to 1870'!E106</f>
        <v>37183.989359583175</v>
      </c>
      <c r="F105" s="11">
        <f>'Monthly data 1831 to 1870'!F106</f>
        <v>62.973889200900274</v>
      </c>
    </row>
    <row r="106" spans="2:511" x14ac:dyDescent="0.55000000000000004">
      <c r="B106">
        <f>'Monthly data 1831 to 1870'!B107</f>
        <v>183908</v>
      </c>
      <c r="E106" s="11">
        <f>'Monthly data 1831 to 1870'!E107</f>
        <v>34467.750189635277</v>
      </c>
      <c r="F106" s="11">
        <f>'Monthly data 1831 to 1870'!F107</f>
        <v>58.373733395203757</v>
      </c>
    </row>
    <row r="107" spans="2:511" x14ac:dyDescent="0.55000000000000004">
      <c r="B107">
        <f>'Monthly data 1831 to 1870'!B108</f>
        <v>183909</v>
      </c>
      <c r="E107" s="11">
        <f>'Monthly data 1831 to 1870'!E108</f>
        <v>33141.290468576874</v>
      </c>
      <c r="F107" s="11">
        <f>'Monthly data 1831 to 1870'!F108</f>
        <v>56.12727385866507</v>
      </c>
    </row>
    <row r="108" spans="2:511" x14ac:dyDescent="0.55000000000000004">
      <c r="B108">
        <f>'Monthly data 1831 to 1870'!B109</f>
        <v>183910</v>
      </c>
      <c r="E108" s="11">
        <f>'Monthly data 1831 to 1870'!E109</f>
        <v>32654.243747518474</v>
      </c>
      <c r="F108" s="11">
        <f>'Monthly data 1831 to 1870'!F109</f>
        <v>55.302423519154928</v>
      </c>
    </row>
    <row r="109" spans="2:511" x14ac:dyDescent="0.55000000000000004">
      <c r="B109">
        <f>'Monthly data 1831 to 1870'!B110</f>
        <v>183911</v>
      </c>
      <c r="E109" s="11">
        <f>'Monthly data 1831 to 1870'!E110</f>
        <v>32684.503835941836</v>
      </c>
      <c r="F109" s="11">
        <f>'Monthly data 1831 to 1870'!F110</f>
        <v>55.353671260142434</v>
      </c>
    </row>
    <row r="110" spans="2:511" x14ac:dyDescent="0.55000000000000004">
      <c r="B110">
        <f>'Monthly data 1831 to 1870'!B111</f>
        <v>183912</v>
      </c>
      <c r="D110">
        <f>D98*G110*(1+H110)</f>
        <v>113.33851495079068</v>
      </c>
      <c r="E110" s="11">
        <f>'Monthly data 1831 to 1870'!E111</f>
        <v>32947.692123317756</v>
      </c>
      <c r="F110" s="11">
        <f>'Monthly data 1831 to 1870'!F111</f>
        <v>55.799400466008684</v>
      </c>
      <c r="G110">
        <f>F110/F98</f>
        <v>0.83205169106185173</v>
      </c>
      <c r="H110" s="12">
        <f>(J110+K110)/AVERAGE(E99:E110)</f>
        <v>4.8207750339449233E-2</v>
      </c>
      <c r="I110" s="12">
        <f>J110/AVERAGE(E99:E110)</f>
        <v>4.8207750339449233E-2</v>
      </c>
      <c r="J110">
        <f>SUM(L110,R110,X110,AD110,AJ110,AP110,AV110,BB110,BH110,BN110,BT110,BZ110,CF110,CL110,CR110,CX110,DD110,DJ110,DP110,DV110,EB110,EH110,EN110,ET110,EZ110,FF110,FL110,FR110,FX110,GD110,GJ110,GP110,GV110,HB110,HH110,HN110,HT110,HZ110,IF110,IL110,IR110,IX110,JD110,JJ110,JP110,JV110,KB110,KH110,KN110,KT110,KZ110,LF110,LL110,LR110,LX110,MD110,MJ110,MP110,MV110,NB110,NH110,NN110,NT110,NZ110,OF110,OL110,OR110,OX110,PD110,PJ110,PP110,PV110,QB110,QH110,QN110,QT110,QZ110,RF110,RL110,RR110,RX110,SD110,SJ110,SP110)</f>
        <v>1780.902</v>
      </c>
      <c r="K110">
        <f>SUM(M110,S110,Y110,AE110,AK110,AQ110,AW110,BC110,BI110,BO110,BU110,CA110,CG110,CM110,CS110,CY110,DE110,DK110,DQ110,DW110,EC110,EI110,EO110,EU110,FA110,FG110,FM110,FS110,FY110,GE110,GK110,GQ110,GW110,HC110,HI110,HO110,HU110,IA110,IG110,IM110,IS110,IY110,JE110,JK110,JQ110,JW110,KC110,KI110,KO110,KU110,LA110,LG110,LM110,LS110,LY110,ME110,MK110,MQ110,MW110,NC110,NI110,NO110,NU110,OA110,OG110,OM110,OS110,OY110,PE110,PK110,PQ110,PW110,QC110,QI110,QO110,QU110,RA110,RG110,RM110,RS110,RY110,SE110,SK110,SQ110)</f>
        <v>0</v>
      </c>
      <c r="L110">
        <f>'Monthly data 1831 to 1870'!K111*'Monthly data 1831 to 1870'!M111</f>
        <v>0</v>
      </c>
      <c r="M110">
        <f>(('Monthly data 1831 to 1870'!L111/'Monthly data 1831 to 1870'!L99)-1)*'Monthly data 1831 to 1870'!M111*'Monthly data 1831 to 1870'!N111</f>
        <v>0</v>
      </c>
      <c r="X110">
        <f>'Monthly data 1831 to 1870'!W111*'Monthly data 1831 to 1870'!Y111</f>
        <v>140</v>
      </c>
      <c r="Y110">
        <f>(('Monthly data 1831 to 1870'!X111/'Monthly data 1831 to 1870'!X99)-1)*'Monthly data 1831 to 1870'!Y111*'Monthly data 1831 to 1870'!Z111</f>
        <v>0</v>
      </c>
      <c r="AJ110">
        <f>'Monthly data 1831 to 1870'!AI111*'Monthly data 1831 to 1870'!AK111</f>
        <v>0</v>
      </c>
      <c r="AK110">
        <f>(('Monthly data 1831 to 1870'!AJ111/'Monthly data 1831 to 1870'!AJ99)-1)*'Monthly data 1831 to 1870'!AK111*'Monthly data 1831 to 1870'!AL111</f>
        <v>0</v>
      </c>
      <c r="BN110">
        <f>'Monthly data 1831 to 1870'!BM111*'Monthly data 1831 to 1870'!BO111</f>
        <v>128.25</v>
      </c>
      <c r="BO110">
        <f>(('Monthly data 1831 to 1870'!BN111/'Monthly data 1831 to 1870'!BN99)-1)*'Monthly data 1831 to 1870'!BO111*'Monthly data 1831 to 1870'!BP111</f>
        <v>0</v>
      </c>
      <c r="DJ110">
        <f>'Monthly data 1831 to 1870'!DI111*'Monthly data 1831 to 1870'!DK111</f>
        <v>0</v>
      </c>
      <c r="DK110">
        <f>(('Monthly data 1831 to 1870'!DJ111/'Monthly data 1831 to 1870'!DJ99)-1)*'Monthly data 1831 to 1870'!DK111*'Monthly data 1831 to 1870'!DL111</f>
        <v>0</v>
      </c>
      <c r="ET110">
        <f>'Monthly data 1831 to 1870'!ES111*'Monthly data 1831 to 1870'!EU111</f>
        <v>110.5</v>
      </c>
      <c r="EU110">
        <f>(('Monthly data 1831 to 1870'!ET111/'Monthly data 1831 to 1870'!ET99)-1)*'Monthly data 1831 to 1870'!EU111*'Monthly data 1831 to 1870'!EV111</f>
        <v>0</v>
      </c>
      <c r="EZ110">
        <f>'Monthly data 1831 to 1870'!EY111*'Monthly data 1831 to 1870'!FA111</f>
        <v>0</v>
      </c>
      <c r="FA110">
        <f>(('Monthly data 1831 to 1870'!EZ111/'Monthly data 1831 to 1870'!EZ99)-1)*'Monthly data 1831 to 1870'!FA111*'Monthly data 1831 to 1870'!FB111</f>
        <v>0</v>
      </c>
      <c r="JD110">
        <f>'Monthly data 1831 to 1870'!JC111*'Monthly data 1831 to 1870'!JE111</f>
        <v>70</v>
      </c>
      <c r="JE110">
        <f>(('Monthly data 1831 to 1870'!JD111/'Monthly data 1831 to 1870'!JD99)-1)*'Monthly data 1831 to 1870'!JE111*'Monthly data 1831 to 1870'!JF111</f>
        <v>0</v>
      </c>
      <c r="JJ110">
        <f>'Monthly data 1831 to 1870'!JI111*'Monthly data 1831 to 1870'!JK111</f>
        <v>210</v>
      </c>
      <c r="JK110">
        <f>(('Monthly data 1831 to 1870'!JJ111/'Monthly data 1831 to 1870'!JJ99)-1)*'Monthly data 1831 to 1870'!JK111*'Monthly data 1831 to 1870'!JL111</f>
        <v>0</v>
      </c>
      <c r="JP110">
        <f>'Monthly data 1831 to 1870'!JO111*'Monthly data 1831 to 1870'!JQ111</f>
        <v>136</v>
      </c>
      <c r="JQ110">
        <f>(('Monthly data 1831 to 1870'!JP111/'Monthly data 1831 to 1870'!JP99)-1)*'Monthly data 1831 to 1870'!JQ111*'Monthly data 1831 to 1870'!JR111</f>
        <v>0</v>
      </c>
      <c r="JV110">
        <f>'Monthly data 1831 to 1870'!JU111*'Monthly data 1831 to 1870'!JW111</f>
        <v>160</v>
      </c>
      <c r="JW110">
        <f>(('Monthly data 1831 to 1870'!JV111/'Monthly data 1831 to 1870'!JV99)-1)*'Monthly data 1831 to 1870'!JW111*'Monthly data 1831 to 1870'!JX111</f>
        <v>0</v>
      </c>
      <c r="KB110">
        <f>'Monthly data 1831 to 1870'!KA111*'Monthly data 1831 to 1870'!KC111</f>
        <v>0</v>
      </c>
      <c r="KC110">
        <f>(('Monthly data 1831 to 1870'!KB111/'Monthly data 1831 to 1870'!KB99)-1)*'Monthly data 1831 to 1870'!KC111*'Monthly data 1831 to 1870'!KD111</f>
        <v>0</v>
      </c>
      <c r="KH110">
        <f>'Monthly data 1831 to 1870'!KG111*'Monthly data 1831 to 1870'!KI111</f>
        <v>0</v>
      </c>
      <c r="KI110">
        <f>(('Monthly data 1831 to 1870'!KH111/'Monthly data 1831 to 1870'!KH99)-1)*'Monthly data 1831 to 1870'!KI111*'Monthly data 1831 to 1870'!KJ111</f>
        <v>0</v>
      </c>
      <c r="KN110">
        <f>'Monthly data 1831 to 1870'!KM111*'Monthly data 1831 to 1870'!KO111</f>
        <v>144</v>
      </c>
      <c r="KO110">
        <f>(('Monthly data 1831 to 1870'!KN111/'Monthly data 1831 to 1870'!KN99)-1)*'Monthly data 1831 to 1870'!KO111*'Monthly data 1831 to 1870'!KP111</f>
        <v>0</v>
      </c>
      <c r="KT110">
        <f>'Monthly data 1831 to 1870'!KS111*'Monthly data 1831 to 1870'!KU111</f>
        <v>150</v>
      </c>
      <c r="KU110">
        <f>(('Monthly data 1831 to 1870'!KT111/'Monthly data 1831 to 1870'!KT99)-1)*'Monthly data 1831 to 1870'!KU111*'Monthly data 1831 to 1870'!KV111</f>
        <v>0</v>
      </c>
      <c r="KZ110">
        <f>'Monthly data 1831 to 1870'!KY111*'Monthly data 1831 to 1870'!LA111</f>
        <v>0</v>
      </c>
      <c r="LA110">
        <f>(('Monthly data 1831 to 1870'!KZ111/'Monthly data 1831 to 1870'!KZ99)-1)*'Monthly data 1831 to 1870'!LA111*'Monthly data 1831 to 1870'!LB111</f>
        <v>0</v>
      </c>
      <c r="LR110">
        <f>'Monthly data 1831 to 1870'!LQ111*'Monthly data 1831 to 1870'!LS111</f>
        <v>12</v>
      </c>
      <c r="LS110">
        <f>(('Monthly data 1831 to 1870'!LR111/'Monthly data 1831 to 1870'!LR99)-1)*'Monthly data 1831 to 1870'!LS111*'Monthly data 1831 to 1870'!LT111</f>
        <v>0</v>
      </c>
      <c r="LX110">
        <f>'Monthly data 1831 to 1870'!LW111*'Monthly data 1831 to 1870'!LY111</f>
        <v>60</v>
      </c>
      <c r="LY110">
        <f>(('Monthly data 1831 to 1870'!LX111/'Monthly data 1831 to 1870'!LX99)-1)*'Monthly data 1831 to 1870'!LY111*'Monthly data 1831 to 1870'!LZ111</f>
        <v>0</v>
      </c>
      <c r="MD110">
        <f>'Monthly data 1831 to 1870'!MC111*'Monthly data 1831 to 1870'!ME111</f>
        <v>0</v>
      </c>
      <c r="ME110">
        <f>(('Monthly data 1831 to 1870'!MD111/'Monthly data 1831 to 1870'!MD99)-1)*'Monthly data 1831 to 1870'!ME111*'Monthly data 1831 to 1870'!MF111</f>
        <v>0</v>
      </c>
      <c r="MP110">
        <f>'Monthly data 1831 to 1870'!MO111*'Monthly data 1831 to 1870'!MQ111</f>
        <v>80</v>
      </c>
      <c r="MQ110">
        <f>(('Monthly data 1831 to 1870'!MP111/'Monthly data 1831 to 1870'!MP99)-1)*'Monthly data 1831 to 1870'!MQ111*'Monthly data 1831 to 1870'!MR111</f>
        <v>0</v>
      </c>
      <c r="QB110">
        <f>'Monthly data 1831 to 1870'!QA111*'Monthly data 1831 to 1870'!QC111</f>
        <v>22</v>
      </c>
      <c r="QC110">
        <f>(('Monthly data 1831 to 1870'!QB111/'Monthly data 1831 to 1870'!QB99)-1)*'Monthly data 1831 to 1870'!QC111*'Monthly data 1831 to 1870'!QD111</f>
        <v>0</v>
      </c>
      <c r="QH110">
        <f>'Monthly data 1831 to 1870'!QG111*'Monthly data 1831 to 1870'!QI111</f>
        <v>283.15199999999999</v>
      </c>
      <c r="QI110">
        <f>(('Monthly data 1831 to 1870'!QH111/'Monthly data 1831 to 1870'!QH99)-1)*'Monthly data 1831 to 1870'!QI111*'Monthly data 1831 to 1870'!QJ111</f>
        <v>0</v>
      </c>
      <c r="SD110">
        <f>'Monthly data 1831 to 1870'!SC111*'Monthly data 1831 to 1870'!SE111</f>
        <v>0</v>
      </c>
      <c r="SE110">
        <f>(('Monthly data 1831 to 1870'!SD111/'Monthly data 1831 to 1870'!SD99)-1)*'Monthly data 1831 to 1870'!SE111*'Monthly data 1831 to 1870'!SF111</f>
        <v>0</v>
      </c>
      <c r="SP110">
        <f>'Monthly data 1831 to 1870'!SO111*'Monthly data 1831 to 1870'!SQ111</f>
        <v>75</v>
      </c>
      <c r="SQ110">
        <f>(('Monthly data 1831 to 1870'!SP111/'Monthly data 1831 to 1870'!SP99)-1)*'Monthly data 1831 to 1870'!SQ111*'Monthly data 1831 to 1870'!SR111</f>
        <v>0</v>
      </c>
    </row>
    <row r="111" spans="2:511" x14ac:dyDescent="0.55000000000000004">
      <c r="B111">
        <f>'Monthly data 1831 to 1870'!B112</f>
        <v>184001</v>
      </c>
      <c r="E111" s="11">
        <f>'Monthly data 1831 to 1870'!E112</f>
        <v>35197.693956651092</v>
      </c>
      <c r="F111" s="11">
        <f>'Monthly data 1831 to 1870'!F112</f>
        <v>56.300024520207991</v>
      </c>
    </row>
    <row r="112" spans="2:511" x14ac:dyDescent="0.55000000000000004">
      <c r="B112">
        <f>'Monthly data 1831 to 1870'!B113</f>
        <v>184002</v>
      </c>
      <c r="E112" s="11">
        <f>'Monthly data 1831 to 1870'!E113</f>
        <v>34623.710924365194</v>
      </c>
      <c r="F112" s="11">
        <f>'Monthly data 1831 to 1870'!F113</f>
        <v>55.381917247848662</v>
      </c>
    </row>
    <row r="113" spans="2:511" x14ac:dyDescent="0.55000000000000004">
      <c r="B113">
        <f>'Monthly data 1831 to 1870'!B114</f>
        <v>184003</v>
      </c>
      <c r="E113" s="11">
        <f>'Monthly data 1831 to 1870'!E114</f>
        <v>35180.107631752086</v>
      </c>
      <c r="F113" s="11">
        <f>'Monthly data 1831 to 1870'!F114</f>
        <v>56.27189453748089</v>
      </c>
    </row>
    <row r="114" spans="2:511" x14ac:dyDescent="0.55000000000000004">
      <c r="B114">
        <f>'Monthly data 1831 to 1870'!B115</f>
        <v>184004</v>
      </c>
      <c r="E114" s="11">
        <f>'Monthly data 1831 to 1870'!E115</f>
        <v>34637.547924365193</v>
      </c>
      <c r="F114" s="11">
        <f>'Monthly data 1831 to 1870'!F115</f>
        <v>55.404050045532664</v>
      </c>
    </row>
    <row r="115" spans="2:511" x14ac:dyDescent="0.55000000000000004">
      <c r="B115">
        <f>'Monthly data 1831 to 1870'!B116</f>
        <v>184005</v>
      </c>
      <c r="E115" s="11">
        <f>'Monthly data 1831 to 1870'!E116</f>
        <v>34627.814203306792</v>
      </c>
      <c r="F115" s="11">
        <f>'Monthly data 1831 to 1870'!F116</f>
        <v>55.388480595586998</v>
      </c>
    </row>
    <row r="116" spans="2:511" x14ac:dyDescent="0.55000000000000004">
      <c r="B116">
        <f>'Monthly data 1831 to 1870'!B117</f>
        <v>184006</v>
      </c>
      <c r="E116" s="11">
        <f>'Monthly data 1831 to 1870'!E117</f>
        <v>33628.285774861506</v>
      </c>
      <c r="F116" s="11">
        <f>'Monthly data 1831 to 1870'!F117</f>
        <v>53.789697587262083</v>
      </c>
    </row>
    <row r="117" spans="2:511" x14ac:dyDescent="0.55000000000000004">
      <c r="B117">
        <f>'Monthly data 1831 to 1870'!B118</f>
        <v>184007</v>
      </c>
      <c r="E117" s="11">
        <f>'Monthly data 1831 to 1870'!E118</f>
        <v>33190.088995919905</v>
      </c>
      <c r="F117" s="11">
        <f>'Monthly data 1831 to 1870'!F118</f>
        <v>53.08878549258133</v>
      </c>
    </row>
    <row r="118" spans="2:511" x14ac:dyDescent="0.55000000000000004">
      <c r="B118">
        <f>'Monthly data 1831 to 1870'!B119</f>
        <v>184008</v>
      </c>
      <c r="E118" s="11">
        <f>'Monthly data 1831 to 1870'!E119</f>
        <v>32932.59125959142</v>
      </c>
      <c r="F118" s="11">
        <f>'Monthly data 1831 to 1870'!F119</f>
        <v>52.676908257469101</v>
      </c>
    </row>
    <row r="119" spans="2:511" x14ac:dyDescent="0.55000000000000004">
      <c r="B119">
        <f>'Monthly data 1831 to 1870'!B120</f>
        <v>184009</v>
      </c>
      <c r="E119" s="11">
        <f>'Monthly data 1831 to 1870'!E120</f>
        <v>34430.84259801478</v>
      </c>
      <c r="F119" s="11">
        <f>'Monthly data 1831 to 1870'!F120</f>
        <v>55.073417164971843</v>
      </c>
    </row>
    <row r="120" spans="2:511" x14ac:dyDescent="0.55000000000000004">
      <c r="B120">
        <f>'Monthly data 1831 to 1870'!B121</f>
        <v>184010</v>
      </c>
      <c r="E120" s="11">
        <f>'Monthly data 1831 to 1870'!E121</f>
        <v>35300.01736328486</v>
      </c>
      <c r="F120" s="11">
        <f>'Monthly data 1831 to 1870'!F121</f>
        <v>56.463694626254345</v>
      </c>
    </row>
    <row r="121" spans="2:511" x14ac:dyDescent="0.55000000000000004">
      <c r="B121">
        <f>'Monthly data 1831 to 1870'!B122</f>
        <v>184011</v>
      </c>
      <c r="E121" s="11">
        <f>'Monthly data 1831 to 1870'!E122</f>
        <v>34340.309730649824</v>
      </c>
      <c r="F121" s="11">
        <f>'Monthly data 1831 to 1870'!F122</f>
        <v>54.928606466327523</v>
      </c>
    </row>
    <row r="122" spans="2:511" x14ac:dyDescent="0.55000000000000004">
      <c r="B122">
        <f>'Monthly data 1831 to 1870'!B123</f>
        <v>184012</v>
      </c>
      <c r="D122">
        <f>D110*G122*(1+H122)</f>
        <v>116.3512335936565</v>
      </c>
      <c r="E122" s="11">
        <f>'Monthly data 1831 to 1870'!E123</f>
        <v>34335.420082744698</v>
      </c>
      <c r="F122" s="11">
        <f>'Monthly data 1831 to 1870'!F123</f>
        <v>54.920785292096824</v>
      </c>
      <c r="G122">
        <f>F122/F110</f>
        <v>0.98425403917292831</v>
      </c>
      <c r="H122" s="12">
        <f>(J122+K122)/AVERAGE(E111:E122)</f>
        <v>4.3004707506878494E-2</v>
      </c>
      <c r="I122" s="12">
        <f>J122/AVERAGE(E111:E122)</f>
        <v>4.3004707506878494E-2</v>
      </c>
      <c r="J122">
        <f>SUM(L122,R122,X122,AD122,AJ122,AP122,AV122,BB122,BH122,BN122,BT122,BZ122,CF122,CL122,CR122,CX122,DD122,DJ122,DP122,DV122,EB122,EH122,EN122,ET122,EZ122,FF122,FL122,FR122,FX122,GD122,GJ122,GP122,GV122,HB122,HH122,HN122,HT122,HZ122,IF122,IL122,IR122,IX122,JD122,JJ122,JP122,JV122,KB122,KH122,KN122,KT122,KZ122,LF122,LL122,LR122,LX122,MD122,MJ122,MP122,MV122,NB122,NH122,NN122,NT122,NZ122,OF122,OL122,OR122,OX122,PD122,PJ122,PP122,PV122,QB122,QH122,QN122,QT122,QZ122,RF122,RL122,RR122,RX122,SD122,SJ122,SP122)</f>
        <v>1478.0159999999998</v>
      </c>
      <c r="K122">
        <f>SUM(M122,S122,Y122,AE122,AK122,AQ122,AW122,BC122,BI122,BO122,BU122,CA122,CG122,CM122,CS122,CY122,DE122,DK122,DQ122,DW122,EC122,EI122,EO122,EU122,FA122,FG122,FM122,FS122,FY122,GE122,GK122,GQ122,GW122,HC122,HI122,HO122,HU122,IA122,IG122,IM122,IS122,IY122,JE122,JK122,JQ122,JW122,KC122,KI122,KO122,KU122,LA122,LG122,LM122,LS122,LY122,ME122,MK122,MQ122,MW122,NC122,NI122,NO122,NU122,OA122,OG122,OM122,OS122,OY122,PE122,PK122,PQ122,PW122,QC122,QI122,QO122,QU122,RA122,RG122,RM122,RS122,RY122,SE122,SK122,SQ122)</f>
        <v>0</v>
      </c>
      <c r="L122">
        <f>'Monthly data 1831 to 1870'!K123*'Monthly data 1831 to 1870'!M123</f>
        <v>97.5</v>
      </c>
      <c r="M122">
        <f>(('Monthly data 1831 to 1870'!L123/'Monthly data 1831 to 1870'!L111)-1)*'Monthly data 1831 to 1870'!M123*'Monthly data 1831 to 1870'!N123</f>
        <v>0</v>
      </c>
      <c r="X122">
        <f>'Monthly data 1831 to 1870'!W123*'Monthly data 1831 to 1870'!Y123</f>
        <v>140</v>
      </c>
      <c r="Y122">
        <f>(('Monthly data 1831 to 1870'!X123/'Monthly data 1831 to 1870'!X111)-1)*'Monthly data 1831 to 1870'!Y123*'Monthly data 1831 to 1870'!Z123</f>
        <v>0</v>
      </c>
      <c r="AJ122">
        <f>'Monthly data 1831 to 1870'!AI123*'Monthly data 1831 to 1870'!AK123</f>
        <v>0</v>
      </c>
      <c r="AK122">
        <f>(('Monthly data 1831 to 1870'!AJ123/'Monthly data 1831 to 1870'!AJ111)-1)*'Monthly data 1831 to 1870'!AK123*'Monthly data 1831 to 1870'!AL123</f>
        <v>0</v>
      </c>
      <c r="BN122">
        <f>'Monthly data 1831 to 1870'!BM123*'Monthly data 1831 to 1870'!BO123</f>
        <v>57</v>
      </c>
      <c r="BO122">
        <f>(('Monthly data 1831 to 1870'!BN123/'Monthly data 1831 to 1870'!BN111)-1)*'Monthly data 1831 to 1870'!BO123*'Monthly data 1831 to 1870'!BP123</f>
        <v>0</v>
      </c>
      <c r="DJ122">
        <f>'Monthly data 1831 to 1870'!DI123*'Monthly data 1831 to 1870'!DK123</f>
        <v>0</v>
      </c>
      <c r="DK122">
        <f>(('Monthly data 1831 to 1870'!DJ123/'Monthly data 1831 to 1870'!DJ111)-1)*'Monthly data 1831 to 1870'!DK123*'Monthly data 1831 to 1870'!DL123</f>
        <v>0</v>
      </c>
      <c r="ET122">
        <f>'Monthly data 1831 to 1870'!ES123*'Monthly data 1831 to 1870'!EU123</f>
        <v>102</v>
      </c>
      <c r="EU122">
        <f>(('Monthly data 1831 to 1870'!ET123/'Monthly data 1831 to 1870'!ET111)-1)*'Monthly data 1831 to 1870'!EU123*'Monthly data 1831 to 1870'!EV123</f>
        <v>0</v>
      </c>
      <c r="EZ122">
        <f>'Monthly data 1831 to 1870'!EY123*'Monthly data 1831 to 1870'!FA123</f>
        <v>0</v>
      </c>
      <c r="FA122">
        <f>(('Monthly data 1831 to 1870'!EZ123/'Monthly data 1831 to 1870'!EZ111)-1)*'Monthly data 1831 to 1870'!FA123*'Monthly data 1831 to 1870'!FB123</f>
        <v>0</v>
      </c>
      <c r="HZ122">
        <f>'Monthly data 1831 to 1870'!HY123*'Monthly data 1831 to 1870'!IA123</f>
        <v>0</v>
      </c>
      <c r="IA122">
        <f>(('Monthly data 1831 to 1870'!HZ123/'Monthly data 1831 to 1870'!HZ111)-1)*'Monthly data 1831 to 1870'!IA123*'Monthly data 1831 to 1870'!IB123</f>
        <v>0</v>
      </c>
      <c r="JD122">
        <f>'Monthly data 1831 to 1870'!JC123*'Monthly data 1831 to 1870'!JE123</f>
        <v>70</v>
      </c>
      <c r="JE122">
        <f>(('Monthly data 1831 to 1870'!JD123/'Monthly data 1831 to 1870'!JD111)-1)*'Monthly data 1831 to 1870'!JE123*'Monthly data 1831 to 1870'!JF123</f>
        <v>0</v>
      </c>
      <c r="JJ122">
        <f>'Monthly data 1831 to 1870'!JI123*'Monthly data 1831 to 1870'!JK123</f>
        <v>180</v>
      </c>
      <c r="JK122">
        <f>(('Monthly data 1831 to 1870'!JJ123/'Monthly data 1831 to 1870'!JJ111)-1)*'Monthly data 1831 to 1870'!JK123*'Monthly data 1831 to 1870'!JL123</f>
        <v>0</v>
      </c>
      <c r="JP122">
        <f>'Monthly data 1831 to 1870'!JO123*'Monthly data 1831 to 1870'!JQ123</f>
        <v>119</v>
      </c>
      <c r="JQ122">
        <f>(('Monthly data 1831 to 1870'!JP123/'Monthly data 1831 to 1870'!JP111)-1)*'Monthly data 1831 to 1870'!JQ123*'Monthly data 1831 to 1870'!JR123</f>
        <v>0</v>
      </c>
      <c r="JV122">
        <f>'Monthly data 1831 to 1870'!JU123*'Monthly data 1831 to 1870'!JW123</f>
        <v>160</v>
      </c>
      <c r="JW122">
        <f>(('Monthly data 1831 to 1870'!JV123/'Monthly data 1831 to 1870'!JV111)-1)*'Monthly data 1831 to 1870'!JW123*'Monthly data 1831 to 1870'!JX123</f>
        <v>0</v>
      </c>
      <c r="KB122">
        <f>'Monthly data 1831 to 1870'!KA123*'Monthly data 1831 to 1870'!KC123</f>
        <v>0</v>
      </c>
      <c r="KC122">
        <f>(('Monthly data 1831 to 1870'!KB123/'Monthly data 1831 to 1870'!KB111)-1)*'Monthly data 1831 to 1870'!KC123*'Monthly data 1831 to 1870'!KD123</f>
        <v>0</v>
      </c>
      <c r="KH122">
        <f>'Monthly data 1831 to 1870'!KG123*'Monthly data 1831 to 1870'!KI123</f>
        <v>0</v>
      </c>
      <c r="KI122">
        <f>(('Monthly data 1831 to 1870'!KH123/'Monthly data 1831 to 1870'!KH111)-1)*'Monthly data 1831 to 1870'!KI123*'Monthly data 1831 to 1870'!KJ123</f>
        <v>0</v>
      </c>
      <c r="KN122">
        <f>'Monthly data 1831 to 1870'!KM123*'Monthly data 1831 to 1870'!KO123</f>
        <v>144</v>
      </c>
      <c r="KO122">
        <f>(('Monthly data 1831 to 1870'!KN123/'Monthly data 1831 to 1870'!KN111)-1)*'Monthly data 1831 to 1870'!KO123*'Monthly data 1831 to 1870'!KP123</f>
        <v>0</v>
      </c>
      <c r="KT122">
        <f>'Monthly data 1831 to 1870'!KS123*'Monthly data 1831 to 1870'!KU123</f>
        <v>0</v>
      </c>
      <c r="KU122">
        <f>(('Monthly data 1831 to 1870'!KT123/'Monthly data 1831 to 1870'!KT111)-1)*'Monthly data 1831 to 1870'!KU123*'Monthly data 1831 to 1870'!KV123</f>
        <v>0</v>
      </c>
      <c r="KZ122">
        <f>'Monthly data 1831 to 1870'!KY123*'Monthly data 1831 to 1870'!LA123</f>
        <v>0</v>
      </c>
      <c r="LA122">
        <f>(('Monthly data 1831 to 1870'!KZ123/'Monthly data 1831 to 1870'!KZ111)-1)*'Monthly data 1831 to 1870'!LA123*'Monthly data 1831 to 1870'!LB123</f>
        <v>0</v>
      </c>
      <c r="LR122">
        <f>'Monthly data 1831 to 1870'!LQ123*'Monthly data 1831 to 1870'!LS123</f>
        <v>0</v>
      </c>
      <c r="LS122">
        <f>(('Monthly data 1831 to 1870'!LR123/'Monthly data 1831 to 1870'!LR111)-1)*'Monthly data 1831 to 1870'!LS123*'Monthly data 1831 to 1870'!LT123</f>
        <v>0</v>
      </c>
      <c r="LX122">
        <f>'Monthly data 1831 to 1870'!LW123*'Monthly data 1831 to 1870'!LY123</f>
        <v>60</v>
      </c>
      <c r="LY122">
        <f>(('Monthly data 1831 to 1870'!LX123/'Monthly data 1831 to 1870'!LX111)-1)*'Monthly data 1831 to 1870'!LY123*'Monthly data 1831 to 1870'!LZ123</f>
        <v>0</v>
      </c>
      <c r="MD122">
        <f>'Monthly data 1831 to 1870'!MC123*'Monthly data 1831 to 1870'!ME123</f>
        <v>0</v>
      </c>
      <c r="ME122">
        <f>(('Monthly data 1831 to 1870'!MD123/'Monthly data 1831 to 1870'!MD111)-1)*'Monthly data 1831 to 1870'!ME123*'Monthly data 1831 to 1870'!MF123</f>
        <v>0</v>
      </c>
      <c r="MP122">
        <f>'Monthly data 1831 to 1870'!MO123*'Monthly data 1831 to 1870'!MQ123</f>
        <v>80</v>
      </c>
      <c r="MQ122">
        <f>(('Monthly data 1831 to 1870'!MP123/'Monthly data 1831 to 1870'!MP111)-1)*'Monthly data 1831 to 1870'!MQ123*'Monthly data 1831 to 1870'!MR123</f>
        <v>0</v>
      </c>
      <c r="QB122">
        <f>'Monthly data 1831 to 1870'!QA123*'Monthly data 1831 to 1870'!QC123</f>
        <v>25.3</v>
      </c>
      <c r="QC122">
        <f>(('Monthly data 1831 to 1870'!QB123/'Monthly data 1831 to 1870'!QB111)-1)*'Monthly data 1831 to 1870'!QC123*'Monthly data 1831 to 1870'!QD123</f>
        <v>0</v>
      </c>
      <c r="QH122">
        <f>'Monthly data 1831 to 1870'!QG123*'Monthly data 1831 to 1870'!QI123</f>
        <v>183.21599999999998</v>
      </c>
      <c r="QI122">
        <f>(('Monthly data 1831 to 1870'!QH123/'Monthly data 1831 to 1870'!QH111)-1)*'Monthly data 1831 to 1870'!QI123*'Monthly data 1831 to 1870'!QJ123</f>
        <v>0</v>
      </c>
      <c r="SD122">
        <f>'Monthly data 1831 to 1870'!SC123*'Monthly data 1831 to 1870'!SE123</f>
        <v>0</v>
      </c>
      <c r="SE122">
        <f>(('Monthly data 1831 to 1870'!SD123/'Monthly data 1831 to 1870'!SD111)-1)*'Monthly data 1831 to 1870'!SE123*'Monthly data 1831 to 1870'!SF123</f>
        <v>0</v>
      </c>
      <c r="SP122">
        <f>'Monthly data 1831 to 1870'!SO123*'Monthly data 1831 to 1870'!SQ123</f>
        <v>60</v>
      </c>
      <c r="SQ122">
        <f>(('Monthly data 1831 to 1870'!SP123/'Monthly data 1831 to 1870'!SP111)-1)*'Monthly data 1831 to 1870'!SQ123*'Monthly data 1831 to 1870'!SR123</f>
        <v>0</v>
      </c>
    </row>
    <row r="123" spans="2:511" x14ac:dyDescent="0.55000000000000004">
      <c r="B123">
        <f>'Monthly data 1831 to 1870'!B124</f>
        <v>184101</v>
      </c>
      <c r="E123" s="11">
        <f>'Monthly data 1831 to 1870'!E124</f>
        <v>32972.577416078027</v>
      </c>
      <c r="F123" s="11">
        <f>'Monthly data 1831 to 1870'!F124</f>
        <v>52.337491088450406</v>
      </c>
    </row>
    <row r="124" spans="2:511" x14ac:dyDescent="0.55000000000000004">
      <c r="B124">
        <f>'Monthly data 1831 to 1870'!B125</f>
        <v>184102</v>
      </c>
      <c r="E124" s="11">
        <f>'Monthly data 1831 to 1870'!E125</f>
        <v>31388.585344817639</v>
      </c>
      <c r="F124" s="11">
        <f>'Monthly data 1831 to 1870'!F125</f>
        <v>49.823214759134942</v>
      </c>
    </row>
    <row r="125" spans="2:511" x14ac:dyDescent="0.55000000000000004">
      <c r="B125">
        <f>'Monthly data 1831 to 1870'!B126</f>
        <v>184103</v>
      </c>
      <c r="E125" s="11">
        <f>'Monthly data 1831 to 1870'!E126</f>
        <v>31391.303860087723</v>
      </c>
      <c r="F125" s="11">
        <f>'Monthly data 1831 to 1870'!F126</f>
        <v>49.827529868230798</v>
      </c>
    </row>
    <row r="126" spans="2:511" x14ac:dyDescent="0.55000000000000004">
      <c r="B126">
        <f>'Monthly data 1831 to 1870'!B127</f>
        <v>184104</v>
      </c>
      <c r="E126" s="11">
        <f>'Monthly data 1831 to 1870'!E127</f>
        <v>31934.190360087723</v>
      </c>
      <c r="F126" s="11">
        <f>'Monthly data 1831 to 1870'!F127</f>
        <v>50.689255568264649</v>
      </c>
    </row>
    <row r="127" spans="2:511" x14ac:dyDescent="0.55000000000000004">
      <c r="B127">
        <f>'Monthly data 1831 to 1870'!B128</f>
        <v>184105</v>
      </c>
      <c r="E127" s="11">
        <f>'Monthly data 1831 to 1870'!E128</f>
        <v>32389.927625357806</v>
      </c>
      <c r="F127" s="11">
        <f>'Monthly data 1831 to 1870'!F128</f>
        <v>51.412648973601449</v>
      </c>
    </row>
    <row r="128" spans="2:511" x14ac:dyDescent="0.55000000000000004">
      <c r="B128">
        <f>'Monthly data 1831 to 1870'!B129</f>
        <v>184106</v>
      </c>
      <c r="E128" s="11">
        <f>'Monthly data 1831 to 1870'!E129</f>
        <v>32090.029750357808</v>
      </c>
      <c r="F128" s="11">
        <f>'Monthly data 1831 to 1870'!F129</f>
        <v>50.936619994665634</v>
      </c>
    </row>
    <row r="129" spans="2:511" x14ac:dyDescent="0.55000000000000004">
      <c r="B129">
        <f>'Monthly data 1831 to 1870'!B130</f>
        <v>184107</v>
      </c>
      <c r="E129" s="11">
        <f>'Monthly data 1831 to 1870'!E130</f>
        <v>32789.479069073182</v>
      </c>
      <c r="F129" s="11">
        <f>'Monthly data 1831 to 1870'!F130</f>
        <v>52.046858421681605</v>
      </c>
    </row>
    <row r="130" spans="2:511" x14ac:dyDescent="0.55000000000000004">
      <c r="B130">
        <f>'Monthly data 1831 to 1870'!B131</f>
        <v>184108</v>
      </c>
      <c r="E130" s="11">
        <f>'Monthly data 1831 to 1870'!E131</f>
        <v>32213.264017226458</v>
      </c>
      <c r="F130" s="11">
        <f>'Monthly data 1831 to 1870'!F131</f>
        <v>51.132230191061289</v>
      </c>
    </row>
    <row r="131" spans="2:511" x14ac:dyDescent="0.55000000000000004">
      <c r="B131">
        <f>'Monthly data 1831 to 1870'!B132</f>
        <v>184109</v>
      </c>
      <c r="E131" s="11">
        <f>'Monthly data 1831 to 1870'!E132</f>
        <v>32133.293876956377</v>
      </c>
      <c r="F131" s="11">
        <f>'Monthly data 1831 to 1870'!F132</f>
        <v>51.005293298900511</v>
      </c>
    </row>
    <row r="132" spans="2:511" x14ac:dyDescent="0.55000000000000004">
      <c r="B132">
        <f>'Monthly data 1831 to 1870'!B133</f>
        <v>184110</v>
      </c>
      <c r="E132" s="11">
        <f>'Monthly data 1831 to 1870'!E133</f>
        <v>31175.404559839571</v>
      </c>
      <c r="F132" s="11">
        <f>'Monthly data 1831 to 1870'!F133</f>
        <v>49.48483213004215</v>
      </c>
    </row>
    <row r="133" spans="2:511" x14ac:dyDescent="0.55000000000000004">
      <c r="B133">
        <f>'Monthly data 1831 to 1870'!B134</f>
        <v>184111</v>
      </c>
      <c r="E133" s="11">
        <f>'Monthly data 1831 to 1870'!E134</f>
        <v>30260.698569073185</v>
      </c>
      <c r="F133" s="11">
        <f>'Monthly data 1831 to 1870'!F134</f>
        <v>48.032916010893274</v>
      </c>
    </row>
    <row r="134" spans="2:511" x14ac:dyDescent="0.55000000000000004">
      <c r="B134">
        <f>'Monthly data 1831 to 1870'!B135</f>
        <v>184112</v>
      </c>
      <c r="D134">
        <f>D122*G134*(1+H134)</f>
        <v>103.64777769685757</v>
      </c>
      <c r="E134" s="11">
        <f>'Monthly data 1831 to 1870'!E135</f>
        <v>29315.940326708223</v>
      </c>
      <c r="F134" s="11">
        <f>'Monthly data 1831 to 1870'!F135</f>
        <v>46.533297844361783</v>
      </c>
      <c r="G134">
        <f>F134/F122</f>
        <v>0.84728027097343761</v>
      </c>
      <c r="H134" s="12">
        <f>(J134+K134)/AVERAGE(E123:E134)</f>
        <v>5.1385319714383711E-2</v>
      </c>
      <c r="I134" s="12">
        <f>J134/AVERAGE(E123:E134)</f>
        <v>5.1385319714383711E-2</v>
      </c>
      <c r="J134">
        <f>SUM(L134,R134,X134,AD134,AJ134,AP134,AV134,BB134,BH134,BN134,BT134,BZ134,CF134,CL134,CR134,CX134,DD134,DJ134,DP134,DV134,EB134,EH134,EN134,ET134,EZ134,FF134,FL134,FR134,FX134,GD134,GJ134,GP134,GV134,HB134,HH134,HN134,HT134,HZ134,IF134,IL134,IR134,IX134,JD134,JJ134,JP134,JV134,KB134,KH134,KN134,KT134,KZ134,LF134,LL134,LR134,LX134,MD134,MJ134,MP134,MV134,NB134,NH134,NN134,NT134,NZ134,OF134,OL134,OR134,OX134,PD134,PJ134,PP134,PV134,QB134,QH134,QN134,QT134,QZ134,RF134,RL134,RR134,RX134,SD134,SJ134,SP134)</f>
        <v>1627.4359999999999</v>
      </c>
      <c r="K134">
        <f>SUM(M134,S134,Y134,AE134,AK134,AQ134,AW134,BC134,BI134,BO134,BU134,CA134,CG134,CM134,CS134,CY134,DE134,DK134,DQ134,DW134,EC134,EI134,EO134,EU134,FA134,FG134,FM134,FS134,FY134,GE134,GK134,GQ134,GW134,HC134,HI134,HO134,HU134,IA134,IG134,IM134,IS134,IY134,JE134,JK134,JQ134,JW134,KC134,KI134,KO134,KU134,LA134,LG134,LM134,LS134,LY134,ME134,MK134,MQ134,MW134,NC134,NI134,NO134,NU134,OA134,OG134,OM134,OS134,OY134,PE134,PK134,PQ134,PW134,QC134,QI134,QO134,QU134,RA134,RG134,RM134,RS134,RY134,SE134,SK134,SQ134)</f>
        <v>0</v>
      </c>
      <c r="L134">
        <f>'Monthly data 1831 to 1870'!K135*'Monthly data 1831 to 1870'!M135</f>
        <v>130</v>
      </c>
      <c r="M134">
        <f>(('Monthly data 1831 to 1870'!L135/'Monthly data 1831 to 1870'!L123)-1)*'Monthly data 1831 to 1870'!M135*'Monthly data 1831 to 1870'!N135</f>
        <v>0</v>
      </c>
      <c r="X134">
        <f>'Monthly data 1831 to 1870'!W135*'Monthly data 1831 to 1870'!Y135</f>
        <v>170</v>
      </c>
      <c r="Y134">
        <f>(('Monthly data 1831 to 1870'!X135/'Monthly data 1831 to 1870'!X123)-1)*'Monthly data 1831 to 1870'!Y135*'Monthly data 1831 to 1870'!Z135</f>
        <v>0</v>
      </c>
      <c r="AJ134">
        <f>'Monthly data 1831 to 1870'!AI135*'Monthly data 1831 to 1870'!AK135</f>
        <v>0</v>
      </c>
      <c r="AK134">
        <f>(('Monthly data 1831 to 1870'!AJ135/'Monthly data 1831 to 1870'!AJ123)-1)*'Monthly data 1831 to 1870'!AK135*'Monthly data 1831 to 1870'!AL135</f>
        <v>0</v>
      </c>
      <c r="BN134">
        <f>'Monthly data 1831 to 1870'!BM135*'Monthly data 1831 to 1870'!BO135</f>
        <v>171</v>
      </c>
      <c r="BO134">
        <f>(('Monthly data 1831 to 1870'!BN135/'Monthly data 1831 to 1870'!BN123)-1)*'Monthly data 1831 to 1870'!BO135*'Monthly data 1831 to 1870'!BP135</f>
        <v>0</v>
      </c>
      <c r="DJ134">
        <f>'Monthly data 1831 to 1870'!DI135*'Monthly data 1831 to 1870'!DK135</f>
        <v>0</v>
      </c>
      <c r="DK134">
        <f>(('Monthly data 1831 to 1870'!DJ135/'Monthly data 1831 to 1870'!DJ123)-1)*'Monthly data 1831 to 1870'!DK135*'Monthly data 1831 to 1870'!DL135</f>
        <v>0</v>
      </c>
      <c r="ET134">
        <f>'Monthly data 1831 to 1870'!ES135*'Monthly data 1831 to 1870'!EU135</f>
        <v>114</v>
      </c>
      <c r="EU134">
        <f>(('Monthly data 1831 to 1870'!ET135/'Monthly data 1831 to 1870'!ET123)-1)*'Monthly data 1831 to 1870'!EU135*'Monthly data 1831 to 1870'!EV135</f>
        <v>0</v>
      </c>
      <c r="EZ134">
        <f>'Monthly data 1831 to 1870'!EY135*'Monthly data 1831 to 1870'!FA135</f>
        <v>0</v>
      </c>
      <c r="FA134">
        <f>(('Monthly data 1831 to 1870'!EZ135/'Monthly data 1831 to 1870'!EZ123)-1)*'Monthly data 1831 to 1870'!FA135*'Monthly data 1831 to 1870'!FB135</f>
        <v>0</v>
      </c>
      <c r="HZ134">
        <f>'Monthly data 1831 to 1870'!HY135*'Monthly data 1831 to 1870'!IA135</f>
        <v>40</v>
      </c>
      <c r="IA134">
        <f>(('Monthly data 1831 to 1870'!HZ135/'Monthly data 1831 to 1870'!HZ123)-1)*'Monthly data 1831 to 1870'!IA135*'Monthly data 1831 to 1870'!IB135</f>
        <v>0</v>
      </c>
      <c r="JD134">
        <f>'Monthly data 1831 to 1870'!JC135*'Monthly data 1831 to 1870'!JE135</f>
        <v>60</v>
      </c>
      <c r="JE134">
        <f>(('Monthly data 1831 to 1870'!JD135/'Monthly data 1831 to 1870'!JD123)-1)*'Monthly data 1831 to 1870'!JE135*'Monthly data 1831 to 1870'!JF135</f>
        <v>0</v>
      </c>
      <c r="JJ134">
        <f>'Monthly data 1831 to 1870'!JI135*'Monthly data 1831 to 1870'!JK135</f>
        <v>180</v>
      </c>
      <c r="JK134">
        <f>(('Monthly data 1831 to 1870'!JJ135/'Monthly data 1831 to 1870'!JJ123)-1)*'Monthly data 1831 to 1870'!JK135*'Monthly data 1831 to 1870'!JL135</f>
        <v>0</v>
      </c>
      <c r="JP134">
        <f>'Monthly data 1831 to 1870'!JO135*'Monthly data 1831 to 1870'!JQ135</f>
        <v>102</v>
      </c>
      <c r="JQ134">
        <f>(('Monthly data 1831 to 1870'!JP135/'Monthly data 1831 to 1870'!JP123)-1)*'Monthly data 1831 to 1870'!JQ135*'Monthly data 1831 to 1870'!JR135</f>
        <v>0</v>
      </c>
      <c r="JV134">
        <f>'Monthly data 1831 to 1870'!JU135*'Monthly data 1831 to 1870'!JW135</f>
        <v>160</v>
      </c>
      <c r="JW134">
        <f>(('Monthly data 1831 to 1870'!JV135/'Monthly data 1831 to 1870'!JV123)-1)*'Monthly data 1831 to 1870'!JW135*'Monthly data 1831 to 1870'!JX135</f>
        <v>0</v>
      </c>
      <c r="KB134">
        <f>'Monthly data 1831 to 1870'!KA135*'Monthly data 1831 to 1870'!KC135</f>
        <v>0</v>
      </c>
      <c r="KC134">
        <f>(('Monthly data 1831 to 1870'!KB135/'Monthly data 1831 to 1870'!KB123)-1)*'Monthly data 1831 to 1870'!KC135*'Monthly data 1831 to 1870'!KD135</f>
        <v>0</v>
      </c>
      <c r="KH134">
        <f>'Monthly data 1831 to 1870'!KG135*'Monthly data 1831 to 1870'!KI135</f>
        <v>0</v>
      </c>
      <c r="KI134">
        <f>(('Monthly data 1831 to 1870'!KH135/'Monthly data 1831 to 1870'!KH123)-1)*'Monthly data 1831 to 1870'!KI135*'Monthly data 1831 to 1870'!KJ135</f>
        <v>0</v>
      </c>
      <c r="KN134">
        <f>'Monthly data 1831 to 1870'!KM135*'Monthly data 1831 to 1870'!KO135</f>
        <v>144</v>
      </c>
      <c r="KO134">
        <f>(('Monthly data 1831 to 1870'!KN135/'Monthly data 1831 to 1870'!KN123)-1)*'Monthly data 1831 to 1870'!KO135*'Monthly data 1831 to 1870'!KP135</f>
        <v>0</v>
      </c>
      <c r="KT134">
        <f>'Monthly data 1831 to 1870'!KS135*'Monthly data 1831 to 1870'!KU135</f>
        <v>63</v>
      </c>
      <c r="KU134">
        <f>(('Monthly data 1831 to 1870'!KT135/'Monthly data 1831 to 1870'!KT123)-1)*'Monthly data 1831 to 1870'!KU135*'Monthly data 1831 to 1870'!KV135</f>
        <v>0</v>
      </c>
      <c r="KZ134">
        <f>'Monthly data 1831 to 1870'!KY135*'Monthly data 1831 to 1870'!LA135</f>
        <v>0</v>
      </c>
      <c r="LA134">
        <f>(('Monthly data 1831 to 1870'!KZ135/'Monthly data 1831 to 1870'!KZ123)-1)*'Monthly data 1831 to 1870'!LA135*'Monthly data 1831 to 1870'!LB135</f>
        <v>0</v>
      </c>
      <c r="LR134">
        <f>'Monthly data 1831 to 1870'!LQ135*'Monthly data 1831 to 1870'!LS135</f>
        <v>0</v>
      </c>
      <c r="LS134">
        <f>(('Monthly data 1831 to 1870'!LR135/'Monthly data 1831 to 1870'!LR123)-1)*'Monthly data 1831 to 1870'!LS135*'Monthly data 1831 to 1870'!LT135</f>
        <v>0</v>
      </c>
      <c r="LX134">
        <f>'Monthly data 1831 to 1870'!LW135*'Monthly data 1831 to 1870'!LY135</f>
        <v>60</v>
      </c>
      <c r="LY134">
        <f>(('Monthly data 1831 to 1870'!LX135/'Monthly data 1831 to 1870'!LX123)-1)*'Monthly data 1831 to 1870'!LY135*'Monthly data 1831 to 1870'!LZ135</f>
        <v>0</v>
      </c>
      <c r="MD134">
        <f>'Monthly data 1831 to 1870'!MC135*'Monthly data 1831 to 1870'!ME135</f>
        <v>16</v>
      </c>
      <c r="ME134">
        <f>(('Monthly data 1831 to 1870'!MD135/'Monthly data 1831 to 1870'!MD123)-1)*'Monthly data 1831 to 1870'!ME135*'Monthly data 1831 to 1870'!MF135</f>
        <v>0</v>
      </c>
      <c r="MP134">
        <f>'Monthly data 1831 to 1870'!MO135*'Monthly data 1831 to 1870'!MQ135</f>
        <v>80</v>
      </c>
      <c r="MQ134">
        <f>(('Monthly data 1831 to 1870'!MP135/'Monthly data 1831 to 1870'!MP123)-1)*'Monthly data 1831 to 1870'!MQ135*'Monthly data 1831 to 1870'!MR135</f>
        <v>0</v>
      </c>
      <c r="MV134">
        <f>'Monthly data 1831 to 1870'!MU135*'Monthly data 1831 to 1870'!MW135</f>
        <v>0</v>
      </c>
      <c r="MW134">
        <f>(('Monthly data 1831 to 1870'!MV135/'Monthly data 1831 to 1870'!MV123)-1)*'Monthly data 1831 to 1870'!MW135*'Monthly data 1831 to 1870'!MX135</f>
        <v>0</v>
      </c>
      <c r="QB134">
        <f>'Monthly data 1831 to 1870'!QA135*'Monthly data 1831 to 1870'!QC135</f>
        <v>37.5</v>
      </c>
      <c r="QC134">
        <f>(('Monthly data 1831 to 1870'!QB135/'Monthly data 1831 to 1870'!QB123)-1)*'Monthly data 1831 to 1870'!QC135*'Monthly data 1831 to 1870'!QD135</f>
        <v>0</v>
      </c>
      <c r="QH134">
        <f>'Monthly data 1831 to 1870'!QG135*'Monthly data 1831 to 1870'!QI135</f>
        <v>99.935999999999993</v>
      </c>
      <c r="QI134">
        <f>(('Monthly data 1831 to 1870'!QH135/'Monthly data 1831 to 1870'!QH123)-1)*'Monthly data 1831 to 1870'!QI135*'Monthly data 1831 to 1870'!QJ135</f>
        <v>0</v>
      </c>
      <c r="SD134">
        <f>'Monthly data 1831 to 1870'!SC135*'Monthly data 1831 to 1870'!SE135</f>
        <v>0</v>
      </c>
      <c r="SE134">
        <f>(('Monthly data 1831 to 1870'!SD135/'Monthly data 1831 to 1870'!SD123)-1)*'Monthly data 1831 to 1870'!SE135*'Monthly data 1831 to 1870'!SF135</f>
        <v>0</v>
      </c>
      <c r="SP134">
        <f>'Monthly data 1831 to 1870'!SO135*'Monthly data 1831 to 1870'!SQ135</f>
        <v>0</v>
      </c>
      <c r="SQ134">
        <f>(('Monthly data 1831 to 1870'!SP135/'Monthly data 1831 to 1870'!SP123)-1)*'Monthly data 1831 to 1870'!SQ135*'Monthly data 1831 to 1870'!SR135</f>
        <v>0</v>
      </c>
    </row>
    <row r="135" spans="2:511" x14ac:dyDescent="0.55000000000000004">
      <c r="B135">
        <f>'Monthly data 1831 to 1870'!B136</f>
        <v>184201</v>
      </c>
      <c r="E135" s="11">
        <f>'Monthly data 1831 to 1870'!E136</f>
        <v>29758.774128554949</v>
      </c>
      <c r="F135" s="11">
        <f>'Monthly data 1831 to 1870'!F136</f>
        <v>44.209486972052346</v>
      </c>
    </row>
    <row r="136" spans="2:511" x14ac:dyDescent="0.55000000000000004">
      <c r="B136">
        <f>'Monthly data 1831 to 1870'!B137</f>
        <v>184202</v>
      </c>
      <c r="E136" s="11">
        <f>'Monthly data 1831 to 1870'!E137</f>
        <v>27883.775639029322</v>
      </c>
      <c r="F136" s="11">
        <f>'Monthly data 1831 to 1870'!F137</f>
        <v>41.423998533005339</v>
      </c>
    </row>
    <row r="137" spans="2:511" x14ac:dyDescent="0.55000000000000004">
      <c r="B137">
        <f>'Monthly data 1831 to 1870'!B138</f>
        <v>184203</v>
      </c>
      <c r="E137" s="11">
        <f>'Monthly data 1831 to 1870'!E138</f>
        <v>27973.105440076761</v>
      </c>
      <c r="F137" s="11">
        <f>'Monthly data 1831 to 1870'!F138</f>
        <v>41.55670644155569</v>
      </c>
    </row>
    <row r="138" spans="2:511" x14ac:dyDescent="0.55000000000000004">
      <c r="B138">
        <f>'Monthly data 1831 to 1870'!B139</f>
        <v>184204</v>
      </c>
      <c r="E138" s="11">
        <f>'Monthly data 1831 to 1870'!E139</f>
        <v>29167.163625357807</v>
      </c>
      <c r="F138" s="11">
        <f>'Monthly data 1831 to 1870'!F139</f>
        <v>43.330593348254631</v>
      </c>
    </row>
    <row r="139" spans="2:511" x14ac:dyDescent="0.55000000000000004">
      <c r="B139">
        <f>'Monthly data 1831 to 1870'!B140</f>
        <v>184205</v>
      </c>
      <c r="E139" s="11">
        <f>'Monthly data 1831 to 1870'!E140</f>
        <v>29570.793655897978</v>
      </c>
      <c r="F139" s="11">
        <f>'Monthly data 1831 to 1870'!F140</f>
        <v>43.930224115960634</v>
      </c>
    </row>
    <row r="140" spans="2:511" x14ac:dyDescent="0.55000000000000004">
      <c r="B140">
        <f>'Monthly data 1831 to 1870'!B141</f>
        <v>184206</v>
      </c>
      <c r="E140" s="11">
        <f>'Monthly data 1831 to 1870'!E141</f>
        <v>29048.457089580454</v>
      </c>
      <c r="F140" s="11">
        <f>'Monthly data 1831 to 1870'!F141</f>
        <v>43.154243508564477</v>
      </c>
    </row>
    <row r="141" spans="2:511" x14ac:dyDescent="0.55000000000000004">
      <c r="B141">
        <f>'Monthly data 1831 to 1870'!B142</f>
        <v>184207</v>
      </c>
      <c r="E141" s="11">
        <f>'Monthly data 1831 to 1870'!E142</f>
        <v>28205.526001157094</v>
      </c>
      <c r="F141" s="11">
        <f>'Monthly data 1831 to 1870'!F142</f>
        <v>41.9019892721834</v>
      </c>
    </row>
    <row r="142" spans="2:511" x14ac:dyDescent="0.55000000000000004">
      <c r="B142">
        <f>'Monthly data 1831 to 1870'!B143</f>
        <v>184208</v>
      </c>
      <c r="E142" s="11">
        <f>'Monthly data 1831 to 1870'!E143</f>
        <v>27016.965108489156</v>
      </c>
      <c r="F142" s="11">
        <f>'Monthly data 1831 to 1870'!F143</f>
        <v>40.136269116074075</v>
      </c>
    </row>
    <row r="143" spans="2:511" x14ac:dyDescent="0.55000000000000004">
      <c r="B143">
        <f>'Monthly data 1831 to 1870'!B144</f>
        <v>184209</v>
      </c>
      <c r="E143" s="11">
        <f>'Monthly data 1831 to 1870'!E144</f>
        <v>27272.413271664365</v>
      </c>
      <c r="F143" s="11">
        <f>'Monthly data 1831 to 1870'!F144</f>
        <v>40.515761637948238</v>
      </c>
    </row>
    <row r="144" spans="2:511" x14ac:dyDescent="0.55000000000000004">
      <c r="B144">
        <f>'Monthly data 1831 to 1870'!B145</f>
        <v>184210</v>
      </c>
      <c r="E144" s="11">
        <f>'Monthly data 1831 to 1870'!E145</f>
        <v>27110.929683241</v>
      </c>
      <c r="F144" s="11">
        <f>'Monthly data 1831 to 1870'!F145</f>
        <v>40.27586242140918</v>
      </c>
    </row>
    <row r="145" spans="2:511" x14ac:dyDescent="0.55000000000000004">
      <c r="B145">
        <f>'Monthly data 1831 to 1870'!B146</f>
        <v>184211</v>
      </c>
      <c r="E145" s="11">
        <f>'Monthly data 1831 to 1870'!E146</f>
        <v>26674.006183240999</v>
      </c>
      <c r="F145" s="11">
        <f>'Monthly data 1831 to 1870'!F146</f>
        <v>39.626771040911123</v>
      </c>
    </row>
    <row r="146" spans="2:511" x14ac:dyDescent="0.55000000000000004">
      <c r="B146">
        <f>'Monthly data 1831 to 1870'!B147</f>
        <v>184212</v>
      </c>
      <c r="D146">
        <f>D134*G146*(1+H146)</f>
        <v>91.193689628841895</v>
      </c>
      <c r="E146" s="11">
        <f>'Monthly data 1831 to 1870'!E147</f>
        <v>26168.56959481764</v>
      </c>
      <c r="F146" s="11">
        <f>'Monthly data 1831 to 1870'!F147</f>
        <v>38.875896956697424</v>
      </c>
      <c r="G146">
        <f>F146/F134</f>
        <v>0.83544254883297142</v>
      </c>
      <c r="H146" s="12">
        <f>(J146+K146)/AVERAGE(E135:E146)</f>
        <v>5.3145078222801068E-2</v>
      </c>
      <c r="I146" s="12">
        <f>J146/AVERAGE(E135:E146)</f>
        <v>5.3145078222801068E-2</v>
      </c>
      <c r="J146">
        <f>SUM(L146,R146,X146,AD146,AJ146,AP146,AV146,BB146,BH146,BN146,BT146,BZ146,CF146,CL146,CR146,CX146,DD146,DJ146,DP146,DV146,EB146,EH146,EN146,ET146,EZ146,FF146,FL146,FR146,FX146,GD146,GJ146,GP146,GV146,HB146,HH146,HN146,HT146,HZ146,IF146,IL146,IR146,IX146,JD146,JJ146,JP146,JV146,KB146,KH146,KN146,KT146,KZ146,LF146,LL146,LR146,LX146,MD146,MJ146,MP146,MV146,NB146,NH146,NN146,NT146,NZ146,OF146,OL146,OR146,OX146,PD146,PJ146,PP146,PV146,QB146,QH146,QN146,QT146,QZ146,RF146,RL146,RR146,RX146,SD146,SJ146,SP146)</f>
        <v>1487.3999999999999</v>
      </c>
      <c r="K146">
        <f>SUM(M146,S146,Y146,AE146,AK146,AQ146,AW146,BC146,BI146,BO146,BU146,CA146,CG146,CM146,CS146,CY146,DE146,DK146,DQ146,DW146,EC146,EI146,EO146,EU146,FA146,FG146,FM146,FS146,FY146,GE146,GK146,GQ146,GW146,HC146,HI146,HO146,HU146,IA146,IG146,IM146,IS146,IY146,JE146,JK146,JQ146,JW146,KC146,KI146,KO146,KU146,LA146,LG146,LM146,LS146,LY146,ME146,MK146,MQ146,MW146,NC146,NI146,NO146,NU146,OA146,OG146,OM146,OS146,OY146,PE146,PK146,PQ146,PW146,QC146,QI146,QO146,QU146,RA146,RG146,RM146,RS146,RY146,SE146,SK146,SQ146)</f>
        <v>0</v>
      </c>
      <c r="L146">
        <f>'Monthly data 1831 to 1870'!K147*'Monthly data 1831 to 1870'!M147</f>
        <v>0</v>
      </c>
      <c r="M146">
        <f>(('Monthly data 1831 to 1870'!L147/'Monthly data 1831 to 1870'!L135)-1)*'Monthly data 1831 to 1870'!M147*'Monthly data 1831 to 1870'!N147</f>
        <v>0</v>
      </c>
      <c r="X146">
        <f>'Monthly data 1831 to 1870'!W147*'Monthly data 1831 to 1870'!Y147</f>
        <v>180</v>
      </c>
      <c r="Y146">
        <f>(('Monthly data 1831 to 1870'!X147/'Monthly data 1831 to 1870'!X135)-1)*'Monthly data 1831 to 1870'!Y147*'Monthly data 1831 to 1870'!Z147</f>
        <v>0</v>
      </c>
      <c r="AJ146">
        <f>'Monthly data 1831 to 1870'!AI147*'Monthly data 1831 to 1870'!AK147</f>
        <v>0</v>
      </c>
      <c r="AK146">
        <f>(('Monthly data 1831 to 1870'!AJ147/'Monthly data 1831 to 1870'!AJ135)-1)*'Monthly data 1831 to 1870'!AK147*'Monthly data 1831 to 1870'!AL147</f>
        <v>0</v>
      </c>
      <c r="BN146">
        <f>'Monthly data 1831 to 1870'!BM147*'Monthly data 1831 to 1870'!BO147</f>
        <v>171</v>
      </c>
      <c r="BO146">
        <f>(('Monthly data 1831 to 1870'!BN147/'Monthly data 1831 to 1870'!BN135)-1)*'Monthly data 1831 to 1870'!BO147*'Monthly data 1831 to 1870'!BP147</f>
        <v>0</v>
      </c>
      <c r="DJ146">
        <f>'Monthly data 1831 to 1870'!DI147*'Monthly data 1831 to 1870'!DK147</f>
        <v>0</v>
      </c>
      <c r="DK146">
        <f>(('Monthly data 1831 to 1870'!DJ147/'Monthly data 1831 to 1870'!DJ135)-1)*'Monthly data 1831 to 1870'!DK147*'Monthly data 1831 to 1870'!DL147</f>
        <v>0</v>
      </c>
      <c r="ET146">
        <f>'Monthly data 1831 to 1870'!ES147*'Monthly data 1831 to 1870'!EU147</f>
        <v>184</v>
      </c>
      <c r="EU146">
        <f>(('Monthly data 1831 to 1870'!ET147/'Monthly data 1831 to 1870'!ET135)-1)*'Monthly data 1831 to 1870'!EU147*'Monthly data 1831 to 1870'!EV147</f>
        <v>0</v>
      </c>
      <c r="EZ146">
        <f>'Monthly data 1831 to 1870'!EY147*'Monthly data 1831 to 1870'!FA147</f>
        <v>0</v>
      </c>
      <c r="FA146">
        <f>(('Monthly data 1831 to 1870'!EZ147/'Monthly data 1831 to 1870'!EZ135)-1)*'Monthly data 1831 to 1870'!FA147*'Monthly data 1831 to 1870'!FB147</f>
        <v>0</v>
      </c>
      <c r="HZ146">
        <f>'Monthly data 1831 to 1870'!HY147*'Monthly data 1831 to 1870'!IA147</f>
        <v>0</v>
      </c>
      <c r="IA146">
        <f>(('Monthly data 1831 to 1870'!HZ147/'Monthly data 1831 to 1870'!HZ135)-1)*'Monthly data 1831 to 1870'!IA147*'Monthly data 1831 to 1870'!IB147</f>
        <v>0</v>
      </c>
      <c r="JD146">
        <f>'Monthly data 1831 to 1870'!JC147*'Monthly data 1831 to 1870'!JE147</f>
        <v>30</v>
      </c>
      <c r="JE146">
        <f>(('Monthly data 1831 to 1870'!JD147/'Monthly data 1831 to 1870'!JD135)-1)*'Monthly data 1831 to 1870'!JE147*'Monthly data 1831 to 1870'!JF147</f>
        <v>0</v>
      </c>
      <c r="JJ146">
        <f>'Monthly data 1831 to 1870'!JI147*'Monthly data 1831 to 1870'!JK147</f>
        <v>180</v>
      </c>
      <c r="JK146">
        <f>(('Monthly data 1831 to 1870'!JJ147/'Monthly data 1831 to 1870'!JJ135)-1)*'Monthly data 1831 to 1870'!JK147*'Monthly data 1831 to 1870'!JL147</f>
        <v>0</v>
      </c>
      <c r="JP146">
        <f>'Monthly data 1831 to 1870'!JO147*'Monthly data 1831 to 1870'!JQ147</f>
        <v>108</v>
      </c>
      <c r="JQ146">
        <f>(('Monthly data 1831 to 1870'!JP147/'Monthly data 1831 to 1870'!JP135)-1)*'Monthly data 1831 to 1870'!JQ147*'Monthly data 1831 to 1870'!JR147</f>
        <v>0</v>
      </c>
      <c r="JV146">
        <f>'Monthly data 1831 to 1870'!JU147*'Monthly data 1831 to 1870'!JW147</f>
        <v>160</v>
      </c>
      <c r="JW146">
        <f>(('Monthly data 1831 to 1870'!JV147/'Monthly data 1831 to 1870'!JV135)-1)*'Monthly data 1831 to 1870'!JW147*'Monthly data 1831 to 1870'!JX147</f>
        <v>0</v>
      </c>
      <c r="KB146">
        <f>'Monthly data 1831 to 1870'!KA147*'Monthly data 1831 to 1870'!KC147</f>
        <v>0</v>
      </c>
      <c r="KC146">
        <f>(('Monthly data 1831 to 1870'!KB147/'Monthly data 1831 to 1870'!KB135)-1)*'Monthly data 1831 to 1870'!KC147*'Monthly data 1831 to 1870'!KD147</f>
        <v>0</v>
      </c>
      <c r="KH146">
        <f>'Monthly data 1831 to 1870'!KG147*'Monthly data 1831 to 1870'!KI147</f>
        <v>0</v>
      </c>
      <c r="KI146">
        <f>(('Monthly data 1831 to 1870'!KH147/'Monthly data 1831 to 1870'!KH135)-1)*'Monthly data 1831 to 1870'!KI147*'Monthly data 1831 to 1870'!KJ147</f>
        <v>0</v>
      </c>
      <c r="KN146">
        <f>'Monthly data 1831 to 1870'!KM147*'Monthly data 1831 to 1870'!KO147</f>
        <v>144</v>
      </c>
      <c r="KO146">
        <f>(('Monthly data 1831 to 1870'!KN147/'Monthly data 1831 to 1870'!KN135)-1)*'Monthly data 1831 to 1870'!KO147*'Monthly data 1831 to 1870'!KP147</f>
        <v>0</v>
      </c>
      <c r="KT146">
        <f>'Monthly data 1831 to 1870'!KS147*'Monthly data 1831 to 1870'!KU147</f>
        <v>0</v>
      </c>
      <c r="KU146">
        <f>(('Monthly data 1831 to 1870'!KT147/'Monthly data 1831 to 1870'!KT135)-1)*'Monthly data 1831 to 1870'!KU147*'Monthly data 1831 to 1870'!KV147</f>
        <v>0</v>
      </c>
      <c r="KZ146">
        <f>'Monthly data 1831 to 1870'!KY147*'Monthly data 1831 to 1870'!LA147</f>
        <v>0</v>
      </c>
      <c r="LA146">
        <f>(('Monthly data 1831 to 1870'!KZ147/'Monthly data 1831 to 1870'!KZ135)-1)*'Monthly data 1831 to 1870'!LA147*'Monthly data 1831 to 1870'!LB147</f>
        <v>0</v>
      </c>
      <c r="LR146">
        <f>'Monthly data 1831 to 1870'!LQ147*'Monthly data 1831 to 1870'!LS147</f>
        <v>20</v>
      </c>
      <c r="LS146">
        <f>(('Monthly data 1831 to 1870'!LR147/'Monthly data 1831 to 1870'!LR135)-1)*'Monthly data 1831 to 1870'!LS147*'Monthly data 1831 to 1870'!LT147</f>
        <v>0</v>
      </c>
      <c r="LX146">
        <f>'Monthly data 1831 to 1870'!LW147*'Monthly data 1831 to 1870'!LY147</f>
        <v>60</v>
      </c>
      <c r="LY146">
        <f>(('Monthly data 1831 to 1870'!LX147/'Monthly data 1831 to 1870'!LX135)-1)*'Monthly data 1831 to 1870'!LY147*'Monthly data 1831 to 1870'!LZ147</f>
        <v>0</v>
      </c>
      <c r="MD146">
        <f>'Monthly data 1831 to 1870'!MC147*'Monthly data 1831 to 1870'!ME147</f>
        <v>32</v>
      </c>
      <c r="ME146">
        <f>(('Monthly data 1831 to 1870'!MD147/'Monthly data 1831 to 1870'!MD135)-1)*'Monthly data 1831 to 1870'!ME147*'Monthly data 1831 to 1870'!MF147</f>
        <v>0</v>
      </c>
      <c r="MP146">
        <f>'Monthly data 1831 to 1870'!MO147*'Monthly data 1831 to 1870'!MQ147</f>
        <v>80</v>
      </c>
      <c r="MQ146">
        <f>(('Monthly data 1831 to 1870'!MP147/'Monthly data 1831 to 1870'!MP135)-1)*'Monthly data 1831 to 1870'!MQ147*'Monthly data 1831 to 1870'!MR147</f>
        <v>0</v>
      </c>
      <c r="MV146">
        <f>'Monthly data 1831 to 1870'!MU147*'Monthly data 1831 to 1870'!MW147</f>
        <v>104.8</v>
      </c>
      <c r="MW146">
        <f>(('Monthly data 1831 to 1870'!MV147/'Monthly data 1831 to 1870'!MV135)-1)*'Monthly data 1831 to 1870'!MW147*'Monthly data 1831 to 1870'!MX147</f>
        <v>0</v>
      </c>
      <c r="QB146">
        <f>'Monthly data 1831 to 1870'!QA147*'Monthly data 1831 to 1870'!QC147</f>
        <v>33.599999999999994</v>
      </c>
      <c r="QC146">
        <f>(('Monthly data 1831 to 1870'!QB147/'Monthly data 1831 to 1870'!QB135)-1)*'Monthly data 1831 to 1870'!QC147*'Monthly data 1831 to 1870'!QD147</f>
        <v>0</v>
      </c>
      <c r="QH146">
        <f>'Monthly data 1831 to 1870'!QG147*'Monthly data 1831 to 1870'!QI147</f>
        <v>0</v>
      </c>
      <c r="QI146">
        <f>(('Monthly data 1831 to 1870'!QH147/'Monthly data 1831 to 1870'!QH135)-1)*'Monthly data 1831 to 1870'!QI147*'Monthly data 1831 to 1870'!QJ147</f>
        <v>0</v>
      </c>
      <c r="SP146">
        <f>'Monthly data 1831 to 1870'!SO147*'Monthly data 1831 to 1870'!SQ147</f>
        <v>0</v>
      </c>
      <c r="SQ146">
        <f>(('Monthly data 1831 to 1870'!SP147/'Monthly data 1831 to 1870'!SP135)-1)*'Monthly data 1831 to 1870'!SQ147*'Monthly data 1831 to 1870'!SR147</f>
        <v>0</v>
      </c>
    </row>
    <row r="147" spans="2:511" x14ac:dyDescent="0.55000000000000004">
      <c r="B147">
        <f>'Monthly data 1831 to 1870'!B148</f>
        <v>184301</v>
      </c>
      <c r="E147" s="11">
        <f>'Monthly data 1831 to 1870'!E148</f>
        <v>27189.464342229843</v>
      </c>
      <c r="F147" s="11">
        <f>'Monthly data 1831 to 1870'!F148</f>
        <v>39.388130984474721</v>
      </c>
    </row>
    <row r="148" spans="2:511" x14ac:dyDescent="0.55000000000000004">
      <c r="B148">
        <f>'Monthly data 1831 to 1870'!B149</f>
        <v>184302</v>
      </c>
      <c r="E148" s="11">
        <f>'Monthly data 1831 to 1870'!E149</f>
        <v>27571.026165383118</v>
      </c>
      <c r="F148" s="11">
        <f>'Monthly data 1831 to 1870'!F149</f>
        <v>39.940882111891881</v>
      </c>
    </row>
    <row r="149" spans="2:511" x14ac:dyDescent="0.55000000000000004">
      <c r="B149">
        <f>'Monthly data 1831 to 1870'!B150</f>
        <v>184303</v>
      </c>
      <c r="E149" s="11">
        <f>'Monthly data 1831 to 1870'!E150</f>
        <v>28026.756222928358</v>
      </c>
      <c r="F149" s="11">
        <f>'Monthly data 1831 to 1870'!F150</f>
        <v>40.601077361574461</v>
      </c>
    </row>
    <row r="150" spans="2:511" x14ac:dyDescent="0.55000000000000004">
      <c r="B150">
        <f>'Monthly data 1831 to 1870'!B151</f>
        <v>184304</v>
      </c>
      <c r="E150" s="11">
        <f>'Monthly data 1831 to 1870'!E151</f>
        <v>30230.550927423745</v>
      </c>
      <c r="F150" s="11">
        <f>'Monthly data 1831 to 1870'!F151</f>
        <v>43.793613756958166</v>
      </c>
    </row>
    <row r="151" spans="2:511" x14ac:dyDescent="0.55000000000000004">
      <c r="B151">
        <f>'Monthly data 1831 to 1870'!B152</f>
        <v>184305</v>
      </c>
      <c r="E151" s="11">
        <f>'Monthly data 1831 to 1870'!E152</f>
        <v>31808.863923310517</v>
      </c>
      <c r="F151" s="11">
        <f>'Monthly data 1831 to 1870'!F152</f>
        <v>46.080043464951025</v>
      </c>
    </row>
    <row r="152" spans="2:511" x14ac:dyDescent="0.55000000000000004">
      <c r="B152">
        <f>'Monthly data 1831 to 1870'!B153</f>
        <v>184306</v>
      </c>
      <c r="E152" s="11">
        <f>'Monthly data 1831 to 1870'!E153</f>
        <v>32301.889391548619</v>
      </c>
      <c r="F152" s="11">
        <f>'Monthly data 1831 to 1870'!F153</f>
        <v>46.794266866972329</v>
      </c>
    </row>
    <row r="153" spans="2:511" x14ac:dyDescent="0.55000000000000004">
      <c r="B153">
        <f>'Monthly data 1831 to 1870'!B154</f>
        <v>184307</v>
      </c>
      <c r="E153" s="11">
        <f>'Monthly data 1831 to 1870'!E154</f>
        <v>32592.478201816386</v>
      </c>
      <c r="F153" s="11">
        <f>'Monthly data 1831 to 1870'!F154</f>
        <v>47.215229559630906</v>
      </c>
    </row>
    <row r="154" spans="2:511" x14ac:dyDescent="0.55000000000000004">
      <c r="B154">
        <f>'Monthly data 1831 to 1870'!B155</f>
        <v>184308</v>
      </c>
      <c r="E154" s="11">
        <f>'Monthly data 1831 to 1870'!E155</f>
        <v>32637.594172874786</v>
      </c>
      <c r="F154" s="11">
        <f>'Monthly data 1831 to 1870'!F155</f>
        <v>47.280586999379359</v>
      </c>
    </row>
    <row r="155" spans="2:511" x14ac:dyDescent="0.55000000000000004">
      <c r="B155">
        <f>'Monthly data 1831 to 1870'!B156</f>
        <v>184309</v>
      </c>
      <c r="E155" s="11">
        <f>'Monthly data 1831 to 1870'!E156</f>
        <v>32576.906349890487</v>
      </c>
      <c r="F155" s="11">
        <f>'Monthly data 1831 to 1870'!F156</f>
        <v>47.192671331355122</v>
      </c>
    </row>
    <row r="156" spans="2:511" x14ac:dyDescent="0.55000000000000004">
      <c r="B156">
        <f>'Monthly data 1831 to 1870'!B157</f>
        <v>184310</v>
      </c>
      <c r="E156" s="11">
        <f>'Monthly data 1831 to 1870'!E157</f>
        <v>32936.788117168297</v>
      </c>
      <c r="F156" s="11">
        <f>'Monthly data 1831 to 1870'!F157</f>
        <v>47.714015555354649</v>
      </c>
    </row>
    <row r="157" spans="2:511" x14ac:dyDescent="0.55000000000000004">
      <c r="B157">
        <f>'Monthly data 1831 to 1870'!B158</f>
        <v>184311</v>
      </c>
      <c r="E157" s="11">
        <f>'Monthly data 1831 to 1870'!E158</f>
        <v>35160.374940867398</v>
      </c>
      <c r="F157" s="11">
        <f>'Monthly data 1831 to 1870'!F158</f>
        <v>50.935223886817845</v>
      </c>
    </row>
    <row r="158" spans="2:511" x14ac:dyDescent="0.55000000000000004">
      <c r="B158">
        <f>'Monthly data 1831 to 1870'!B159</f>
        <v>184312</v>
      </c>
      <c r="D158">
        <f>D146*G158*(1+H158)</f>
        <v>131.76932214211948</v>
      </c>
      <c r="E158" s="11">
        <f>'Monthly data 1831 to 1870'!E159</f>
        <v>36744.707669236166</v>
      </c>
      <c r="F158" s="11">
        <f>'Monthly data 1831 to 1870'!F159</f>
        <v>53.230374105391867</v>
      </c>
      <c r="G158">
        <f>F158/F146</f>
        <v>1.3692384812287011</v>
      </c>
      <c r="H158" s="12">
        <f>(J158+K158)/AVERAGE(E147:E158)</f>
        <v>5.5286611915675375E-2</v>
      </c>
      <c r="I158" s="12">
        <f>J158/AVERAGE(E147:E158)</f>
        <v>5.5286611915675375E-2</v>
      </c>
      <c r="J158">
        <f>SUM(L158,R158,X158,AD158,AJ158,AP158,AV158,BB158,BH158,BN158,BT158,BZ158,CF158,CL158,CR158,CX158,DD158,DJ158,DP158,DV158,EB158,EH158,EN158,ET158,EZ158,FF158,FL158,FR158,FX158,GD158,GJ158,GP158,GV158,HB158,HH158,HN158,HT158,HZ158,IF158,IL158,IR158,IX158,JD158,JJ158,JP158,JV158,KB158,KH158,KN158,KT158,KZ158,LF158,LL158,LR158,LX158,MD158,MJ158,MP158,MV158,NB158,NH158,NN158,NT158,NZ158,OF158,OL158,OR158,OX158,PD158,PJ158,PP158,PV158,QB158,QH158,QN158,QT158,QZ158,RF158,RL158,RR158,RX158,SD158,SJ158,SP158)</f>
        <v>1749.7171459686006</v>
      </c>
      <c r="K158">
        <f>SUM(M158,S158,Y158,AE158,AK158,AQ158,AW158,BC158,BI158,BO158,BU158,CA158,CG158,CM158,CS158,CY158,DE158,DK158,DQ158,DW158,EC158,EI158,EO158,EU158,FA158,FG158,FM158,FS158,FY158,GE158,GK158,GQ158,GW158,HC158,HI158,HO158,HU158,IA158,IG158,IM158,IS158,IY158,JE158,JK158,JQ158,JW158,KC158,KI158,KO158,KU158,LA158,LG158,LM158,LS158,LY158,ME158,MK158,MQ158,MW158,NC158,NI158,NO158,NU158,OA158,OG158,OM158,OS158,OY158,PE158,PK158,PQ158,PW158,QC158,QI158,QO158,QU158,RA158,RG158,RM158,RS158,RY158,SE158,SK158,SQ158)</f>
        <v>0</v>
      </c>
      <c r="L158">
        <f>'Monthly data 1831 to 1870'!K159*'Monthly data 1831 to 1870'!M159</f>
        <v>156.66714596860055</v>
      </c>
      <c r="M158">
        <f>(('Monthly data 1831 to 1870'!L159/'Monthly data 1831 to 1870'!L147)-1)*'Monthly data 1831 to 1870'!M159*'Monthly data 1831 to 1870'!N159</f>
        <v>0</v>
      </c>
      <c r="X158">
        <f>'Monthly data 1831 to 1870'!W159*'Monthly data 1831 to 1870'!Y159</f>
        <v>160</v>
      </c>
      <c r="Y158">
        <f>(('Monthly data 1831 to 1870'!X159/'Monthly data 1831 to 1870'!X147)-1)*'Monthly data 1831 to 1870'!Y159*'Monthly data 1831 to 1870'!Z159</f>
        <v>0</v>
      </c>
      <c r="AJ158">
        <f>'Monthly data 1831 to 1870'!AI159*'Monthly data 1831 to 1870'!AK159</f>
        <v>0</v>
      </c>
      <c r="AK158">
        <f>(('Monthly data 1831 to 1870'!AJ159/'Monthly data 1831 to 1870'!AJ147)-1)*'Monthly data 1831 to 1870'!AK159*'Monthly data 1831 to 1870'!AL159</f>
        <v>0</v>
      </c>
      <c r="BB158">
        <f>'Monthly data 1831 to 1870'!BA159*'Monthly data 1831 to 1870'!BC159</f>
        <v>0</v>
      </c>
      <c r="BC158">
        <f>(('Monthly data 1831 to 1870'!BB159/'Monthly data 1831 to 1870'!BB147)-1)*'Monthly data 1831 to 1870'!BC159*'Monthly data 1831 to 1870'!BD159</f>
        <v>0</v>
      </c>
      <c r="BN158">
        <f>'Monthly data 1831 to 1870'!BM159*'Monthly data 1831 to 1870'!BO159</f>
        <v>171</v>
      </c>
      <c r="BO158">
        <f>(('Monthly data 1831 to 1870'!BN159/'Monthly data 1831 to 1870'!BN147)-1)*'Monthly data 1831 to 1870'!BO159*'Monthly data 1831 to 1870'!BP159</f>
        <v>0</v>
      </c>
      <c r="DJ158">
        <f>'Monthly data 1831 to 1870'!DI159*'Monthly data 1831 to 1870'!DK159</f>
        <v>0</v>
      </c>
      <c r="DK158">
        <f>(('Monthly data 1831 to 1870'!DJ159/'Monthly data 1831 to 1870'!DJ147)-1)*'Monthly data 1831 to 1870'!DK159*'Monthly data 1831 to 1870'!DL159</f>
        <v>0</v>
      </c>
      <c r="ET158">
        <f>'Monthly data 1831 to 1870'!ES159*'Monthly data 1831 to 1870'!EU159</f>
        <v>162</v>
      </c>
      <c r="EU158">
        <f>(('Monthly data 1831 to 1870'!ET159/'Monthly data 1831 to 1870'!ET147)-1)*'Monthly data 1831 to 1870'!EU159*'Monthly data 1831 to 1870'!EV159</f>
        <v>0</v>
      </c>
      <c r="EZ158">
        <f>'Monthly data 1831 to 1870'!EY159*'Monthly data 1831 to 1870'!FA159</f>
        <v>0</v>
      </c>
      <c r="FA158">
        <f>(('Monthly data 1831 to 1870'!EZ159/'Monthly data 1831 to 1870'!EZ147)-1)*'Monthly data 1831 to 1870'!FA159*'Monthly data 1831 to 1870'!FB159</f>
        <v>0</v>
      </c>
      <c r="HZ158">
        <f>'Monthly data 1831 to 1870'!HY159*'Monthly data 1831 to 1870'!IA159</f>
        <v>13.5</v>
      </c>
      <c r="IA158">
        <f>(('Monthly data 1831 to 1870'!HZ159/'Monthly data 1831 to 1870'!HZ147)-1)*'Monthly data 1831 to 1870'!IA159*'Monthly data 1831 to 1870'!IB159</f>
        <v>0</v>
      </c>
      <c r="JD158">
        <f>'Monthly data 1831 to 1870'!JC159*'Monthly data 1831 to 1870'!JE159</f>
        <v>0</v>
      </c>
      <c r="JE158">
        <f>(('Monthly data 1831 to 1870'!JD159/'Monthly data 1831 to 1870'!JD147)-1)*'Monthly data 1831 to 1870'!JE159*'Monthly data 1831 to 1870'!JF159</f>
        <v>0</v>
      </c>
      <c r="JJ158">
        <f>'Monthly data 1831 to 1870'!JI159*'Monthly data 1831 to 1870'!JK159</f>
        <v>210</v>
      </c>
      <c r="JK158">
        <f>(('Monthly data 1831 to 1870'!JJ159/'Monthly data 1831 to 1870'!JJ147)-1)*'Monthly data 1831 to 1870'!JK159*'Monthly data 1831 to 1870'!JL159</f>
        <v>0</v>
      </c>
      <c r="JP158">
        <f>'Monthly data 1831 to 1870'!JO159*'Monthly data 1831 to 1870'!JQ159</f>
        <v>108</v>
      </c>
      <c r="JQ158">
        <f>(('Monthly data 1831 to 1870'!JP159/'Monthly data 1831 to 1870'!JP147)-1)*'Monthly data 1831 to 1870'!JQ159*'Monthly data 1831 to 1870'!JR159</f>
        <v>0</v>
      </c>
      <c r="JV158">
        <f>'Monthly data 1831 to 1870'!JU159*'Monthly data 1831 to 1870'!JW159</f>
        <v>160</v>
      </c>
      <c r="JW158">
        <f>(('Monthly data 1831 to 1870'!JV159/'Monthly data 1831 to 1870'!JV147)-1)*'Monthly data 1831 to 1870'!JW159*'Monthly data 1831 to 1870'!JX159</f>
        <v>0</v>
      </c>
      <c r="KB158">
        <f>'Monthly data 1831 to 1870'!KA159*'Monthly data 1831 to 1870'!KC159</f>
        <v>0</v>
      </c>
      <c r="KC158">
        <f>(('Monthly data 1831 to 1870'!KB159/'Monthly data 1831 to 1870'!KB147)-1)*'Monthly data 1831 to 1870'!KC159*'Monthly data 1831 to 1870'!KD159</f>
        <v>0</v>
      </c>
      <c r="KH158">
        <f>'Monthly data 1831 to 1870'!KG159*'Monthly data 1831 to 1870'!KI159</f>
        <v>0</v>
      </c>
      <c r="KI158">
        <f>(('Monthly data 1831 to 1870'!KH159/'Monthly data 1831 to 1870'!KH147)-1)*'Monthly data 1831 to 1870'!KI159*'Monthly data 1831 to 1870'!KJ159</f>
        <v>0</v>
      </c>
      <c r="KN158">
        <f>'Monthly data 1831 to 1870'!KM159*'Monthly data 1831 to 1870'!KO159</f>
        <v>144</v>
      </c>
      <c r="KO158">
        <f>(('Monthly data 1831 to 1870'!KN159/'Monthly data 1831 to 1870'!KN147)-1)*'Monthly data 1831 to 1870'!KO159*'Monthly data 1831 to 1870'!KP159</f>
        <v>0</v>
      </c>
      <c r="KT158">
        <f>'Monthly data 1831 to 1870'!KS159*'Monthly data 1831 to 1870'!KU159</f>
        <v>0</v>
      </c>
      <c r="KU158">
        <f>(('Monthly data 1831 to 1870'!KT159/'Monthly data 1831 to 1870'!KT147)-1)*'Monthly data 1831 to 1870'!KU159*'Monthly data 1831 to 1870'!KV159</f>
        <v>0</v>
      </c>
      <c r="KZ158">
        <f>'Monthly data 1831 to 1870'!KY159*'Monthly data 1831 to 1870'!LA159</f>
        <v>0</v>
      </c>
      <c r="LA158">
        <f>(('Monthly data 1831 to 1870'!KZ159/'Monthly data 1831 to 1870'!KZ147)-1)*'Monthly data 1831 to 1870'!LA159*'Monthly data 1831 to 1870'!LB159</f>
        <v>0</v>
      </c>
      <c r="LR158">
        <f>'Monthly data 1831 to 1870'!LQ159*'Monthly data 1831 to 1870'!LS159</f>
        <v>16</v>
      </c>
      <c r="LS158">
        <f>(('Monthly data 1831 to 1870'!LR159/'Monthly data 1831 to 1870'!LR147)-1)*'Monthly data 1831 to 1870'!LS159*'Monthly data 1831 to 1870'!LT159</f>
        <v>0</v>
      </c>
      <c r="LX158">
        <f>'Monthly data 1831 to 1870'!LW159*'Monthly data 1831 to 1870'!LY159</f>
        <v>120</v>
      </c>
      <c r="LY158">
        <f>(('Monthly data 1831 to 1870'!LX159/'Monthly data 1831 to 1870'!LX147)-1)*'Monthly data 1831 to 1870'!LY159*'Monthly data 1831 to 1870'!LZ159</f>
        <v>0</v>
      </c>
      <c r="MD158">
        <f>'Monthly data 1831 to 1870'!MC159*'Monthly data 1831 to 1870'!ME159</f>
        <v>32</v>
      </c>
      <c r="ME158">
        <f>(('Monthly data 1831 to 1870'!MD159/'Monthly data 1831 to 1870'!MD147)-1)*'Monthly data 1831 to 1870'!ME159*'Monthly data 1831 to 1870'!MF159</f>
        <v>0</v>
      </c>
      <c r="MP158">
        <f>'Monthly data 1831 to 1870'!MO159*'Monthly data 1831 to 1870'!MQ159</f>
        <v>80</v>
      </c>
      <c r="MQ158">
        <f>(('Monthly data 1831 to 1870'!MP159/'Monthly data 1831 to 1870'!MP147)-1)*'Monthly data 1831 to 1870'!MQ159*'Monthly data 1831 to 1870'!MR159</f>
        <v>0</v>
      </c>
      <c r="MV158">
        <f>'Monthly data 1831 to 1870'!MU159*'Monthly data 1831 to 1870'!MW159</f>
        <v>104.8</v>
      </c>
      <c r="MW158">
        <f>(('Monthly data 1831 to 1870'!MV159/'Monthly data 1831 to 1870'!MV147)-1)*'Monthly data 1831 to 1870'!MW159*'Monthly data 1831 to 1870'!MX159</f>
        <v>0</v>
      </c>
      <c r="NB158">
        <f>'Monthly data 1831 to 1870'!NA159*'Monthly data 1831 to 1870'!NC159</f>
        <v>65.25</v>
      </c>
      <c r="NC158">
        <f>(('Monthly data 1831 to 1870'!NB159/'Monthly data 1831 to 1870'!NB147)-1)*'Monthly data 1831 to 1870'!NC159*'Monthly data 1831 to 1870'!ND159</f>
        <v>0</v>
      </c>
      <c r="NH158">
        <f>'Monthly data 1831 to 1870'!NG159*'Monthly data 1831 to 1870'!NI159</f>
        <v>0</v>
      </c>
      <c r="NI158">
        <f>(('Monthly data 1831 to 1870'!NH159/'Monthly data 1831 to 1870'!NH147)-1)*'Monthly data 1831 to 1870'!NI159*'Monthly data 1831 to 1870'!NJ159</f>
        <v>0</v>
      </c>
      <c r="PV158">
        <f>'Monthly data 1831 to 1870'!PU159*'Monthly data 1831 to 1870'!PW159</f>
        <v>0</v>
      </c>
      <c r="PW158">
        <f>(('Monthly data 1831 to 1870'!PV159/'Monthly data 1831 to 1870'!PV147)-1)*'Monthly data 1831 to 1870'!PW159*'Monthly data 1831 to 1870'!PX159</f>
        <v>0</v>
      </c>
      <c r="QB158">
        <f>'Monthly data 1831 to 1870'!QA159*'Monthly data 1831 to 1870'!QC159</f>
        <v>46.5</v>
      </c>
      <c r="QC158">
        <f>(('Monthly data 1831 to 1870'!QB159/'Monthly data 1831 to 1870'!QB147)-1)*'Monthly data 1831 to 1870'!QC159*'Monthly data 1831 to 1870'!QD159</f>
        <v>0</v>
      </c>
      <c r="QH158">
        <f>'Monthly data 1831 to 1870'!QG159*'Monthly data 1831 to 1870'!QI159</f>
        <v>0</v>
      </c>
      <c r="QI158">
        <f>(('Monthly data 1831 to 1870'!QH159/'Monthly data 1831 to 1870'!QH147)-1)*'Monthly data 1831 to 1870'!QI159*'Monthly data 1831 to 1870'!QJ159</f>
        <v>0</v>
      </c>
      <c r="SP158">
        <f>'Monthly data 1831 to 1870'!SO159*'Monthly data 1831 to 1870'!SQ159</f>
        <v>0</v>
      </c>
      <c r="SQ158">
        <f>(('Monthly data 1831 to 1870'!SP159/'Monthly data 1831 to 1870'!SP147)-1)*'Monthly data 1831 to 1870'!SQ159*'Monthly data 1831 to 1870'!SR159</f>
        <v>0</v>
      </c>
    </row>
    <row r="159" spans="2:511" x14ac:dyDescent="0.55000000000000004">
      <c r="B159">
        <f>'Monthly data 1831 to 1870'!B160</f>
        <v>184401</v>
      </c>
      <c r="E159" s="11">
        <f>'Monthly data 1831 to 1870'!E160</f>
        <v>40473.290083431399</v>
      </c>
      <c r="F159" s="11">
        <f>'Monthly data 1831 to 1870'!F160</f>
        <v>52.368405085450092</v>
      </c>
    </row>
    <row r="160" spans="2:511" x14ac:dyDescent="0.55000000000000004">
      <c r="B160">
        <f>'Monthly data 1831 to 1870'!B161</f>
        <v>184402</v>
      </c>
      <c r="E160" s="11">
        <f>'Monthly data 1831 to 1870'!E161</f>
        <v>41259.475540889507</v>
      </c>
      <c r="F160" s="11">
        <f>'Monthly data 1831 to 1870'!F161</f>
        <v>53.38565074113032</v>
      </c>
    </row>
    <row r="161" spans="2:511" x14ac:dyDescent="0.55000000000000004">
      <c r="B161">
        <f>'Monthly data 1831 to 1870'!B162</f>
        <v>184403</v>
      </c>
      <c r="E161" s="11">
        <f>'Monthly data 1831 to 1870'!E162</f>
        <v>42192.705157120305</v>
      </c>
      <c r="F161" s="11">
        <f>'Monthly data 1831 to 1870'!F162</f>
        <v>54.593156888512205</v>
      </c>
    </row>
    <row r="162" spans="2:511" x14ac:dyDescent="0.55000000000000004">
      <c r="B162">
        <f>'Monthly data 1831 to 1870'!B163</f>
        <v>184404</v>
      </c>
      <c r="E162" s="11">
        <f>'Monthly data 1831 to 1870'!E163</f>
        <v>43597.445301948574</v>
      </c>
      <c r="F162" s="11">
        <f>'Monthly data 1831 to 1870'!F163</f>
        <v>56.410750684136822</v>
      </c>
    </row>
    <row r="163" spans="2:511" x14ac:dyDescent="0.55000000000000004">
      <c r="B163">
        <f>'Monthly data 1831 to 1870'!B164</f>
        <v>184405</v>
      </c>
      <c r="E163" s="11">
        <f>'Monthly data 1831 to 1870'!E164</f>
        <v>46092.634105309386</v>
      </c>
      <c r="F163" s="11">
        <f>'Monthly data 1831 to 1870'!F164</f>
        <v>59.639276404425885</v>
      </c>
    </row>
    <row r="164" spans="2:511" x14ac:dyDescent="0.55000000000000004">
      <c r="B164">
        <f>'Monthly data 1831 to 1870'!B165</f>
        <v>184406</v>
      </c>
      <c r="E164" s="11">
        <f>'Monthly data 1831 to 1870'!E165</f>
        <v>44584.840776171382</v>
      </c>
      <c r="F164" s="11">
        <f>'Monthly data 1831 to 1870'!F165</f>
        <v>57.688342055311466</v>
      </c>
    </row>
    <row r="165" spans="2:511" x14ac:dyDescent="0.55000000000000004">
      <c r="B165">
        <f>'Monthly data 1831 to 1870'!B166</f>
        <v>184407</v>
      </c>
      <c r="E165" s="11">
        <f>'Monthly data 1831 to 1870'!E166</f>
        <v>44757.024497093342</v>
      </c>
      <c r="F165" s="11">
        <f>'Monthly data 1831 to 1870'!F166</f>
        <v>57.911130635824044</v>
      </c>
    </row>
    <row r="166" spans="2:511" x14ac:dyDescent="0.55000000000000004">
      <c r="B166">
        <f>'Monthly data 1831 to 1870'!B167</f>
        <v>184408</v>
      </c>
      <c r="E166" s="11">
        <f>'Monthly data 1831 to 1870'!E167</f>
        <v>45001.096666437043</v>
      </c>
      <c r="F166" s="11">
        <f>'Monthly data 1831 to 1870'!F167</f>
        <v>58.226935706475018</v>
      </c>
    </row>
    <row r="167" spans="2:511" x14ac:dyDescent="0.55000000000000004">
      <c r="B167">
        <f>'Monthly data 1831 to 1870'!B168</f>
        <v>184409</v>
      </c>
      <c r="E167" s="11">
        <f>'Monthly data 1831 to 1870'!E168</f>
        <v>45471.152920654204</v>
      </c>
      <c r="F167" s="11">
        <f>'Monthly data 1831 to 1870'!F168</f>
        <v>58.835141668556425</v>
      </c>
    </row>
    <row r="168" spans="2:511" x14ac:dyDescent="0.55000000000000004">
      <c r="B168">
        <f>'Monthly data 1831 to 1870'!B169</f>
        <v>184410</v>
      </c>
      <c r="E168" s="11">
        <f>'Monthly data 1831 to 1870'!E169</f>
        <v>45874.061381141611</v>
      </c>
      <c r="F168" s="11">
        <f>'Monthly data 1831 to 1870'!F169</f>
        <v>59.356465075367808</v>
      </c>
    </row>
    <row r="169" spans="2:511" x14ac:dyDescent="0.55000000000000004">
      <c r="B169">
        <f>'Monthly data 1831 to 1870'!B170</f>
        <v>184411</v>
      </c>
      <c r="E169" s="11">
        <f>'Monthly data 1831 to 1870'!E170</f>
        <v>44226.687949893727</v>
      </c>
      <c r="F169" s="11">
        <f>'Monthly data 1831 to 1870'!F170</f>
        <v>57.224927980242605</v>
      </c>
    </row>
    <row r="170" spans="2:511" x14ac:dyDescent="0.55000000000000004">
      <c r="B170">
        <f>'Monthly data 1831 to 1870'!B171</f>
        <v>184412</v>
      </c>
      <c r="D170">
        <f>D158*G170*(1+H170)</f>
        <v>148.98175357459624</v>
      </c>
      <c r="E170" s="11">
        <f>'Monthly data 1831 to 1870'!E171</f>
        <v>44407.334325500167</v>
      </c>
      <c r="F170" s="11">
        <f>'Monthly data 1831 to 1870'!F171</f>
        <v>57.458666392797525</v>
      </c>
      <c r="G170">
        <f>F170/F158</f>
        <v>1.0794338262405216</v>
      </c>
      <c r="H170" s="12">
        <f>(J170+K170)/AVERAGE(E159:E170)</f>
        <v>4.7424544372732927E-2</v>
      </c>
      <c r="I170" s="12">
        <f>J170/AVERAGE(E159:E170)</f>
        <v>4.7424544372732927E-2</v>
      </c>
      <c r="J170">
        <f>SUM(L170,R170,X170,AD170,AJ170,AP170,AV170,BB170,BH170,BN170,BT170,BZ170,CF170,CL170,CR170,CX170,DD170,DJ170,DP170,DV170,EB170,EH170,EN170,ET170,EZ170,FF170,FL170,FR170,FX170,GD170,GJ170,GP170,GV170,HB170,HH170,HN170,HT170,HZ170,IF170,IL170,IR170,IX170,JD170,JJ170,JP170,JV170,KB170,KH170,KN170,KT170,KZ170,LF170,LL170,LR170,LX170,MD170,MJ170,MP170,MV170,NB170,NH170,NN170,NT170,NZ170,OF170,OL170,OR170,OX170,PD170,PJ170,PP170,PV170,QB170,QH170,QN170,QT170,QZ170,RF170,RL170,RR170,RX170,SD170,SJ170,SP170)</f>
        <v>2086.4339324607508</v>
      </c>
      <c r="K170">
        <f>SUM(M170,S170,Y170,AE170,AK170,AQ170,AW170,BC170,BI170,BO170,BU170,CA170,CG170,CM170,CS170,CY170,DE170,DK170,DQ170,DW170,EC170,EI170,EO170,EU170,FA170,FG170,FM170,FS170,FY170,GE170,GK170,GQ170,GW170,HC170,HI170,HO170,HU170,IA170,IG170,IM170,IS170,IY170,JE170,JK170,JQ170,JW170,KC170,KI170,KO170,KU170,LA170,LG170,LM170,LS170,LY170,ME170,MK170,MQ170,MW170,NC170,NI170,NO170,NU170,OA170,OG170,OM170,OS170,OY170,PE170,PK170,PQ170,PW170,QC170,QI170,QO170,QU170,RA170,RG170,RM170,RS170,RY170,SE170,SK170,SQ170)</f>
        <v>0</v>
      </c>
      <c r="L170">
        <f>'Monthly data 1831 to 1870'!K171*'Monthly data 1831 to 1870'!M171</f>
        <v>195.8339324607507</v>
      </c>
      <c r="M170">
        <f>(('Monthly data 1831 to 1870'!L171/'Monthly data 1831 to 1870'!L159)-1)*'Monthly data 1831 to 1870'!M171*'Monthly data 1831 to 1870'!N171</f>
        <v>0</v>
      </c>
      <c r="X170">
        <f>'Monthly data 1831 to 1870'!W171*'Monthly data 1831 to 1870'!Y171</f>
        <v>160</v>
      </c>
      <c r="Y170">
        <f>(('Monthly data 1831 to 1870'!X171/'Monthly data 1831 to 1870'!X159)-1)*'Monthly data 1831 to 1870'!Y171*'Monthly data 1831 to 1870'!Z171</f>
        <v>0</v>
      </c>
      <c r="AJ170">
        <f>'Monthly data 1831 to 1870'!AI171*'Monthly data 1831 to 1870'!AK171</f>
        <v>0</v>
      </c>
      <c r="AK170">
        <f>(('Monthly data 1831 to 1870'!AJ171/'Monthly data 1831 to 1870'!AJ159)-1)*'Monthly data 1831 to 1870'!AK171*'Monthly data 1831 to 1870'!AL171</f>
        <v>0</v>
      </c>
      <c r="BB170">
        <f>'Monthly data 1831 to 1870'!BA171*'Monthly data 1831 to 1870'!BC171</f>
        <v>90</v>
      </c>
      <c r="BC170">
        <f>(('Monthly data 1831 to 1870'!BB171/'Monthly data 1831 to 1870'!BB159)-1)*'Monthly data 1831 to 1870'!BC171*'Monthly data 1831 to 1870'!BD171</f>
        <v>0</v>
      </c>
      <c r="BN170">
        <f>'Monthly data 1831 to 1870'!BM171*'Monthly data 1831 to 1870'!BO171</f>
        <v>199.5</v>
      </c>
      <c r="BO170">
        <f>(('Monthly data 1831 to 1870'!BN171/'Monthly data 1831 to 1870'!BN159)-1)*'Monthly data 1831 to 1870'!BO171*'Monthly data 1831 to 1870'!BP171</f>
        <v>0</v>
      </c>
      <c r="DJ170">
        <f>'Monthly data 1831 to 1870'!DI171*'Monthly data 1831 to 1870'!DK171</f>
        <v>0</v>
      </c>
      <c r="DK170">
        <f>(('Monthly data 1831 to 1870'!DJ171/'Monthly data 1831 to 1870'!DJ159)-1)*'Monthly data 1831 to 1870'!DK171*'Monthly data 1831 to 1870'!DL171</f>
        <v>0</v>
      </c>
      <c r="ET170">
        <f>'Monthly data 1831 to 1870'!ES171*'Monthly data 1831 to 1870'!EU171</f>
        <v>182</v>
      </c>
      <c r="EU170">
        <f>(('Monthly data 1831 to 1870'!ET171/'Monthly data 1831 to 1870'!ET159)-1)*'Monthly data 1831 to 1870'!EU171*'Monthly data 1831 to 1870'!EV171</f>
        <v>0</v>
      </c>
      <c r="EZ170">
        <f>'Monthly data 1831 to 1870'!EY171*'Monthly data 1831 to 1870'!FA171</f>
        <v>0</v>
      </c>
      <c r="FA170">
        <f>(('Monthly data 1831 to 1870'!EZ171/'Monthly data 1831 to 1870'!EZ159)-1)*'Monthly data 1831 to 1870'!FA171*'Monthly data 1831 to 1870'!FB171</f>
        <v>0</v>
      </c>
      <c r="HZ170">
        <f>'Monthly data 1831 to 1870'!HY171*'Monthly data 1831 to 1870'!IA171</f>
        <v>40</v>
      </c>
      <c r="IA170">
        <f>(('Monthly data 1831 to 1870'!HZ171/'Monthly data 1831 to 1870'!HZ159)-1)*'Monthly data 1831 to 1870'!IA171*'Monthly data 1831 to 1870'!IB171</f>
        <v>0</v>
      </c>
      <c r="IL170">
        <f>'Monthly data 1831 to 1870'!IK171*'Monthly data 1831 to 1870'!IM171</f>
        <v>0</v>
      </c>
      <c r="IM170">
        <f>(('Monthly data 1831 to 1870'!IL171/'Monthly data 1831 to 1870'!IL159)-1)*'Monthly data 1831 to 1870'!IM171*'Monthly data 1831 to 1870'!IN171</f>
        <v>0</v>
      </c>
      <c r="JD170">
        <f>'Monthly data 1831 to 1870'!JC171*'Monthly data 1831 to 1870'!JE171</f>
        <v>0</v>
      </c>
      <c r="JE170">
        <f>(('Monthly data 1831 to 1870'!JD171/'Monthly data 1831 to 1870'!JD159)-1)*'Monthly data 1831 to 1870'!JE171*'Monthly data 1831 to 1870'!JF171</f>
        <v>0</v>
      </c>
      <c r="JJ170">
        <f>'Monthly data 1831 to 1870'!JI171*'Monthly data 1831 to 1870'!JK171</f>
        <v>240</v>
      </c>
      <c r="JK170">
        <f>(('Monthly data 1831 to 1870'!JJ171/'Monthly data 1831 to 1870'!JJ159)-1)*'Monthly data 1831 to 1870'!JK171*'Monthly data 1831 to 1870'!JL171</f>
        <v>0</v>
      </c>
      <c r="JP170">
        <f>'Monthly data 1831 to 1870'!JO171*'Monthly data 1831 to 1870'!JQ171</f>
        <v>108</v>
      </c>
      <c r="JQ170">
        <f>(('Monthly data 1831 to 1870'!JP171/'Monthly data 1831 to 1870'!JP159)-1)*'Monthly data 1831 to 1870'!JQ171*'Monthly data 1831 to 1870'!JR171</f>
        <v>0</v>
      </c>
      <c r="JV170">
        <f>'Monthly data 1831 to 1870'!JU171*'Monthly data 1831 to 1870'!JW171</f>
        <v>160</v>
      </c>
      <c r="JW170">
        <f>(('Monthly data 1831 to 1870'!JV171/'Monthly data 1831 to 1870'!JV159)-1)*'Monthly data 1831 to 1870'!JW171*'Monthly data 1831 to 1870'!JX171</f>
        <v>0</v>
      </c>
      <c r="KB170">
        <f>'Monthly data 1831 to 1870'!KA171*'Monthly data 1831 to 1870'!KC171</f>
        <v>0</v>
      </c>
      <c r="KC170">
        <f>(('Monthly data 1831 to 1870'!KB171/'Monthly data 1831 to 1870'!KB159)-1)*'Monthly data 1831 to 1870'!KC171*'Monthly data 1831 to 1870'!KD171</f>
        <v>0</v>
      </c>
      <c r="KH170">
        <f>'Monthly data 1831 to 1870'!KG171*'Monthly data 1831 to 1870'!KI171</f>
        <v>0</v>
      </c>
      <c r="KI170">
        <f>(('Monthly data 1831 to 1870'!KH171/'Monthly data 1831 to 1870'!KH159)-1)*'Monthly data 1831 to 1870'!KI171*'Monthly data 1831 to 1870'!KJ171</f>
        <v>0</v>
      </c>
      <c r="KN170">
        <f>'Monthly data 1831 to 1870'!KM171*'Monthly data 1831 to 1870'!KO171</f>
        <v>144</v>
      </c>
      <c r="KO170">
        <f>(('Monthly data 1831 to 1870'!KN171/'Monthly data 1831 to 1870'!KN159)-1)*'Monthly data 1831 to 1870'!KO171*'Monthly data 1831 to 1870'!KP171</f>
        <v>0</v>
      </c>
      <c r="KT170">
        <f>'Monthly data 1831 to 1870'!KS171*'Monthly data 1831 to 1870'!KU171</f>
        <v>0</v>
      </c>
      <c r="KU170">
        <f>(('Monthly data 1831 to 1870'!KT171/'Monthly data 1831 to 1870'!KT159)-1)*'Monthly data 1831 to 1870'!KU171*'Monthly data 1831 to 1870'!KV171</f>
        <v>0</v>
      </c>
      <c r="KZ170">
        <f>'Monthly data 1831 to 1870'!KY171*'Monthly data 1831 to 1870'!LA171</f>
        <v>45</v>
      </c>
      <c r="LA170">
        <f>(('Monthly data 1831 to 1870'!KZ171/'Monthly data 1831 to 1870'!KZ159)-1)*'Monthly data 1831 to 1870'!LA171*'Monthly data 1831 to 1870'!LB171</f>
        <v>0</v>
      </c>
      <c r="LR170">
        <f>'Monthly data 1831 to 1870'!LQ171*'Monthly data 1831 to 1870'!LS171</f>
        <v>12</v>
      </c>
      <c r="LS170">
        <f>(('Monthly data 1831 to 1870'!LR171/'Monthly data 1831 to 1870'!LR159)-1)*'Monthly data 1831 to 1870'!LS171*'Monthly data 1831 to 1870'!LT171</f>
        <v>0</v>
      </c>
      <c r="LX170">
        <f>'Monthly data 1831 to 1870'!LW171*'Monthly data 1831 to 1870'!LY171</f>
        <v>120</v>
      </c>
      <c r="LY170">
        <f>(('Monthly data 1831 to 1870'!LX171/'Monthly data 1831 to 1870'!LX159)-1)*'Monthly data 1831 to 1870'!LY171*'Monthly data 1831 to 1870'!LZ171</f>
        <v>0</v>
      </c>
      <c r="MD170">
        <f>'Monthly data 1831 to 1870'!MC171*'Monthly data 1831 to 1870'!ME171</f>
        <v>32</v>
      </c>
      <c r="ME170">
        <f>(('Monthly data 1831 to 1870'!MD171/'Monthly data 1831 to 1870'!MD159)-1)*'Monthly data 1831 to 1870'!ME171*'Monthly data 1831 to 1870'!MF171</f>
        <v>0</v>
      </c>
      <c r="MP170">
        <f>'Monthly data 1831 to 1870'!MO171*'Monthly data 1831 to 1870'!MQ171</f>
        <v>80</v>
      </c>
      <c r="MQ170">
        <f>(('Monthly data 1831 to 1870'!MP171/'Monthly data 1831 to 1870'!MP159)-1)*'Monthly data 1831 to 1870'!MQ171*'Monthly data 1831 to 1870'!MR171</f>
        <v>0</v>
      </c>
      <c r="MV170">
        <f>'Monthly data 1831 to 1870'!MU171*'Monthly data 1831 to 1870'!MW171</f>
        <v>104.8</v>
      </c>
      <c r="MW170">
        <f>(('Monthly data 1831 to 1870'!MV171/'Monthly data 1831 to 1870'!MV159)-1)*'Monthly data 1831 to 1870'!MW171*'Monthly data 1831 to 1870'!MX171</f>
        <v>0</v>
      </c>
      <c r="NB170">
        <f>'Monthly data 1831 to 1870'!NA171*'Monthly data 1831 to 1870'!NC171</f>
        <v>88.800000000000011</v>
      </c>
      <c r="NC170">
        <f>(('Monthly data 1831 to 1870'!NB171/'Monthly data 1831 to 1870'!NB159)-1)*'Monthly data 1831 to 1870'!NC171*'Monthly data 1831 to 1870'!ND171</f>
        <v>0</v>
      </c>
      <c r="NH170">
        <f>'Monthly data 1831 to 1870'!NG171*'Monthly data 1831 to 1870'!NI171</f>
        <v>0</v>
      </c>
      <c r="NI170">
        <f>(('Monthly data 1831 to 1870'!NH171/'Monthly data 1831 to 1870'!NH159)-1)*'Monthly data 1831 to 1870'!NI171*'Monthly data 1831 to 1870'!NJ171</f>
        <v>0</v>
      </c>
      <c r="PV170">
        <f>'Monthly data 1831 to 1870'!PU171*'Monthly data 1831 to 1870'!PW171</f>
        <v>38</v>
      </c>
      <c r="PW170">
        <f>(('Monthly data 1831 to 1870'!PV171/'Monthly data 1831 to 1870'!PV159)-1)*'Monthly data 1831 to 1870'!PW171*'Monthly data 1831 to 1870'!PX171</f>
        <v>0</v>
      </c>
      <c r="QB170">
        <f>'Monthly data 1831 to 1870'!QA171*'Monthly data 1831 to 1870'!QC171</f>
        <v>46.5</v>
      </c>
      <c r="QC170">
        <f>(('Monthly data 1831 to 1870'!QB171/'Monthly data 1831 to 1870'!QB159)-1)*'Monthly data 1831 to 1870'!QC171*'Monthly data 1831 to 1870'!QD171</f>
        <v>0</v>
      </c>
      <c r="QH170">
        <f>'Monthly data 1831 to 1870'!QG171*'Monthly data 1831 to 1870'!QI171</f>
        <v>0</v>
      </c>
      <c r="QI170">
        <f>(('Monthly data 1831 to 1870'!QH171/'Monthly data 1831 to 1870'!QH159)-1)*'Monthly data 1831 to 1870'!QI171*'Monthly data 1831 to 1870'!QJ171</f>
        <v>0</v>
      </c>
      <c r="SP170">
        <f>'Monthly data 1831 to 1870'!SO171*'Monthly data 1831 to 1870'!SQ171</f>
        <v>0</v>
      </c>
      <c r="SQ170">
        <f>(('Monthly data 1831 to 1870'!SP171/'Monthly data 1831 to 1870'!SP159)-1)*'Monthly data 1831 to 1870'!SQ171*'Monthly data 1831 to 1870'!SR171</f>
        <v>0</v>
      </c>
    </row>
    <row r="171" spans="2:511" x14ac:dyDescent="0.55000000000000004">
      <c r="B171">
        <f>'Monthly data 1831 to 1870'!B172</f>
        <v>184501</v>
      </c>
      <c r="E171" s="11">
        <f>'Monthly data 1831 to 1870'!E172</f>
        <v>45881.078144187239</v>
      </c>
      <c r="F171" s="11">
        <f>'Monthly data 1831 to 1870'!F172</f>
        <v>57.595289268813644</v>
      </c>
    </row>
    <row r="172" spans="2:511" x14ac:dyDescent="0.55000000000000004">
      <c r="B172">
        <f>'Monthly data 1831 to 1870'!B173</f>
        <v>184502</v>
      </c>
      <c r="E172" s="11">
        <f>'Monthly data 1831 to 1870'!E173</f>
        <v>46613.776134018088</v>
      </c>
      <c r="F172" s="11">
        <f>'Monthly data 1831 to 1870'!F173</f>
        <v>58.515057381898679</v>
      </c>
    </row>
    <row r="173" spans="2:511" x14ac:dyDescent="0.55000000000000004">
      <c r="B173">
        <f>'Monthly data 1831 to 1870'!B174</f>
        <v>184503</v>
      </c>
      <c r="E173" s="11">
        <f>'Monthly data 1831 to 1870'!E174</f>
        <v>46862.27029603663</v>
      </c>
      <c r="F173" s="11">
        <f>'Monthly data 1831 to 1870'!F174</f>
        <v>58.826996283990127</v>
      </c>
    </row>
    <row r="174" spans="2:511" x14ac:dyDescent="0.55000000000000004">
      <c r="B174">
        <f>'Monthly data 1831 to 1870'!B175</f>
        <v>184504</v>
      </c>
      <c r="E174" s="11">
        <f>'Monthly data 1831 to 1870'!E175</f>
        <v>47083.488027617146</v>
      </c>
      <c r="F174" s="11">
        <f>'Monthly data 1831 to 1870'!F175</f>
        <v>59.104694624071186</v>
      </c>
    </row>
    <row r="175" spans="2:511" x14ac:dyDescent="0.55000000000000004">
      <c r="B175">
        <f>'Monthly data 1831 to 1870'!B176</f>
        <v>184505</v>
      </c>
      <c r="E175" s="11">
        <f>'Monthly data 1831 to 1870'!E176</f>
        <v>47001.376014636553</v>
      </c>
      <c r="F175" s="11">
        <f>'Monthly data 1831 to 1870'!F176</f>
        <v>59.001618032775774</v>
      </c>
    </row>
    <row r="176" spans="2:511" x14ac:dyDescent="0.55000000000000004">
      <c r="B176">
        <f>'Monthly data 1831 to 1870'!B177</f>
        <v>184506</v>
      </c>
      <c r="E176" s="11">
        <f>'Monthly data 1831 to 1870'!E177</f>
        <v>46939.023125085689</v>
      </c>
      <c r="F176" s="11">
        <f>'Monthly data 1831 to 1870'!F177</f>
        <v>58.92334540153675</v>
      </c>
    </row>
    <row r="177" spans="2:511" x14ac:dyDescent="0.55000000000000004">
      <c r="B177">
        <f>'Monthly data 1831 to 1870'!B178</f>
        <v>184507</v>
      </c>
      <c r="E177" s="11">
        <f>'Monthly data 1831 to 1870'!E178</f>
        <v>45987.133826674297</v>
      </c>
      <c r="F177" s="11">
        <f>'Monthly data 1831 to 1870'!F178</f>
        <v>57.728422751253781</v>
      </c>
    </row>
    <row r="178" spans="2:511" x14ac:dyDescent="0.55000000000000004">
      <c r="B178">
        <f>'Monthly data 1831 to 1870'!B179</f>
        <v>184508</v>
      </c>
      <c r="E178" s="11">
        <f>'Monthly data 1831 to 1870'!E179</f>
        <v>45695.570843452755</v>
      </c>
      <c r="F178" s="11">
        <f>'Monthly data 1831 to 1870'!F179</f>
        <v>57.362418833343433</v>
      </c>
    </row>
    <row r="179" spans="2:511" x14ac:dyDescent="0.55000000000000004">
      <c r="B179">
        <f>'Monthly data 1831 to 1870'!B180</f>
        <v>184509</v>
      </c>
      <c r="E179" s="11">
        <f>'Monthly data 1831 to 1870'!E180</f>
        <v>42307.34949572706</v>
      </c>
      <c r="F179" s="11">
        <f>'Monthly data 1831 to 1870'!F180</f>
        <v>58.11523157789685</v>
      </c>
    </row>
    <row r="180" spans="2:511" x14ac:dyDescent="0.55000000000000004">
      <c r="B180">
        <f>'Monthly data 1831 to 1870'!B181</f>
        <v>184510</v>
      </c>
      <c r="E180" s="11">
        <f>'Monthly data 1831 to 1870'!E181</f>
        <v>43114.032056614553</v>
      </c>
      <c r="F180" s="11">
        <f>'Monthly data 1831 to 1870'!F181</f>
        <v>59.22332613817089</v>
      </c>
    </row>
    <row r="181" spans="2:511" x14ac:dyDescent="0.55000000000000004">
      <c r="B181">
        <f>'Monthly data 1831 to 1870'!B182</f>
        <v>184511</v>
      </c>
      <c r="E181" s="11">
        <f>'Monthly data 1831 to 1870'!E182</f>
        <v>43339.215650660786</v>
      </c>
      <c r="F181" s="11">
        <f>'Monthly data 1831 to 1870'!F182</f>
        <v>59.532648203285397</v>
      </c>
    </row>
    <row r="182" spans="2:511" x14ac:dyDescent="0.55000000000000004">
      <c r="B182">
        <f>'Monthly data 1831 to 1870'!B183</f>
        <v>184512</v>
      </c>
      <c r="D182">
        <f>D170*G182*(1+H182)</f>
        <v>158.21648253453529</v>
      </c>
      <c r="E182" s="11">
        <f>'Monthly data 1831 to 1870'!E183</f>
        <v>42252.566131173546</v>
      </c>
      <c r="F182" s="11">
        <f>'Monthly data 1831 to 1870'!F183</f>
        <v>58.039978744628115</v>
      </c>
      <c r="G182">
        <f>F182/F170</f>
        <v>1.0101170526279994</v>
      </c>
      <c r="H182" s="12">
        <f>(J182+K182)/AVERAGE(E171:E182)</f>
        <v>5.1349083417155612E-2</v>
      </c>
      <c r="I182" s="12">
        <f>J182/AVERAGE(E171:E182)</f>
        <v>5.1349083417155612E-2</v>
      </c>
      <c r="J182">
        <f>SUM(L182,R182,X182,AD182,AJ182,AP182,AV182,BB182,BH182,BN182,BT182,BZ182,CF182,CL182,CR182,CX182,DD182,DJ182,DP182,DV182,EB182,EH182,EN182,ET182,EZ182,FF182,FL182,FR182,FX182,GD182,GJ182,GP182,GV182,HB182,HH182,HN182,HT182,HZ182,IF182,IL182,IR182,IX182,JD182,JJ182,JP182,JV182,KB182,KH182,KN182,KT182,KZ182,LF182,LL182,LR182,LX182,MD182,MJ182,MP182,MV182,NB182,NH182,NN182,NT182,NZ182,OF182,OL182,OR182,OX182,PD182,PJ182,PP182,PV182,QB182,QH182,QN182,QT182,QZ182,RF182,RL182,RR182,RX182,SD182,SJ182,SP182)</f>
        <v>2323.875</v>
      </c>
      <c r="K182">
        <f>SUM(M182,S182,Y182,AE182,AK182,AQ182,AW182,BC182,BI182,BO182,BU182,CA182,CG182,CM182,CS182,CY182,DE182,DK182,DQ182,DW182,EC182,EI182,EO182,EU182,FA182,FG182,FM182,FS182,FY182,GE182,GK182,GQ182,GW182,HC182,HI182,HO182,HU182,IA182,IG182,IM182,IS182,IY182,JE182,JK182,JQ182,JW182,KC182,KI182,KO182,KU182,LA182,LG182,LM182,LS182,LY182,ME182,MK182,MQ182,MW182,NC182,NI182,NO182,NU182,OA182,OG182,OM182,OS182,OY182,PE182,PK182,PQ182,PW182,QC182,QI182,QO182,QU182,RA182,RG182,RM182,RS182,RY182,SE182,SK182,SQ182)</f>
        <v>0</v>
      </c>
      <c r="L182">
        <f>'Monthly data 1831 to 1870'!K183*'Monthly data 1831 to 1870'!M183</f>
        <v>0</v>
      </c>
      <c r="M182">
        <f>(('Monthly data 1831 to 1870'!L183/'Monthly data 1831 to 1870'!L171)-1)*'Monthly data 1831 to 1870'!M183*'Monthly data 1831 to 1870'!N183</f>
        <v>0</v>
      </c>
      <c r="X182">
        <f>'Monthly data 1831 to 1870'!W183*'Monthly data 1831 to 1870'!Y183</f>
        <v>180</v>
      </c>
      <c r="Y182">
        <f>(('Monthly data 1831 to 1870'!X183/'Monthly data 1831 to 1870'!X171)-1)*'Monthly data 1831 to 1870'!Y183*'Monthly data 1831 to 1870'!Z183</f>
        <v>0</v>
      </c>
      <c r="AJ182">
        <f>'Monthly data 1831 to 1870'!AI183*'Monthly data 1831 to 1870'!AK183</f>
        <v>0</v>
      </c>
      <c r="AK182">
        <f>(('Monthly data 1831 to 1870'!AJ183/'Monthly data 1831 to 1870'!AJ171)-1)*'Monthly data 1831 to 1870'!AK183*'Monthly data 1831 to 1870'!AL183</f>
        <v>0</v>
      </c>
      <c r="BB182">
        <f>'Monthly data 1831 to 1870'!BA183*'Monthly data 1831 to 1870'!BC183</f>
        <v>133</v>
      </c>
      <c r="BC182">
        <f>(('Monthly data 1831 to 1870'!BB183/'Monthly data 1831 to 1870'!BB171)-1)*'Monthly data 1831 to 1870'!BC183*'Monthly data 1831 to 1870'!BD183</f>
        <v>0</v>
      </c>
      <c r="BN182">
        <f>'Monthly data 1831 to 1870'!BM183*'Monthly data 1831 to 1870'!BO183</f>
        <v>228</v>
      </c>
      <c r="BO182">
        <f>(('Monthly data 1831 to 1870'!BN183/'Monthly data 1831 to 1870'!BN171)-1)*'Monthly data 1831 to 1870'!BO183*'Monthly data 1831 to 1870'!BP183</f>
        <v>0</v>
      </c>
      <c r="DJ182">
        <f>'Monthly data 1831 to 1870'!DI183*'Monthly data 1831 to 1870'!DK183</f>
        <v>0</v>
      </c>
      <c r="DK182">
        <f>(('Monthly data 1831 to 1870'!DJ183/'Monthly data 1831 to 1870'!DJ171)-1)*'Monthly data 1831 to 1870'!DK183*'Monthly data 1831 to 1870'!DL183</f>
        <v>0</v>
      </c>
      <c r="ET182">
        <f>'Monthly data 1831 to 1870'!ES183*'Monthly data 1831 to 1870'!EU183</f>
        <v>232</v>
      </c>
      <c r="EU182">
        <f>(('Monthly data 1831 to 1870'!ET183/'Monthly data 1831 to 1870'!ET171)-1)*'Monthly data 1831 to 1870'!EU183*'Monthly data 1831 to 1870'!EV183</f>
        <v>0</v>
      </c>
      <c r="EZ182">
        <f>'Monthly data 1831 to 1870'!EY183*'Monthly data 1831 to 1870'!FA183</f>
        <v>90</v>
      </c>
      <c r="FA182">
        <f>(('Monthly data 1831 to 1870'!EZ183/'Monthly data 1831 to 1870'!EZ171)-1)*'Monthly data 1831 to 1870'!FA183*'Monthly data 1831 to 1870'!FB183</f>
        <v>0</v>
      </c>
      <c r="HZ182">
        <f>'Monthly data 1831 to 1870'!HY183*'Monthly data 1831 to 1870'!IA183</f>
        <v>72</v>
      </c>
      <c r="IA182">
        <f>(('Monthly data 1831 to 1870'!HZ183/'Monthly data 1831 to 1870'!HZ171)-1)*'Monthly data 1831 to 1870'!IA183*'Monthly data 1831 to 1870'!IB183</f>
        <v>0</v>
      </c>
      <c r="IL182">
        <f>'Monthly data 1831 to 1870'!IK183*'Monthly data 1831 to 1870'!IM183</f>
        <v>0</v>
      </c>
      <c r="IM182">
        <f>(('Monthly data 1831 to 1870'!IL183/'Monthly data 1831 to 1870'!IL171)-1)*'Monthly data 1831 to 1870'!IM183*'Monthly data 1831 to 1870'!IN183</f>
        <v>0</v>
      </c>
      <c r="JD182">
        <f>'Monthly data 1831 to 1870'!JC183*'Monthly data 1831 to 1870'!JE183</f>
        <v>0</v>
      </c>
      <c r="JE182">
        <f>(('Monthly data 1831 to 1870'!JD183/'Monthly data 1831 to 1870'!JD171)-1)*'Monthly data 1831 to 1870'!JE183*'Monthly data 1831 to 1870'!JF183</f>
        <v>0</v>
      </c>
      <c r="JJ182">
        <f>'Monthly data 1831 to 1870'!JI183*'Monthly data 1831 to 1870'!JK183</f>
        <v>270</v>
      </c>
      <c r="JK182">
        <f>(('Monthly data 1831 to 1870'!JJ183/'Monthly data 1831 to 1870'!JJ171)-1)*'Monthly data 1831 to 1870'!JK183*'Monthly data 1831 to 1870'!JL183</f>
        <v>0</v>
      </c>
      <c r="JP182">
        <f>'Monthly data 1831 to 1870'!JO183*'Monthly data 1831 to 1870'!JQ183</f>
        <v>126</v>
      </c>
      <c r="JQ182">
        <f>(('Monthly data 1831 to 1870'!JP183/'Monthly data 1831 to 1870'!JP171)-1)*'Monthly data 1831 to 1870'!JQ183*'Monthly data 1831 to 1870'!JR183</f>
        <v>0</v>
      </c>
      <c r="JV182">
        <f>'Monthly data 1831 to 1870'!JU183*'Monthly data 1831 to 1870'!JW183</f>
        <v>160</v>
      </c>
      <c r="JW182">
        <f>(('Monthly data 1831 to 1870'!JV183/'Monthly data 1831 to 1870'!JV171)-1)*'Monthly data 1831 to 1870'!JW183*'Monthly data 1831 to 1870'!JX183</f>
        <v>0</v>
      </c>
      <c r="KB182">
        <f>'Monthly data 1831 to 1870'!KA183*'Monthly data 1831 to 1870'!KC183</f>
        <v>0</v>
      </c>
      <c r="KC182">
        <f>(('Monthly data 1831 to 1870'!KB183/'Monthly data 1831 to 1870'!KB171)-1)*'Monthly data 1831 to 1870'!KC183*'Monthly data 1831 to 1870'!KD183</f>
        <v>0</v>
      </c>
      <c r="KH182">
        <f>'Monthly data 1831 to 1870'!KG183*'Monthly data 1831 to 1870'!KI183</f>
        <v>0</v>
      </c>
      <c r="KI182">
        <f>(('Monthly data 1831 to 1870'!KH183/'Monthly data 1831 to 1870'!KH171)-1)*'Monthly data 1831 to 1870'!KI183*'Monthly data 1831 to 1870'!KJ183</f>
        <v>0</v>
      </c>
      <c r="KN182">
        <f>'Monthly data 1831 to 1870'!KM183*'Monthly data 1831 to 1870'!KO183</f>
        <v>144</v>
      </c>
      <c r="KO182">
        <f>(('Monthly data 1831 to 1870'!KN183/'Monthly data 1831 to 1870'!KN171)-1)*'Monthly data 1831 to 1870'!KO183*'Monthly data 1831 to 1870'!KP183</f>
        <v>0</v>
      </c>
      <c r="KT182">
        <f>'Monthly data 1831 to 1870'!KS183*'Monthly data 1831 to 1870'!KU183</f>
        <v>0</v>
      </c>
      <c r="KU182">
        <f>(('Monthly data 1831 to 1870'!KT183/'Monthly data 1831 to 1870'!KT171)-1)*'Monthly data 1831 to 1870'!KU183*'Monthly data 1831 to 1870'!KV183</f>
        <v>0</v>
      </c>
      <c r="KZ182">
        <f>'Monthly data 1831 to 1870'!KY183*'Monthly data 1831 to 1870'!LA183</f>
        <v>45</v>
      </c>
      <c r="LA182">
        <f>(('Monthly data 1831 to 1870'!KZ183/'Monthly data 1831 to 1870'!KZ171)-1)*'Monthly data 1831 to 1870'!LA183*'Monthly data 1831 to 1870'!LB183</f>
        <v>0</v>
      </c>
      <c r="LR182">
        <f>'Monthly data 1831 to 1870'!LQ183*'Monthly data 1831 to 1870'!LS183</f>
        <v>32.774999999999999</v>
      </c>
      <c r="LS182">
        <f>(('Monthly data 1831 to 1870'!LR183/'Monthly data 1831 to 1870'!LR171)-1)*'Monthly data 1831 to 1870'!LS183*'Monthly data 1831 to 1870'!LT183</f>
        <v>0</v>
      </c>
      <c r="LX182">
        <f>'Monthly data 1831 to 1870'!LW183*'Monthly data 1831 to 1870'!LY183</f>
        <v>130</v>
      </c>
      <c r="LY182">
        <f>(('Monthly data 1831 to 1870'!LX183/'Monthly data 1831 to 1870'!LX171)-1)*'Monthly data 1831 to 1870'!LY183*'Monthly data 1831 to 1870'!LZ183</f>
        <v>0</v>
      </c>
      <c r="MD182">
        <f>'Monthly data 1831 to 1870'!MC183*'Monthly data 1831 to 1870'!ME183</f>
        <v>32</v>
      </c>
      <c r="ME182">
        <f>(('Monthly data 1831 to 1870'!MD183/'Monthly data 1831 to 1870'!MD171)-1)*'Monthly data 1831 to 1870'!ME183*'Monthly data 1831 to 1870'!MF183</f>
        <v>0</v>
      </c>
      <c r="MP182">
        <f>'Monthly data 1831 to 1870'!MO183*'Monthly data 1831 to 1870'!MQ183</f>
        <v>80</v>
      </c>
      <c r="MQ182">
        <f>(('Monthly data 1831 to 1870'!MP183/'Monthly data 1831 to 1870'!MP171)-1)*'Monthly data 1831 to 1870'!MQ183*'Monthly data 1831 to 1870'!MR183</f>
        <v>0</v>
      </c>
      <c r="MV182">
        <f>'Monthly data 1831 to 1870'!MU183*'Monthly data 1831 to 1870'!MW183</f>
        <v>112</v>
      </c>
      <c r="MW182">
        <f>(('Monthly data 1831 to 1870'!MV183/'Monthly data 1831 to 1870'!MV171)-1)*'Monthly data 1831 to 1870'!MW183*'Monthly data 1831 to 1870'!MX183</f>
        <v>0</v>
      </c>
      <c r="NB182">
        <f>'Monthly data 1831 to 1870'!NA183*'Monthly data 1831 to 1870'!NC183</f>
        <v>83.6</v>
      </c>
      <c r="NC182">
        <f>(('Monthly data 1831 to 1870'!NB183/'Monthly data 1831 to 1870'!NB171)-1)*'Monthly data 1831 to 1870'!NC183*'Monthly data 1831 to 1870'!ND183</f>
        <v>0</v>
      </c>
      <c r="NH182">
        <f>'Monthly data 1831 to 1870'!NG183*'Monthly data 1831 to 1870'!NI183</f>
        <v>46</v>
      </c>
      <c r="NI182">
        <f>(('Monthly data 1831 to 1870'!NH183/'Monthly data 1831 to 1870'!NH171)-1)*'Monthly data 1831 to 1870'!NI183*'Monthly data 1831 to 1870'!NJ183</f>
        <v>0</v>
      </c>
      <c r="NN182">
        <f>'Monthly data 1831 to 1870'!NM183*'Monthly data 1831 to 1870'!NO183</f>
        <v>0</v>
      </c>
      <c r="NO182">
        <f>(('Monthly data 1831 to 1870'!NN183/'Monthly data 1831 to 1870'!NN171)-1)*'Monthly data 1831 to 1870'!NO183*'Monthly data 1831 to 1870'!NP183</f>
        <v>0</v>
      </c>
      <c r="PV182">
        <f>'Monthly data 1831 to 1870'!PU183*'Monthly data 1831 to 1870'!PW183</f>
        <v>67.5</v>
      </c>
      <c r="PW182">
        <f>(('Monthly data 1831 to 1870'!PV183/'Monthly data 1831 to 1870'!PV171)-1)*'Monthly data 1831 to 1870'!PW183*'Monthly data 1831 to 1870'!PX183</f>
        <v>0</v>
      </c>
      <c r="QB182">
        <f>'Monthly data 1831 to 1870'!QA183*'Monthly data 1831 to 1870'!QC183</f>
        <v>60</v>
      </c>
      <c r="QC182">
        <f>(('Monthly data 1831 to 1870'!QB183/'Monthly data 1831 to 1870'!QB171)-1)*'Monthly data 1831 to 1870'!QC183*'Monthly data 1831 to 1870'!QD183</f>
        <v>0</v>
      </c>
      <c r="QH182">
        <f>'Monthly data 1831 to 1870'!QG183*'Monthly data 1831 to 1870'!QI183</f>
        <v>0</v>
      </c>
      <c r="QI182">
        <f>(('Monthly data 1831 to 1870'!QH183/'Monthly data 1831 to 1870'!QH171)-1)*'Monthly data 1831 to 1870'!QI183*'Monthly data 1831 to 1870'!QJ183</f>
        <v>0</v>
      </c>
      <c r="SP182">
        <f>'Monthly data 1831 to 1870'!SO183*'Monthly data 1831 to 1870'!SQ183</f>
        <v>0</v>
      </c>
      <c r="SQ182">
        <f>(('Monthly data 1831 to 1870'!SP183/'Monthly data 1831 to 1870'!SP171)-1)*'Monthly data 1831 to 1870'!SQ183*'Monthly data 1831 to 1870'!SR183</f>
        <v>0</v>
      </c>
    </row>
    <row r="183" spans="2:511" x14ac:dyDescent="0.55000000000000004">
      <c r="B183">
        <f>'Monthly data 1831 to 1870'!B184</f>
        <v>184601</v>
      </c>
      <c r="E183" s="11">
        <f>'Monthly data 1831 to 1870'!E184</f>
        <v>44323.04332469606</v>
      </c>
      <c r="F183" s="11">
        <f>'Monthly data 1831 to 1870'!F184</f>
        <v>59.099142871700046</v>
      </c>
    </row>
    <row r="184" spans="2:511" x14ac:dyDescent="0.55000000000000004">
      <c r="B184">
        <f>'Monthly data 1831 to 1870'!B185</f>
        <v>184602</v>
      </c>
      <c r="E184" s="11">
        <f>'Monthly data 1831 to 1870'!E185</f>
        <v>45580.777476818352</v>
      </c>
      <c r="F184" s="11">
        <f>'Monthly data 1831 to 1870'!F185</f>
        <v>60.776171450409478</v>
      </c>
    </row>
    <row r="185" spans="2:511" x14ac:dyDescent="0.55000000000000004">
      <c r="B185">
        <f>'Monthly data 1831 to 1870'!B186</f>
        <v>184603</v>
      </c>
      <c r="E185" s="11">
        <f>'Monthly data 1831 to 1870'!E186</f>
        <v>45893.295054381641</v>
      </c>
      <c r="F185" s="11">
        <f>'Monthly data 1831 to 1870'!F186</f>
        <v>61.19287390540628</v>
      </c>
    </row>
    <row r="186" spans="2:511" x14ac:dyDescent="0.55000000000000004">
      <c r="B186">
        <f>'Monthly data 1831 to 1870'!B187</f>
        <v>184604</v>
      </c>
      <c r="E186" s="11">
        <f>'Monthly data 1831 to 1870'!E187</f>
        <v>44627.563686823836</v>
      </c>
      <c r="F186" s="11">
        <f>'Monthly data 1831 to 1870'!F187</f>
        <v>59.50518205671024</v>
      </c>
    </row>
    <row r="187" spans="2:511" x14ac:dyDescent="0.55000000000000004">
      <c r="B187">
        <f>'Monthly data 1831 to 1870'!B188</f>
        <v>184605</v>
      </c>
      <c r="E187" s="11">
        <f>'Monthly data 1831 to 1870'!E188</f>
        <v>45379.033502801351</v>
      </c>
      <c r="F187" s="11">
        <f>'Monthly data 1831 to 1870'!F188</f>
        <v>60.507171511560692</v>
      </c>
    </row>
    <row r="188" spans="2:511" x14ac:dyDescent="0.55000000000000004">
      <c r="B188">
        <f>'Monthly data 1831 to 1870'!B189</f>
        <v>184606</v>
      </c>
      <c r="E188" s="11">
        <f>'Monthly data 1831 to 1870'!E189</f>
        <v>45244.545276120065</v>
      </c>
      <c r="F188" s="11">
        <f>'Monthly data 1831 to 1870'!F189</f>
        <v>60.327848560630322</v>
      </c>
    </row>
    <row r="189" spans="2:511" x14ac:dyDescent="0.55000000000000004">
      <c r="B189">
        <f>'Monthly data 1831 to 1870'!B190</f>
        <v>184607</v>
      </c>
      <c r="E189" s="11">
        <f>'Monthly data 1831 to 1870'!E190</f>
        <v>44650.331288578709</v>
      </c>
      <c r="F189" s="11">
        <f>'Monthly data 1831 to 1870'!F190</f>
        <v>59.535539758890117</v>
      </c>
    </row>
    <row r="190" spans="2:511" x14ac:dyDescent="0.55000000000000004">
      <c r="B190">
        <f>'Monthly data 1831 to 1870'!B191</f>
        <v>184608</v>
      </c>
      <c r="E190" s="11">
        <f>'Monthly data 1831 to 1870'!E191</f>
        <v>44338.080793135872</v>
      </c>
      <c r="F190" s="11">
        <f>'Monthly data 1831 to 1870'!F191</f>
        <v>59.119193423943102</v>
      </c>
    </row>
    <row r="191" spans="2:511" x14ac:dyDescent="0.55000000000000004">
      <c r="B191">
        <f>'Monthly data 1831 to 1870'!B192</f>
        <v>184609</v>
      </c>
      <c r="E191" s="11">
        <f>'Monthly data 1831 to 1870'!E192</f>
        <v>44352.289753481375</v>
      </c>
      <c r="F191" s="11">
        <f>'Monthly data 1831 to 1870'!F192</f>
        <v>59.138139265982097</v>
      </c>
    </row>
    <row r="192" spans="2:511" x14ac:dyDescent="0.55000000000000004">
      <c r="B192">
        <f>'Monthly data 1831 to 1870'!B193</f>
        <v>184610</v>
      </c>
      <c r="E192" s="11">
        <f>'Monthly data 1831 to 1870'!E193</f>
        <v>44129.223987338424</v>
      </c>
      <c r="F192" s="11">
        <f>'Monthly data 1831 to 1870'!F193</f>
        <v>58.840709428267814</v>
      </c>
    </row>
    <row r="193" spans="2:511" x14ac:dyDescent="0.55000000000000004">
      <c r="B193">
        <f>'Monthly data 1831 to 1870'!B194</f>
        <v>184611</v>
      </c>
      <c r="E193" s="11">
        <f>'Monthly data 1831 to 1870'!E194</f>
        <v>44215.636048565917</v>
      </c>
      <c r="F193" s="11">
        <f>'Monthly data 1831 to 1870'!F194</f>
        <v>58.955928925153678</v>
      </c>
    </row>
    <row r="194" spans="2:511" x14ac:dyDescent="0.55000000000000004">
      <c r="B194">
        <f>'Monthly data 1831 to 1870'!B195</f>
        <v>184612</v>
      </c>
      <c r="D194">
        <f>D182*G194*(1+H194)</f>
        <v>171.41791009885972</v>
      </c>
      <c r="E194" s="11">
        <f>'Monthly data 1831 to 1870'!E195</f>
        <v>43958.649204616093</v>
      </c>
      <c r="F194" s="11">
        <f>'Monthly data 1831 to 1870'!F195</f>
        <v>58.613269643039899</v>
      </c>
      <c r="G194">
        <f>F194/F182</f>
        <v>1.0098775173735715</v>
      </c>
      <c r="H194" s="12">
        <f>(J194+K194)/AVERAGE(E183:E194)</f>
        <v>7.2842000167129217E-2</v>
      </c>
      <c r="I194" s="12">
        <f>J194/AVERAGE(E183:E194)</f>
        <v>6.3780660158017366E-2</v>
      </c>
      <c r="J194">
        <f>SUM(L194,R194,X194,AD194,AJ194,AP194,AV194,BB194,BH194,BN194,BT194,BZ194,CF194,CL194,CR194,CX194,DD194,DJ194,DP194,DV194,EB194,EH194,EN194,ET194,EZ194,FF194,FL194,FR194,FX194,GD194,GJ194,GP194,GV194,HB194,HH194,HN194,HT194,HZ194,IF194,IL194,IR194,IX194,JD194,JJ194,JP194,JV194,KB194,KH194,KN194,KT194,KZ194,LF194,LL194,LR194,LX194,MD194,MJ194,MP194,MV194,NB194,NH194,NN194,NT194,NZ194,OF194,OL194,OR194,OX194,PD194,PJ194,PP194,PV194,QB194,QH194,QN194,QT194,QZ194,RF194,RL194,RR194,RX194,SD194,SJ194,SP194)</f>
        <v>2852.55</v>
      </c>
      <c r="K194">
        <f>SUM(M194,S194,Y194,AE194,AK194,AQ194,AW194,BC194,BI194,BO194,BU194,CA194,CG194,CM194,CS194,CY194,DE194,DK194,DQ194,DW194,EC194,EI194,EO194,EU194,FA194,FG194,FM194,FS194,FY194,GE194,GK194,GQ194,GW194,HC194,HI194,HO194,HU194,IA194,IG194,IM194,IS194,IY194,JE194,JK194,JQ194,JW194,KC194,KI194,KO194,KU194,LA194,LG194,LM194,LS194,LY194,ME194,MK194,MQ194,MW194,NC194,NI194,NO194,NU194,OA194,OG194,OM194,OS194,OY194,PE194,PK194,PQ194,PW194,QC194,QI194,QO194,QU194,RA194,RG194,RM194,RS194,RY194,SE194,SK194,SQ194)</f>
        <v>405.26274546160954</v>
      </c>
      <c r="L194">
        <f>'Monthly data 1831 to 1870'!K195*'Monthly data 1831 to 1870'!M195</f>
        <v>0</v>
      </c>
      <c r="M194">
        <f>(('Monthly data 1831 to 1870'!L195/'Monthly data 1831 to 1870'!L183)-1)*'Monthly data 1831 to 1870'!M195*'Monthly data 1831 to 1870'!N195</f>
        <v>0</v>
      </c>
      <c r="X194">
        <f>'Monthly data 1831 to 1870'!W195*'Monthly data 1831 to 1870'!Y195</f>
        <v>448</v>
      </c>
      <c r="Y194">
        <f>(('Monthly data 1831 to 1870'!X195/'Monthly data 1831 to 1870'!X183)-1)*'Monthly data 1831 to 1870'!Y195*'Monthly data 1831 to 1870'!Z195</f>
        <v>0</v>
      </c>
      <c r="AJ194">
        <f>'Monthly data 1831 to 1870'!AI195*'Monthly data 1831 to 1870'!AK195</f>
        <v>0</v>
      </c>
      <c r="AK194">
        <f>(('Monthly data 1831 to 1870'!AJ195/'Monthly data 1831 to 1870'!AJ183)-1)*'Monthly data 1831 to 1870'!AK195*'Monthly data 1831 to 1870'!AL195</f>
        <v>405.26274546160954</v>
      </c>
      <c r="BB194">
        <f>'Monthly data 1831 to 1870'!BA195*'Monthly data 1831 to 1870'!BC195</f>
        <v>182</v>
      </c>
      <c r="BC194">
        <f>(('Monthly data 1831 to 1870'!BB195/'Monthly data 1831 to 1870'!BB183)-1)*'Monthly data 1831 to 1870'!BC195*'Monthly data 1831 to 1870'!BD195</f>
        <v>0</v>
      </c>
      <c r="BH194">
        <f>'Monthly data 1831 to 1870'!BG195*'Monthly data 1831 to 1870'!BI195</f>
        <v>0</v>
      </c>
      <c r="BI194">
        <f>(('Monthly data 1831 to 1870'!BH195/'Monthly data 1831 to 1870'!BH183)-1)*'Monthly data 1831 to 1870'!BI195*'Monthly data 1831 to 1870'!BJ195</f>
        <v>0</v>
      </c>
      <c r="BN194">
        <f>'Monthly data 1831 to 1870'!BM195*'Monthly data 1831 to 1870'!BO195</f>
        <v>228</v>
      </c>
      <c r="BO194">
        <f>(('Monthly data 1831 to 1870'!BN195/'Monthly data 1831 to 1870'!BN183)-1)*'Monthly data 1831 to 1870'!BO195*'Monthly data 1831 to 1870'!BP195</f>
        <v>0</v>
      </c>
      <c r="DJ194">
        <f>'Monthly data 1831 to 1870'!DI195*'Monthly data 1831 to 1870'!DK195</f>
        <v>0</v>
      </c>
      <c r="DK194">
        <f>(('Monthly data 1831 to 1870'!DJ195/'Monthly data 1831 to 1870'!DJ183)-1)*'Monthly data 1831 to 1870'!DK195*'Monthly data 1831 to 1870'!DL195</f>
        <v>0</v>
      </c>
      <c r="ET194">
        <f>'Monthly data 1831 to 1870'!ES195*'Monthly data 1831 to 1870'!EU195</f>
        <v>240</v>
      </c>
      <c r="EU194">
        <f>(('Monthly data 1831 to 1870'!ET195/'Monthly data 1831 to 1870'!ET183)-1)*'Monthly data 1831 to 1870'!EU195*'Monthly data 1831 to 1870'!EV195</f>
        <v>0</v>
      </c>
      <c r="EZ194">
        <f>'Monthly data 1831 to 1870'!EY195*'Monthly data 1831 to 1870'!FA195</f>
        <v>75</v>
      </c>
      <c r="FA194">
        <f>(('Monthly data 1831 to 1870'!EZ195/'Monthly data 1831 to 1870'!EZ183)-1)*'Monthly data 1831 to 1870'!FA195*'Monthly data 1831 to 1870'!FB195</f>
        <v>0</v>
      </c>
      <c r="HZ194">
        <f>'Monthly data 1831 to 1870'!HY195*'Monthly data 1831 to 1870'!IA195</f>
        <v>98</v>
      </c>
      <c r="IA194">
        <f>(('Monthly data 1831 to 1870'!HZ195/'Monthly data 1831 to 1870'!HZ183)-1)*'Monthly data 1831 to 1870'!IA195*'Monthly data 1831 to 1870'!IB195</f>
        <v>0</v>
      </c>
      <c r="IL194">
        <f>'Monthly data 1831 to 1870'!IK195*'Monthly data 1831 to 1870'!IM195</f>
        <v>30</v>
      </c>
      <c r="IM194">
        <f>(('Monthly data 1831 to 1870'!IL195/'Monthly data 1831 to 1870'!IL183)-1)*'Monthly data 1831 to 1870'!IM195*'Monthly data 1831 to 1870'!IN195</f>
        <v>0</v>
      </c>
      <c r="JD194">
        <f>'Monthly data 1831 to 1870'!JC195*'Monthly data 1831 to 1870'!JE195</f>
        <v>0</v>
      </c>
      <c r="JE194">
        <f>(('Monthly data 1831 to 1870'!JD195/'Monthly data 1831 to 1870'!JD183)-1)*'Monthly data 1831 to 1870'!JE195*'Monthly data 1831 to 1870'!JF195</f>
        <v>0</v>
      </c>
      <c r="JJ194">
        <f>'Monthly data 1831 to 1870'!JI195*'Monthly data 1831 to 1870'!JK195</f>
        <v>300</v>
      </c>
      <c r="JK194">
        <f>(('Monthly data 1831 to 1870'!JJ195/'Monthly data 1831 to 1870'!JJ183)-1)*'Monthly data 1831 to 1870'!JK195*'Monthly data 1831 to 1870'!JL195</f>
        <v>0</v>
      </c>
      <c r="JP194">
        <f>'Monthly data 1831 to 1870'!JO195*'Monthly data 1831 to 1870'!JQ195</f>
        <v>172</v>
      </c>
      <c r="JQ194">
        <f>(('Monthly data 1831 to 1870'!JP195/'Monthly data 1831 to 1870'!JP183)-1)*'Monthly data 1831 to 1870'!JQ195*'Monthly data 1831 to 1870'!JR195</f>
        <v>0</v>
      </c>
      <c r="JV194">
        <f>'Monthly data 1831 to 1870'!JU195*'Monthly data 1831 to 1870'!JW195</f>
        <v>160</v>
      </c>
      <c r="JW194">
        <f>(('Monthly data 1831 to 1870'!JV195/'Monthly data 1831 to 1870'!JV183)-1)*'Monthly data 1831 to 1870'!JW195*'Monthly data 1831 to 1870'!JX195</f>
        <v>0</v>
      </c>
      <c r="KB194">
        <f>'Monthly data 1831 to 1870'!KA195*'Monthly data 1831 to 1870'!KC195</f>
        <v>32.5</v>
      </c>
      <c r="KC194">
        <f>(('Monthly data 1831 to 1870'!KB195/'Monthly data 1831 to 1870'!KB183)-1)*'Monthly data 1831 to 1870'!KC195*'Monthly data 1831 to 1870'!KD195</f>
        <v>0</v>
      </c>
      <c r="KH194">
        <f>'Monthly data 1831 to 1870'!KG195*'Monthly data 1831 to 1870'!KI195</f>
        <v>0</v>
      </c>
      <c r="KI194">
        <f>(('Monthly data 1831 to 1870'!KH195/'Monthly data 1831 to 1870'!KH183)-1)*'Monthly data 1831 to 1870'!KI195*'Monthly data 1831 to 1870'!KJ195</f>
        <v>0</v>
      </c>
      <c r="KN194">
        <f>'Monthly data 1831 to 1870'!KM195*'Monthly data 1831 to 1870'!KO195</f>
        <v>144</v>
      </c>
      <c r="KO194">
        <f>(('Monthly data 1831 to 1870'!KN195/'Monthly data 1831 to 1870'!KN183)-1)*'Monthly data 1831 to 1870'!KO195*'Monthly data 1831 to 1870'!KP195</f>
        <v>0</v>
      </c>
      <c r="KT194">
        <f>'Monthly data 1831 to 1870'!KS195*'Monthly data 1831 to 1870'!KU195</f>
        <v>0</v>
      </c>
      <c r="KU194">
        <f>(('Monthly data 1831 to 1870'!KT195/'Monthly data 1831 to 1870'!KT183)-1)*'Monthly data 1831 to 1870'!KU195*'Monthly data 1831 to 1870'!KV195</f>
        <v>0</v>
      </c>
      <c r="KZ194">
        <f>'Monthly data 1831 to 1870'!KY195*'Monthly data 1831 to 1870'!LA195</f>
        <v>0</v>
      </c>
      <c r="LA194">
        <f>(('Monthly data 1831 to 1870'!KZ195/'Monthly data 1831 to 1870'!KZ183)-1)*'Monthly data 1831 to 1870'!LA195*'Monthly data 1831 to 1870'!LB195</f>
        <v>0</v>
      </c>
      <c r="LF194">
        <f>'Monthly data 1831 to 1870'!LE195*'Monthly data 1831 to 1870'!LG195</f>
        <v>0</v>
      </c>
      <c r="LG194">
        <f>(('Monthly data 1831 to 1870'!LF195/'Monthly data 1831 to 1870'!LF183)-1)*'Monthly data 1831 to 1870'!LG195*'Monthly data 1831 to 1870'!LH195</f>
        <v>0</v>
      </c>
      <c r="LR194">
        <f>'Monthly data 1831 to 1870'!LQ195*'Monthly data 1831 to 1870'!LS195</f>
        <v>37.050000000000004</v>
      </c>
      <c r="LS194">
        <f>(('Monthly data 1831 to 1870'!LR195/'Monthly data 1831 to 1870'!LR183)-1)*'Monthly data 1831 to 1870'!LS195*'Monthly data 1831 to 1870'!LT195</f>
        <v>0</v>
      </c>
      <c r="LX194">
        <f>'Monthly data 1831 to 1870'!LW195*'Monthly data 1831 to 1870'!LY195</f>
        <v>140</v>
      </c>
      <c r="LY194">
        <f>(('Monthly data 1831 to 1870'!LX195/'Monthly data 1831 to 1870'!LX183)-1)*'Monthly data 1831 to 1870'!LY195*'Monthly data 1831 to 1870'!LZ195</f>
        <v>0</v>
      </c>
      <c r="MD194">
        <f>'Monthly data 1831 to 1870'!MC195*'Monthly data 1831 to 1870'!ME195</f>
        <v>32</v>
      </c>
      <c r="ME194">
        <f>(('Monthly data 1831 to 1870'!MD195/'Monthly data 1831 to 1870'!MD183)-1)*'Monthly data 1831 to 1870'!ME195*'Monthly data 1831 to 1870'!MF195</f>
        <v>0</v>
      </c>
      <c r="MP194">
        <f>'Monthly data 1831 to 1870'!MO195*'Monthly data 1831 to 1870'!MQ195</f>
        <v>80</v>
      </c>
      <c r="MQ194">
        <f>(('Monthly data 1831 to 1870'!MP195/'Monthly data 1831 to 1870'!MP183)-1)*'Monthly data 1831 to 1870'!MQ195*'Monthly data 1831 to 1870'!MR195</f>
        <v>0</v>
      </c>
      <c r="MV194">
        <f>'Monthly data 1831 to 1870'!MU195*'Monthly data 1831 to 1870'!MW195</f>
        <v>112</v>
      </c>
      <c r="MW194">
        <f>(('Monthly data 1831 to 1870'!MV195/'Monthly data 1831 to 1870'!MV183)-1)*'Monthly data 1831 to 1870'!MW195*'Monthly data 1831 to 1870'!MX195</f>
        <v>0</v>
      </c>
      <c r="NB194">
        <f>'Monthly data 1831 to 1870'!NA195*'Monthly data 1831 to 1870'!NC195</f>
        <v>78</v>
      </c>
      <c r="NC194">
        <f>(('Monthly data 1831 to 1870'!NB195/'Monthly data 1831 to 1870'!NB183)-1)*'Monthly data 1831 to 1870'!NC195*'Monthly data 1831 to 1870'!ND195</f>
        <v>0</v>
      </c>
      <c r="NH194">
        <f>'Monthly data 1831 to 1870'!NG195*'Monthly data 1831 to 1870'!NI195</f>
        <v>154</v>
      </c>
      <c r="NI194">
        <f>(('Monthly data 1831 to 1870'!NH195/'Monthly data 1831 to 1870'!NH183)-1)*'Monthly data 1831 to 1870'!NI195*'Monthly data 1831 to 1870'!NJ195</f>
        <v>0</v>
      </c>
      <c r="NN194">
        <f>'Monthly data 1831 to 1870'!NM195*'Monthly data 1831 to 1870'!NO195</f>
        <v>0</v>
      </c>
      <c r="NO194">
        <f>(('Monthly data 1831 to 1870'!NN195/'Monthly data 1831 to 1870'!NN183)-1)*'Monthly data 1831 to 1870'!NO195*'Monthly data 1831 to 1870'!NP195</f>
        <v>0</v>
      </c>
      <c r="NT194">
        <f>'Monthly data 1831 to 1870'!NS195*'Monthly data 1831 to 1870'!NU195</f>
        <v>0</v>
      </c>
      <c r="NU194">
        <f>(('Monthly data 1831 to 1870'!NT195/'Monthly data 1831 to 1870'!NT183)-1)*'Monthly data 1831 to 1870'!NU195*'Monthly data 1831 to 1870'!NV195</f>
        <v>0</v>
      </c>
      <c r="NZ194">
        <f>'Monthly data 1831 to 1870'!NY195*'Monthly data 1831 to 1870'!OA195</f>
        <v>0</v>
      </c>
      <c r="OA194">
        <f>(('Monthly data 1831 to 1870'!NZ195/'Monthly data 1831 to 1870'!NZ183)-1)*'Monthly data 1831 to 1870'!OA195*'Monthly data 1831 to 1870'!OB195</f>
        <v>0</v>
      </c>
      <c r="PV194">
        <f>'Monthly data 1831 to 1870'!PU195*'Monthly data 1831 to 1870'!PW195</f>
        <v>50</v>
      </c>
      <c r="PW194">
        <f>(('Monthly data 1831 to 1870'!PV195/'Monthly data 1831 to 1870'!PV183)-1)*'Monthly data 1831 to 1870'!PW195*'Monthly data 1831 to 1870'!PX195</f>
        <v>0</v>
      </c>
      <c r="QB194">
        <f>'Monthly data 1831 to 1870'!QA195*'Monthly data 1831 to 1870'!QC195</f>
        <v>60</v>
      </c>
      <c r="QC194">
        <f>(('Monthly data 1831 to 1870'!QB195/'Monthly data 1831 to 1870'!QB183)-1)*'Monthly data 1831 to 1870'!QC195*'Monthly data 1831 to 1870'!QD195</f>
        <v>0</v>
      </c>
      <c r="QH194">
        <f>'Monthly data 1831 to 1870'!QG195*'Monthly data 1831 to 1870'!QI195</f>
        <v>0</v>
      </c>
      <c r="QI194">
        <f>(('Monthly data 1831 to 1870'!QH195/'Monthly data 1831 to 1870'!QH183)-1)*'Monthly data 1831 to 1870'!QI195*'Monthly data 1831 to 1870'!QJ195</f>
        <v>0</v>
      </c>
      <c r="SP194">
        <f>'Monthly data 1831 to 1870'!SO195*'Monthly data 1831 to 1870'!SQ195</f>
        <v>0</v>
      </c>
      <c r="SQ194">
        <f>(('Monthly data 1831 to 1870'!SP195/'Monthly data 1831 to 1870'!SP183)-1)*'Monthly data 1831 to 1870'!SQ195*'Monthly data 1831 to 1870'!SR195</f>
        <v>0</v>
      </c>
    </row>
    <row r="195" spans="2:511" x14ac:dyDescent="0.55000000000000004">
      <c r="B195">
        <f>'Monthly data 1831 to 1870'!B196</f>
        <v>184701</v>
      </c>
      <c r="E195" s="11">
        <f>'Monthly data 1831 to 1870'!E196</f>
        <v>57139.17094768391</v>
      </c>
      <c r="F195" s="11">
        <f>'Monthly data 1831 to 1870'!F196</f>
        <v>58.464781949646984</v>
      </c>
    </row>
    <row r="196" spans="2:511" x14ac:dyDescent="0.55000000000000004">
      <c r="B196">
        <f>'Monthly data 1831 to 1870'!B197</f>
        <v>184702</v>
      </c>
      <c r="E196" s="11">
        <f>'Monthly data 1831 to 1870'!E197</f>
        <v>58072.801034701552</v>
      </c>
      <c r="F196" s="11">
        <f>'Monthly data 1831 to 1870'!F197</f>
        <v>59.420071964426754</v>
      </c>
    </row>
    <row r="197" spans="2:511" x14ac:dyDescent="0.55000000000000004">
      <c r="B197">
        <f>'Monthly data 1831 to 1870'!B198</f>
        <v>184703</v>
      </c>
      <c r="E197" s="11">
        <f>'Monthly data 1831 to 1870'!E198</f>
        <v>58459.41229294303</v>
      </c>
      <c r="F197" s="11">
        <f>'Monthly data 1831 to 1870'!F198</f>
        <v>59.815652483665673</v>
      </c>
    </row>
    <row r="198" spans="2:511" x14ac:dyDescent="0.55000000000000004">
      <c r="B198">
        <f>'Monthly data 1831 to 1870'!B199</f>
        <v>184704</v>
      </c>
      <c r="E198" s="11">
        <f>'Monthly data 1831 to 1870'!E199</f>
        <v>59264.634955925394</v>
      </c>
      <c r="F198" s="11">
        <f>'Monthly data 1831 to 1870'!F199</f>
        <v>60.639556062093192</v>
      </c>
    </row>
    <row r="199" spans="2:511" x14ac:dyDescent="0.55000000000000004">
      <c r="B199">
        <f>'Monthly data 1831 to 1870'!B200</f>
        <v>184705</v>
      </c>
      <c r="E199" s="11">
        <f>'Monthly data 1831 to 1870'!E200</f>
        <v>61069.974354606951</v>
      </c>
      <c r="F199" s="11">
        <f>'Monthly data 1831 to 1870'!F200</f>
        <v>62.486778773561362</v>
      </c>
    </row>
    <row r="200" spans="2:511" x14ac:dyDescent="0.55000000000000004">
      <c r="B200">
        <f>'Monthly data 1831 to 1870'!B201</f>
        <v>184706</v>
      </c>
      <c r="E200" s="11">
        <f>'Monthly data 1831 to 1870'!E201</f>
        <v>63205.870942786736</v>
      </c>
      <c r="F200" s="11">
        <f>'Monthly data 1831 to 1870'!F201</f>
        <v>64.672227498557035</v>
      </c>
    </row>
    <row r="201" spans="2:511" x14ac:dyDescent="0.55000000000000004">
      <c r="B201">
        <f>'Monthly data 1831 to 1870'!B202</f>
        <v>184707</v>
      </c>
      <c r="E201" s="11">
        <f>'Monthly data 1831 to 1870'!E202</f>
        <v>63867.336620506321</v>
      </c>
      <c r="F201" s="11">
        <f>'Monthly data 1831 to 1870'!F202</f>
        <v>65.349038974356347</v>
      </c>
    </row>
    <row r="202" spans="2:511" x14ac:dyDescent="0.55000000000000004">
      <c r="B202">
        <f>'Monthly data 1831 to 1870'!B203</f>
        <v>184708</v>
      </c>
      <c r="E202" s="11">
        <f>'Monthly data 1831 to 1870'!E203</f>
        <v>63222.707250329913</v>
      </c>
      <c r="F202" s="11">
        <f>'Monthly data 1831 to 1870'!F203</f>
        <v>64.689454403200969</v>
      </c>
    </row>
    <row r="203" spans="2:511" x14ac:dyDescent="0.55000000000000004">
      <c r="B203">
        <f>'Monthly data 1831 to 1870'!B204</f>
        <v>184709</v>
      </c>
      <c r="E203" s="11">
        <f>'Monthly data 1831 to 1870'!E204</f>
        <v>61847.020032955821</v>
      </c>
      <c r="F203" s="11">
        <f>'Monthly data 1831 to 1870'!F204</f>
        <v>63.281851670071838</v>
      </c>
    </row>
    <row r="204" spans="2:511" x14ac:dyDescent="0.55000000000000004">
      <c r="B204">
        <f>'Monthly data 1831 to 1870'!B205</f>
        <v>184710</v>
      </c>
      <c r="E204" s="11">
        <f>'Monthly data 1831 to 1870'!E205</f>
        <v>60639.354326005356</v>
      </c>
      <c r="F204" s="11">
        <f>'Monthly data 1831 to 1870'!F205</f>
        <v>62.046168494171866</v>
      </c>
    </row>
    <row r="205" spans="2:511" x14ac:dyDescent="0.55000000000000004">
      <c r="B205">
        <f>'Monthly data 1831 to 1870'!B206</f>
        <v>184711</v>
      </c>
      <c r="E205" s="11">
        <f>'Monthly data 1831 to 1870'!E206</f>
        <v>59600.817831724678</v>
      </c>
      <c r="F205" s="11">
        <f>'Monthly data 1831 to 1870'!F206</f>
        <v>60.983538276094961</v>
      </c>
    </row>
    <row r="206" spans="2:511" x14ac:dyDescent="0.55000000000000004">
      <c r="B206">
        <f>'Monthly data 1831 to 1870'!B207</f>
        <v>184712</v>
      </c>
      <c r="D206">
        <f>D194*G206*(1+H206)</f>
        <v>187.02175305078686</v>
      </c>
      <c r="E206" s="11">
        <f>'Monthly data 1831 to 1870'!E207</f>
        <v>58536.752216978311</v>
      </c>
      <c r="F206" s="11">
        <f>'Monthly data 1831 to 1870'!F207</f>
        <v>59.89478666989433</v>
      </c>
      <c r="G206">
        <f>F206/F194</f>
        <v>1.0218639402759646</v>
      </c>
      <c r="H206" s="12">
        <f>(J206+K206)/AVERAGE(E195:E206)</f>
        <v>6.7684292744828761E-2</v>
      </c>
      <c r="I206" s="12">
        <f>J206/AVERAGE(E195:E206)</f>
        <v>5.9214883610199671E-2</v>
      </c>
      <c r="J206">
        <f>SUM(L206,R206,X206,AD206,AJ206,AP206,AV206,BB206,BH206,BN206,BT206,BZ206,CF206,CL206,CR206,CX206,DD206,DJ206,DP206,DV206,EB206,EH206,EN206,ET206,EZ206,FF206,FL206,FR206,FX206,GD206,GJ206,GP206,GV206,HB206,HH206,HN206,HT206,HZ206,IF206,IL206,IR206,IX206,JD206,JJ206,JP206,JV206,KB206,KH206,KN206,KT206,KZ206,LF206,LL206,LR206,LX206,MD206,MJ206,MP206,MV206,NB206,NH206,NN206,NT206,NZ206,OF206,OL206,OR206,OX206,PD206,PJ206,PP206,PV206,QB206,QH206,QN206,QT206,QZ206,RF206,RL206,RR206,RX206,SD206,SJ206,SP206)</f>
        <v>3577.2</v>
      </c>
      <c r="K206">
        <f>SUM(M206,S206,Y206,AE206,AK206,AQ206,AW206,BC206,BI206,BO206,BU206,CA206,CG206,CM206,CS206,CY206,DE206,DK206,DQ206,DW206,EC206,EI206,EO206,EU206,FA206,FG206,FM206,FS206,FY206,GE206,GK206,GQ206,GW206,HC206,HI206,HO206,HU206,IA206,IG206,IM206,IS206,IY206,JE206,JK206,JQ206,JW206,KC206,KI206,KO206,KU206,LA206,LG206,LM206,LS206,LY206,ME206,MK206,MQ206,MW206,NC206,NI206,NO206,NU206,OA206,OG206,OM206,OS206,OY206,PE206,PK206,PQ206,PW206,QC206,QI206,QO206,QU206,RA206,RG206,RM206,RS206,RY206,SE206,SK206,SQ206)</f>
        <v>511.64113664113728</v>
      </c>
      <c r="L206">
        <f>'Monthly data 1831 to 1870'!K207*'Monthly data 1831 to 1870'!M207</f>
        <v>0</v>
      </c>
      <c r="M206">
        <f>(('Monthly data 1831 to 1870'!L207/'Monthly data 1831 to 1870'!L195)-1)*'Monthly data 1831 to 1870'!M207*'Monthly data 1831 to 1870'!N207</f>
        <v>0</v>
      </c>
      <c r="X206">
        <f>'Monthly data 1831 to 1870'!W207*'Monthly data 1831 to 1870'!Y207</f>
        <v>580</v>
      </c>
      <c r="Y206">
        <f>(('Monthly data 1831 to 1870'!X207/'Monthly data 1831 to 1870'!X195)-1)*'Monthly data 1831 to 1870'!Y207*'Monthly data 1831 to 1870'!Z207</f>
        <v>0</v>
      </c>
      <c r="AJ206">
        <f>'Monthly data 1831 to 1870'!AI207*'Monthly data 1831 to 1870'!AK207</f>
        <v>0</v>
      </c>
      <c r="AK206">
        <f>(('Monthly data 1831 to 1870'!AJ207/'Monthly data 1831 to 1870'!AJ195)-1)*'Monthly data 1831 to 1870'!AK207*'Monthly data 1831 to 1870'!AL207</f>
        <v>511.64113664113728</v>
      </c>
      <c r="BB206">
        <f>'Monthly data 1831 to 1870'!BA207*'Monthly data 1831 to 1870'!BC207</f>
        <v>225</v>
      </c>
      <c r="BC206">
        <f>(('Monthly data 1831 to 1870'!BB207/'Monthly data 1831 to 1870'!BB195)-1)*'Monthly data 1831 to 1870'!BC207*'Monthly data 1831 to 1870'!BD207</f>
        <v>0</v>
      </c>
      <c r="BH206">
        <f>'Monthly data 1831 to 1870'!BG207*'Monthly data 1831 to 1870'!BI207</f>
        <v>0</v>
      </c>
      <c r="BI206">
        <f>(('Monthly data 1831 to 1870'!BH207/'Monthly data 1831 to 1870'!BH195)-1)*'Monthly data 1831 to 1870'!BI207*'Monthly data 1831 to 1870'!BJ207</f>
        <v>0</v>
      </c>
      <c r="BN206">
        <f>'Monthly data 1831 to 1870'!BM207*'Monthly data 1831 to 1870'!BO207</f>
        <v>228</v>
      </c>
      <c r="BO206">
        <f>(('Monthly data 1831 to 1870'!BN207/'Monthly data 1831 to 1870'!BN195)-1)*'Monthly data 1831 to 1870'!BO207*'Monthly data 1831 to 1870'!BP207</f>
        <v>0</v>
      </c>
      <c r="DD206">
        <f>'Monthly data 1831 to 1870'!DC207*'Monthly data 1831 to 1870'!DE207</f>
        <v>0</v>
      </c>
      <c r="DE206">
        <f>(('Monthly data 1831 to 1870'!DD207/'Monthly data 1831 to 1870'!DD195)-1)*'Monthly data 1831 to 1870'!DE207*'Monthly data 1831 to 1870'!DF207</f>
        <v>0</v>
      </c>
      <c r="DJ206">
        <f>'Monthly data 1831 to 1870'!DI207*'Monthly data 1831 to 1870'!DK207</f>
        <v>0</v>
      </c>
      <c r="DK206">
        <f>(('Monthly data 1831 to 1870'!DJ207/'Monthly data 1831 to 1870'!DJ195)-1)*'Monthly data 1831 to 1870'!DK207*'Monthly data 1831 to 1870'!DL207</f>
        <v>0</v>
      </c>
      <c r="ET206">
        <f>'Monthly data 1831 to 1870'!ES207*'Monthly data 1831 to 1870'!EU207</f>
        <v>315</v>
      </c>
      <c r="EU206">
        <f>(('Monthly data 1831 to 1870'!ET207/'Monthly data 1831 to 1870'!ET195)-1)*'Monthly data 1831 to 1870'!EU207*'Monthly data 1831 to 1870'!EV207</f>
        <v>0</v>
      </c>
      <c r="EZ206">
        <f>'Monthly data 1831 to 1870'!EY207*'Monthly data 1831 to 1870'!FA207</f>
        <v>280</v>
      </c>
      <c r="FA206">
        <f>(('Monthly data 1831 to 1870'!EZ207/'Monthly data 1831 to 1870'!EZ195)-1)*'Monthly data 1831 to 1870'!FA207*'Monthly data 1831 to 1870'!FB207</f>
        <v>0</v>
      </c>
      <c r="HZ206">
        <f>'Monthly data 1831 to 1870'!HY207*'Monthly data 1831 to 1870'!IA207</f>
        <v>105</v>
      </c>
      <c r="IA206">
        <f>(('Monthly data 1831 to 1870'!HZ207/'Monthly data 1831 to 1870'!HZ195)-1)*'Monthly data 1831 to 1870'!IA207*'Monthly data 1831 to 1870'!IB207</f>
        <v>0</v>
      </c>
      <c r="IF206">
        <f>'Monthly data 1831 to 1870'!IE207*'Monthly data 1831 to 1870'!IG207</f>
        <v>0</v>
      </c>
      <c r="IG206">
        <f>(('Monthly data 1831 to 1870'!IF207/'Monthly data 1831 to 1870'!IF195)-1)*'Monthly data 1831 to 1870'!IG207*'Monthly data 1831 to 1870'!IH207</f>
        <v>0</v>
      </c>
      <c r="IL206">
        <f>'Monthly data 1831 to 1870'!IK207*'Monthly data 1831 to 1870'!IM207</f>
        <v>60</v>
      </c>
      <c r="IM206">
        <f>(('Monthly data 1831 to 1870'!IL207/'Monthly data 1831 to 1870'!IL195)-1)*'Monthly data 1831 to 1870'!IM207*'Monthly data 1831 to 1870'!IN207</f>
        <v>0</v>
      </c>
      <c r="JD206">
        <f>'Monthly data 1831 to 1870'!JC207*'Monthly data 1831 to 1870'!JE207</f>
        <v>25</v>
      </c>
      <c r="JE206">
        <f>(('Monthly data 1831 to 1870'!JD207/'Monthly data 1831 to 1870'!JD195)-1)*'Monthly data 1831 to 1870'!JE207*'Monthly data 1831 to 1870'!JF207</f>
        <v>0</v>
      </c>
      <c r="JJ206">
        <f>'Monthly data 1831 to 1870'!JI207*'Monthly data 1831 to 1870'!JK207</f>
        <v>360</v>
      </c>
      <c r="JK206">
        <f>(('Monthly data 1831 to 1870'!JJ207/'Monthly data 1831 to 1870'!JJ195)-1)*'Monthly data 1831 to 1870'!JK207*'Monthly data 1831 to 1870'!JL207</f>
        <v>0</v>
      </c>
      <c r="JP206">
        <f>'Monthly data 1831 to 1870'!JO207*'Monthly data 1831 to 1870'!JQ207</f>
        <v>184</v>
      </c>
      <c r="JQ206">
        <f>(('Monthly data 1831 to 1870'!JP207/'Monthly data 1831 to 1870'!JP195)-1)*'Monthly data 1831 to 1870'!JQ207*'Monthly data 1831 to 1870'!JR207</f>
        <v>0</v>
      </c>
      <c r="JV206">
        <f>'Monthly data 1831 to 1870'!JU207*'Monthly data 1831 to 1870'!JW207</f>
        <v>160</v>
      </c>
      <c r="JW206">
        <f>(('Monthly data 1831 to 1870'!JV207/'Monthly data 1831 to 1870'!JV195)-1)*'Monthly data 1831 to 1870'!JW207*'Monthly data 1831 to 1870'!JX207</f>
        <v>0</v>
      </c>
      <c r="KB206">
        <f>'Monthly data 1831 to 1870'!KA207*'Monthly data 1831 to 1870'!KC207</f>
        <v>65</v>
      </c>
      <c r="KC206">
        <f>(('Monthly data 1831 to 1870'!KB207/'Monthly data 1831 to 1870'!KB195)-1)*'Monthly data 1831 to 1870'!KC207*'Monthly data 1831 to 1870'!KD207</f>
        <v>0</v>
      </c>
      <c r="KH206">
        <f>'Monthly data 1831 to 1870'!KG207*'Monthly data 1831 to 1870'!KI207</f>
        <v>0</v>
      </c>
      <c r="KI206">
        <f>(('Monthly data 1831 to 1870'!KH207/'Monthly data 1831 to 1870'!KH195)-1)*'Monthly data 1831 to 1870'!KI207*'Monthly data 1831 to 1870'!KJ207</f>
        <v>0</v>
      </c>
      <c r="KN206">
        <f>'Monthly data 1831 to 1870'!KM207*'Monthly data 1831 to 1870'!KO207</f>
        <v>144</v>
      </c>
      <c r="KO206">
        <f>(('Monthly data 1831 to 1870'!KN207/'Monthly data 1831 to 1870'!KN195)-1)*'Monthly data 1831 to 1870'!KO207*'Monthly data 1831 to 1870'!KP207</f>
        <v>0</v>
      </c>
      <c r="KT206">
        <f>'Monthly data 1831 to 1870'!KS207*'Monthly data 1831 to 1870'!KU207</f>
        <v>0</v>
      </c>
      <c r="KU206">
        <f>(('Monthly data 1831 to 1870'!KT207/'Monthly data 1831 to 1870'!KT195)-1)*'Monthly data 1831 to 1870'!KU207*'Monthly data 1831 to 1870'!KV207</f>
        <v>0</v>
      </c>
      <c r="KZ206">
        <f>'Monthly data 1831 to 1870'!KY207*'Monthly data 1831 to 1870'!LA207</f>
        <v>0</v>
      </c>
      <c r="LA206">
        <f>(('Monthly data 1831 to 1870'!KZ207/'Monthly data 1831 to 1870'!KZ195)-1)*'Monthly data 1831 to 1870'!LA207*'Monthly data 1831 to 1870'!LB207</f>
        <v>0</v>
      </c>
      <c r="LF206">
        <f>'Monthly data 1831 to 1870'!LE207*'Monthly data 1831 to 1870'!LG207</f>
        <v>0</v>
      </c>
      <c r="LG206">
        <f>(('Monthly data 1831 to 1870'!LF207/'Monthly data 1831 to 1870'!LF195)-1)*'Monthly data 1831 to 1870'!LG207*'Monthly data 1831 to 1870'!LH207</f>
        <v>0</v>
      </c>
      <c r="LR206">
        <f>'Monthly data 1831 to 1870'!LQ207*'Monthly data 1831 to 1870'!LS207</f>
        <v>45.6</v>
      </c>
      <c r="LS206">
        <f>(('Monthly data 1831 to 1870'!LR207/'Monthly data 1831 to 1870'!LR195)-1)*'Monthly data 1831 to 1870'!LS207*'Monthly data 1831 to 1870'!LT207</f>
        <v>0</v>
      </c>
      <c r="LX206">
        <f>'Monthly data 1831 to 1870'!LW207*'Monthly data 1831 to 1870'!LY207</f>
        <v>150</v>
      </c>
      <c r="LY206">
        <f>(('Monthly data 1831 to 1870'!LX207/'Monthly data 1831 to 1870'!LX195)-1)*'Monthly data 1831 to 1870'!LY207*'Monthly data 1831 to 1870'!LZ207</f>
        <v>0</v>
      </c>
      <c r="MD206">
        <f>'Monthly data 1831 to 1870'!MC207*'Monthly data 1831 to 1870'!ME207</f>
        <v>32</v>
      </c>
      <c r="ME206">
        <f>(('Monthly data 1831 to 1870'!MD207/'Monthly data 1831 to 1870'!MD195)-1)*'Monthly data 1831 to 1870'!ME207*'Monthly data 1831 to 1870'!MF207</f>
        <v>0</v>
      </c>
      <c r="MP206">
        <f>'Monthly data 1831 to 1870'!MO207*'Monthly data 1831 to 1870'!MQ207</f>
        <v>80</v>
      </c>
      <c r="MQ206">
        <f>(('Monthly data 1831 to 1870'!MP207/'Monthly data 1831 to 1870'!MP195)-1)*'Monthly data 1831 to 1870'!MQ207*'Monthly data 1831 to 1870'!MR207</f>
        <v>0</v>
      </c>
      <c r="MV206">
        <f>'Monthly data 1831 to 1870'!MU207*'Monthly data 1831 to 1870'!MW207</f>
        <v>112</v>
      </c>
      <c r="MW206">
        <f>(('Monthly data 1831 to 1870'!MV207/'Monthly data 1831 to 1870'!MV195)-1)*'Monthly data 1831 to 1870'!MW207*'Monthly data 1831 to 1870'!MX207</f>
        <v>0</v>
      </c>
      <c r="NB206">
        <f>'Monthly data 1831 to 1870'!NA207*'Monthly data 1831 to 1870'!NC207</f>
        <v>104</v>
      </c>
      <c r="NC206">
        <f>(('Monthly data 1831 to 1870'!NB207/'Monthly data 1831 to 1870'!NB195)-1)*'Monthly data 1831 to 1870'!NC207*'Monthly data 1831 to 1870'!ND207</f>
        <v>0</v>
      </c>
      <c r="NH206">
        <f>'Monthly data 1831 to 1870'!NG207*'Monthly data 1831 to 1870'!NI207</f>
        <v>176</v>
      </c>
      <c r="NI206">
        <f>(('Monthly data 1831 to 1870'!NH207/'Monthly data 1831 to 1870'!NH195)-1)*'Monthly data 1831 to 1870'!NI207*'Monthly data 1831 to 1870'!NJ207</f>
        <v>0</v>
      </c>
      <c r="NN206">
        <f>'Monthly data 1831 to 1870'!NM207*'Monthly data 1831 to 1870'!NO207</f>
        <v>21.6</v>
      </c>
      <c r="NO206">
        <f>(('Monthly data 1831 to 1870'!NN207/'Monthly data 1831 to 1870'!NN195)-1)*'Monthly data 1831 to 1870'!NO207*'Monthly data 1831 to 1870'!NP207</f>
        <v>0</v>
      </c>
      <c r="NT206">
        <f>'Monthly data 1831 to 1870'!NS207*'Monthly data 1831 to 1870'!NU207</f>
        <v>0</v>
      </c>
      <c r="NU206">
        <f>(('Monthly data 1831 to 1870'!NT207/'Monthly data 1831 to 1870'!NT195)-1)*'Monthly data 1831 to 1870'!NU207*'Monthly data 1831 to 1870'!NV207</f>
        <v>0</v>
      </c>
      <c r="NZ206">
        <f>'Monthly data 1831 to 1870'!NY207*'Monthly data 1831 to 1870'!OA207</f>
        <v>0</v>
      </c>
      <c r="OA206">
        <f>(('Monthly data 1831 to 1870'!NZ207/'Monthly data 1831 to 1870'!NZ195)-1)*'Monthly data 1831 to 1870'!OA207*'Monthly data 1831 to 1870'!OB207</f>
        <v>0</v>
      </c>
      <c r="OF206">
        <f>'Monthly data 1831 to 1870'!OE207*'Monthly data 1831 to 1870'!OG207</f>
        <v>0</v>
      </c>
      <c r="OG206">
        <f>(('Monthly data 1831 to 1870'!OF207/'Monthly data 1831 to 1870'!OF195)-1)*'Monthly data 1831 to 1870'!OG207*'Monthly data 1831 to 1870'!OH207</f>
        <v>0</v>
      </c>
      <c r="PV206">
        <f>'Monthly data 1831 to 1870'!PU207*'Monthly data 1831 to 1870'!PW207</f>
        <v>50</v>
      </c>
      <c r="PW206">
        <f>(('Monthly data 1831 to 1870'!PV207/'Monthly data 1831 to 1870'!PV195)-1)*'Monthly data 1831 to 1870'!PW207*'Monthly data 1831 to 1870'!PX207</f>
        <v>0</v>
      </c>
      <c r="QB206">
        <f>'Monthly data 1831 to 1870'!QA207*'Monthly data 1831 to 1870'!QC207</f>
        <v>75</v>
      </c>
      <c r="QC206">
        <f>(('Monthly data 1831 to 1870'!QB207/'Monthly data 1831 to 1870'!QB195)-1)*'Monthly data 1831 to 1870'!QC207*'Monthly data 1831 to 1870'!QD207</f>
        <v>0</v>
      </c>
      <c r="QH206">
        <f>'Monthly data 1831 to 1870'!QG207*'Monthly data 1831 to 1870'!QI207</f>
        <v>0</v>
      </c>
      <c r="QI206">
        <f>(('Monthly data 1831 to 1870'!QH207/'Monthly data 1831 to 1870'!QH195)-1)*'Monthly data 1831 to 1870'!QI207*'Monthly data 1831 to 1870'!QJ207</f>
        <v>0</v>
      </c>
      <c r="QN206">
        <f>'Monthly data 1831 to 1870'!QM207*'Monthly data 1831 to 1870'!QO207</f>
        <v>0</v>
      </c>
      <c r="QO206">
        <f>(('Monthly data 1831 to 1870'!QN207/'Monthly data 1831 to 1870'!QN195)-1)*'Monthly data 1831 to 1870'!QO207*'Monthly data 1831 to 1870'!QP207</f>
        <v>0</v>
      </c>
      <c r="SP206">
        <f>'Monthly data 1831 to 1870'!SO207*'Monthly data 1831 to 1870'!SQ207</f>
        <v>0</v>
      </c>
      <c r="SQ206">
        <f>(('Monthly data 1831 to 1870'!SP207/'Monthly data 1831 to 1870'!SP195)-1)*'Monthly data 1831 to 1870'!SQ207*'Monthly data 1831 to 1870'!SR207</f>
        <v>0</v>
      </c>
    </row>
    <row r="207" spans="2:511" x14ac:dyDescent="0.55000000000000004">
      <c r="B207">
        <f>'Monthly data 1831 to 1870'!B208</f>
        <v>184801</v>
      </c>
      <c r="E207" s="11">
        <f>'Monthly data 1831 to 1870'!E208</f>
        <v>68908.917665205154</v>
      </c>
      <c r="F207" s="11">
        <f>'Monthly data 1831 to 1870'!F208</f>
        <v>57.131477656033034</v>
      </c>
    </row>
    <row r="208" spans="2:511" x14ac:dyDescent="0.55000000000000004">
      <c r="B208">
        <f>'Monthly data 1831 to 1870'!B209</f>
        <v>184802</v>
      </c>
      <c r="E208" s="11">
        <f>'Monthly data 1831 to 1870'!E209</f>
        <v>71150.554618492621</v>
      </c>
      <c r="F208" s="11">
        <f>'Monthly data 1831 to 1870'!F209</f>
        <v>58.989989382075528</v>
      </c>
    </row>
    <row r="209" spans="2:511" x14ac:dyDescent="0.55000000000000004">
      <c r="B209">
        <f>'Monthly data 1831 to 1870'!B210</f>
        <v>184803</v>
      </c>
      <c r="E209" s="11">
        <f>'Monthly data 1831 to 1870'!E210</f>
        <v>70275.570646649649</v>
      </c>
      <c r="F209" s="11">
        <f>'Monthly data 1831 to 1870'!F210</f>
        <v>58.264551674874738</v>
      </c>
    </row>
    <row r="210" spans="2:511" x14ac:dyDescent="0.55000000000000004">
      <c r="B210">
        <f>'Monthly data 1831 to 1870'!B211</f>
        <v>184804</v>
      </c>
      <c r="E210" s="11">
        <f>'Monthly data 1831 to 1870'!E211</f>
        <v>69465.654116050631</v>
      </c>
      <c r="F210" s="11">
        <f>'Monthly data 1831 to 1870'!F211</f>
        <v>57.593060527734956</v>
      </c>
    </row>
    <row r="211" spans="2:511" x14ac:dyDescent="0.55000000000000004">
      <c r="B211">
        <f>'Monthly data 1831 to 1870'!B212</f>
        <v>184805</v>
      </c>
      <c r="E211" s="11">
        <f>'Monthly data 1831 to 1870'!E212</f>
        <v>69010.299283531291</v>
      </c>
      <c r="F211" s="11">
        <f>'Monthly data 1831 to 1870'!F212</f>
        <v>57.215531822872101</v>
      </c>
    </row>
    <row r="212" spans="2:511" x14ac:dyDescent="0.55000000000000004">
      <c r="B212">
        <f>'Monthly data 1831 to 1870'!B213</f>
        <v>184806</v>
      </c>
      <c r="E212" s="11">
        <f>'Monthly data 1831 to 1870'!E213</f>
        <v>67386.460904299413</v>
      </c>
      <c r="F212" s="11">
        <f>'Monthly data 1831 to 1870'!F213</f>
        <v>55.869228772070599</v>
      </c>
    </row>
    <row r="213" spans="2:511" x14ac:dyDescent="0.55000000000000004">
      <c r="B213">
        <f>'Monthly data 1831 to 1870'!B214</f>
        <v>184807</v>
      </c>
      <c r="E213" s="11">
        <f>'Monthly data 1831 to 1870'!E214</f>
        <v>65491.883434084441</v>
      </c>
      <c r="F213" s="11">
        <f>'Monthly data 1831 to 1870'!F214</f>
        <v>54.298459500477968</v>
      </c>
    </row>
    <row r="214" spans="2:511" x14ac:dyDescent="0.55000000000000004">
      <c r="B214">
        <f>'Monthly data 1831 to 1870'!B215</f>
        <v>184808</v>
      </c>
      <c r="E214" s="11">
        <f>'Monthly data 1831 to 1870'!E215</f>
        <v>64238.327963869466</v>
      </c>
      <c r="F214" s="11">
        <f>'Monthly data 1831 to 1870'!F215</f>
        <v>53.259153141246799</v>
      </c>
    </row>
    <row r="215" spans="2:511" x14ac:dyDescent="0.55000000000000004">
      <c r="B215">
        <f>'Monthly data 1831 to 1870'!B216</f>
        <v>184809</v>
      </c>
      <c r="E215" s="11">
        <f>'Monthly data 1831 to 1870'!E216</f>
        <v>63294.035812502312</v>
      </c>
      <c r="F215" s="11">
        <f>'Monthly data 1831 to 1870'!F216</f>
        <v>52.476252933631997</v>
      </c>
    </row>
    <row r="216" spans="2:511" x14ac:dyDescent="0.55000000000000004">
      <c r="B216">
        <f>'Monthly data 1831 to 1870'!B217</f>
        <v>184810</v>
      </c>
      <c r="E216" s="11">
        <f>'Monthly data 1831 to 1870'!E217</f>
        <v>62027.986130943136</v>
      </c>
      <c r="F216" s="11">
        <f>'Monthly data 1831 to 1870'!F217</f>
        <v>51.42658778804303</v>
      </c>
    </row>
    <row r="217" spans="2:511" x14ac:dyDescent="0.55000000000000004">
      <c r="B217">
        <f>'Monthly data 1831 to 1870'!B218</f>
        <v>184811</v>
      </c>
      <c r="E217" s="11">
        <f>'Monthly data 1831 to 1870'!E218</f>
        <v>62725.257250897252</v>
      </c>
      <c r="F217" s="11">
        <f>'Monthly data 1831 to 1870'!F218</f>
        <v>52.004686106222969</v>
      </c>
    </row>
    <row r="218" spans="2:511" x14ac:dyDescent="0.55000000000000004">
      <c r="B218">
        <f>'Monthly data 1831 to 1870'!B219</f>
        <v>184812</v>
      </c>
      <c r="D218">
        <f>D206*G218*(1+H218)</f>
        <v>179.43646599692062</v>
      </c>
      <c r="E218" s="11">
        <f>'Monthly data 1831 to 1870'!E219</f>
        <v>64270.692788739034</v>
      </c>
      <c r="F218" s="11">
        <f>'Monthly data 1831 to 1870'!F219</f>
        <v>53.285986392029514</v>
      </c>
      <c r="G218">
        <f>F218/F206</f>
        <v>0.88965984110956553</v>
      </c>
      <c r="H218" s="12">
        <f>(J218+K218)/AVERAGE(E207:E218)</f>
        <v>7.8436545405401029E-2</v>
      </c>
      <c r="I218" s="12">
        <f>J218/AVERAGE(E207:E218)</f>
        <v>7.5638534509558888E-2</v>
      </c>
      <c r="J218">
        <f>SUM(L218,R218,X218,AD218,AJ218,AP218,AV218,BB218,BH218,BN218,BT218,BZ218,CF218,CL218,CR218,CX218,DD218,DJ218,DP218,DV218,EB218,EH218,EN218,ET218,EZ218,FF218,FL218,FR218,FX218,GD218,GJ218,GP218,GV218,HB218,HH218,HN218,HT218,HZ218,IF218,IL218,IR218,IX218,JD218,JJ218,JP218,JV218,KB218,KH218,KN218,KT218,KZ218,LF218,LL218,LR218,LX218,MD218,MJ218,MP218,MV218,NB218,NH218,NN218,NT218,NZ218,OF218,OL218,OR218,OX218,PD218,PJ218,PP218,PV218,QB218,QH218,QN218,QT218,QZ218,RF218,RL218,RR218,RX218,SD218,SJ218,SP218)</f>
        <v>5031.5108695652179</v>
      </c>
      <c r="K218">
        <f>SUM(M218,S218,Y218,AE218,AK218,AQ218,AW218,BC218,BI218,BO218,BU218,CA218,CG218,CM218,CS218,CY218,DE218,DK218,DQ218,DW218,EC218,EI218,EO218,EU218,FA218,FG218,FM218,FS218,FY218,GE218,GK218,GQ218,GW218,HC218,HI218,HO218,HU218,IA218,IG218,IM218,IS218,IY218,JE218,JK218,JQ218,JW218,KC218,KI218,KO218,KU218,LA218,LG218,LM218,LS218,LY218,ME218,MK218,MQ218,MW218,NC218,NI218,NO218,NU218,OA218,OG218,OM218,OS218,OY218,PE218,PK218,PQ218,PW218,QC218,QI218,QO218,QU218,RA218,RG218,RM218,RS218,RY218,SE218,SK218,SQ218)</f>
        <v>186.125</v>
      </c>
      <c r="L218">
        <f>'Monthly data 1831 to 1870'!K219*'Monthly data 1831 to 1870'!M219</f>
        <v>0</v>
      </c>
      <c r="M218">
        <f>(('Monthly data 1831 to 1870'!L219/'Monthly data 1831 to 1870'!L207)-1)*'Monthly data 1831 to 1870'!M219*'Monthly data 1831 to 1870'!N219</f>
        <v>0</v>
      </c>
      <c r="X218">
        <f>'Monthly data 1831 to 1870'!W219*'Monthly data 1831 to 1870'!Y219</f>
        <v>648</v>
      </c>
      <c r="Y218">
        <f>(('Monthly data 1831 to 1870'!X219/'Monthly data 1831 to 1870'!X207)-1)*'Monthly data 1831 to 1870'!Y219*'Monthly data 1831 to 1870'!Z219</f>
        <v>0</v>
      </c>
      <c r="AJ218">
        <f>'Monthly data 1831 to 1870'!AI219*'Monthly data 1831 to 1870'!AK219</f>
        <v>0</v>
      </c>
      <c r="AK218">
        <f>(('Monthly data 1831 to 1870'!AJ219/'Monthly data 1831 to 1870'!AJ207)-1)*'Monthly data 1831 to 1870'!AK219*'Monthly data 1831 to 1870'!AL219</f>
        <v>0</v>
      </c>
      <c r="BB218">
        <f>'Monthly data 1831 to 1870'!BA219*'Monthly data 1831 to 1870'!BC219</f>
        <v>342</v>
      </c>
      <c r="BC218">
        <f>(('Monthly data 1831 to 1870'!BB219/'Monthly data 1831 to 1870'!BB207)-1)*'Monthly data 1831 to 1870'!BC219*'Monthly data 1831 to 1870'!BD219</f>
        <v>0</v>
      </c>
      <c r="BH218">
        <f>'Monthly data 1831 to 1870'!BG219*'Monthly data 1831 to 1870'!BI219</f>
        <v>107.45</v>
      </c>
      <c r="BI218">
        <f>(('Monthly data 1831 to 1870'!BH219/'Monthly data 1831 to 1870'!BH207)-1)*'Monthly data 1831 to 1870'!BI219*'Monthly data 1831 to 1870'!BJ219</f>
        <v>0</v>
      </c>
      <c r="BN218">
        <f>'Monthly data 1831 to 1870'!BM219*'Monthly data 1831 to 1870'!BO219</f>
        <v>228</v>
      </c>
      <c r="BO218">
        <f>(('Monthly data 1831 to 1870'!BN219/'Monthly data 1831 to 1870'!BN207)-1)*'Monthly data 1831 to 1870'!BO219*'Monthly data 1831 to 1870'!BP219</f>
        <v>0</v>
      </c>
      <c r="DD218">
        <f>'Monthly data 1831 to 1870'!DC219*'Monthly data 1831 to 1870'!DE219</f>
        <v>0</v>
      </c>
      <c r="DE218">
        <f>(('Monthly data 1831 to 1870'!DD219/'Monthly data 1831 to 1870'!DD207)-1)*'Monthly data 1831 to 1870'!DE219*'Monthly data 1831 to 1870'!DF219</f>
        <v>0</v>
      </c>
      <c r="DJ218">
        <f>'Monthly data 1831 to 1870'!DI219*'Monthly data 1831 to 1870'!DK219</f>
        <v>37.5</v>
      </c>
      <c r="DK218">
        <f>(('Monthly data 1831 to 1870'!DJ219/'Monthly data 1831 to 1870'!DJ207)-1)*'Monthly data 1831 to 1870'!DK219*'Monthly data 1831 to 1870'!DL219</f>
        <v>0</v>
      </c>
      <c r="DP218">
        <f>'Monthly data 1831 to 1870'!DO219*'Monthly data 1831 to 1870'!DQ219</f>
        <v>278.26086956521743</v>
      </c>
      <c r="DQ218">
        <f>(('Monthly data 1831 to 1870'!DP219/'Monthly data 1831 to 1870'!DP207)-1)*'Monthly data 1831 to 1870'!DQ219*'Monthly data 1831 to 1870'!DR219</f>
        <v>0</v>
      </c>
      <c r="ET218">
        <f>'Monthly data 1831 to 1870'!ES219*'Monthly data 1831 to 1870'!EU219</f>
        <v>332.5</v>
      </c>
      <c r="EU218">
        <f>(('Monthly data 1831 to 1870'!ET219/'Monthly data 1831 to 1870'!ET207)-1)*'Monthly data 1831 to 1870'!EU219*'Monthly data 1831 to 1870'!EV219</f>
        <v>0</v>
      </c>
      <c r="EZ218">
        <f>'Monthly data 1831 to 1870'!EY219*'Monthly data 1831 to 1870'!FA219</f>
        <v>320</v>
      </c>
      <c r="FA218">
        <f>(('Monthly data 1831 to 1870'!EZ219/'Monthly data 1831 to 1870'!EZ207)-1)*'Monthly data 1831 to 1870'!FA219*'Monthly data 1831 to 1870'!FB219</f>
        <v>0</v>
      </c>
      <c r="HZ218">
        <f>'Monthly data 1831 to 1870'!HY219*'Monthly data 1831 to 1870'!IA219</f>
        <v>153</v>
      </c>
      <c r="IA218">
        <f>(('Monthly data 1831 to 1870'!HZ219/'Monthly data 1831 to 1870'!HZ207)-1)*'Monthly data 1831 to 1870'!IA219*'Monthly data 1831 to 1870'!IB219</f>
        <v>0</v>
      </c>
      <c r="IF218">
        <f>'Monthly data 1831 to 1870'!IE219*'Monthly data 1831 to 1870'!IG219</f>
        <v>0</v>
      </c>
      <c r="IG218">
        <f>(('Monthly data 1831 to 1870'!IF219/'Monthly data 1831 to 1870'!IF207)-1)*'Monthly data 1831 to 1870'!IG219*'Monthly data 1831 to 1870'!IH219</f>
        <v>0</v>
      </c>
      <c r="IL218">
        <f>'Monthly data 1831 to 1870'!IK219*'Monthly data 1831 to 1870'!IM219</f>
        <v>70</v>
      </c>
      <c r="IM218">
        <f>(('Monthly data 1831 to 1870'!IL219/'Monthly data 1831 to 1870'!IL207)-1)*'Monthly data 1831 to 1870'!IM219*'Monthly data 1831 to 1870'!IN219</f>
        <v>0</v>
      </c>
      <c r="JD218">
        <f>'Monthly data 1831 to 1870'!JC219*'Monthly data 1831 to 1870'!JE219</f>
        <v>70</v>
      </c>
      <c r="JE218">
        <f>(('Monthly data 1831 to 1870'!JD219/'Monthly data 1831 to 1870'!JD207)-1)*'Monthly data 1831 to 1870'!JE219*'Monthly data 1831 to 1870'!JF219</f>
        <v>0</v>
      </c>
      <c r="JJ218">
        <f>'Monthly data 1831 to 1870'!JI219*'Monthly data 1831 to 1870'!JK219</f>
        <v>360</v>
      </c>
      <c r="JK218">
        <f>(('Monthly data 1831 to 1870'!JJ219/'Monthly data 1831 to 1870'!JJ207)-1)*'Monthly data 1831 to 1870'!JK219*'Monthly data 1831 to 1870'!JL219</f>
        <v>0</v>
      </c>
      <c r="JP218">
        <f>'Monthly data 1831 to 1870'!JO219*'Monthly data 1831 to 1870'!JQ219</f>
        <v>189</v>
      </c>
      <c r="JQ218">
        <f>(('Monthly data 1831 to 1870'!JP219/'Monthly data 1831 to 1870'!JP207)-1)*'Monthly data 1831 to 1870'!JQ219*'Monthly data 1831 to 1870'!JR219</f>
        <v>0</v>
      </c>
      <c r="JV218">
        <f>'Monthly data 1831 to 1870'!JU219*'Monthly data 1831 to 1870'!JW219</f>
        <v>522.5</v>
      </c>
      <c r="JW218">
        <f>(('Monthly data 1831 to 1870'!JV219/'Monthly data 1831 to 1870'!JV207)-1)*'Monthly data 1831 to 1870'!JW219*'Monthly data 1831 to 1870'!JX219</f>
        <v>0</v>
      </c>
      <c r="KB218">
        <f>'Monthly data 1831 to 1870'!KA219*'Monthly data 1831 to 1870'!KC219</f>
        <v>65</v>
      </c>
      <c r="KC218">
        <f>(('Monthly data 1831 to 1870'!KB219/'Monthly data 1831 to 1870'!KB207)-1)*'Monthly data 1831 to 1870'!KC219*'Monthly data 1831 to 1870'!KD219</f>
        <v>0</v>
      </c>
      <c r="KH218">
        <f>'Monthly data 1831 to 1870'!KG219*'Monthly data 1831 to 1870'!KI219</f>
        <v>0</v>
      </c>
      <c r="KI218">
        <f>(('Monthly data 1831 to 1870'!KH219/'Monthly data 1831 to 1870'!KH207)-1)*'Monthly data 1831 to 1870'!KI219*'Monthly data 1831 to 1870'!KJ219</f>
        <v>0</v>
      </c>
      <c r="KN218">
        <f>'Monthly data 1831 to 1870'!KM219*'Monthly data 1831 to 1870'!KO219</f>
        <v>144</v>
      </c>
      <c r="KO218">
        <f>(('Monthly data 1831 to 1870'!KN219/'Monthly data 1831 to 1870'!KN207)-1)*'Monthly data 1831 to 1870'!KO219*'Monthly data 1831 to 1870'!KP219</f>
        <v>0</v>
      </c>
      <c r="KT218">
        <f>'Monthly data 1831 to 1870'!KS219*'Monthly data 1831 to 1870'!KU219</f>
        <v>0</v>
      </c>
      <c r="KU218">
        <f>(('Monthly data 1831 to 1870'!KT219/'Monthly data 1831 to 1870'!KT207)-1)*'Monthly data 1831 to 1870'!KU219*'Monthly data 1831 to 1870'!KV219</f>
        <v>0</v>
      </c>
      <c r="KZ218">
        <f>'Monthly data 1831 to 1870'!KY219*'Monthly data 1831 to 1870'!LA219</f>
        <v>0</v>
      </c>
      <c r="LA218">
        <f>(('Monthly data 1831 to 1870'!KZ219/'Monthly data 1831 to 1870'!KZ207)-1)*'Monthly data 1831 to 1870'!LA219*'Monthly data 1831 to 1870'!LB219</f>
        <v>0</v>
      </c>
      <c r="LF218">
        <f>'Monthly data 1831 to 1870'!LE219*'Monthly data 1831 to 1870'!LG219</f>
        <v>132</v>
      </c>
      <c r="LG218">
        <f>(('Monthly data 1831 to 1870'!LF219/'Monthly data 1831 to 1870'!LF207)-1)*'Monthly data 1831 to 1870'!LG219*'Monthly data 1831 to 1870'!LH219</f>
        <v>0</v>
      </c>
      <c r="LR218">
        <f>'Monthly data 1831 to 1870'!LQ219*'Monthly data 1831 to 1870'!LS219</f>
        <v>22.8</v>
      </c>
      <c r="LS218">
        <f>(('Monthly data 1831 to 1870'!LR219/'Monthly data 1831 to 1870'!LR207)-1)*'Monthly data 1831 to 1870'!LS219*'Monthly data 1831 to 1870'!LT219</f>
        <v>0</v>
      </c>
      <c r="LX218">
        <f>'Monthly data 1831 to 1870'!LW219*'Monthly data 1831 to 1870'!LY219</f>
        <v>160</v>
      </c>
      <c r="LY218">
        <f>(('Monthly data 1831 to 1870'!LX219/'Monthly data 1831 to 1870'!LX207)-1)*'Monthly data 1831 to 1870'!LY219*'Monthly data 1831 to 1870'!LZ219</f>
        <v>0</v>
      </c>
      <c r="MD218">
        <f>'Monthly data 1831 to 1870'!MC219*'Monthly data 1831 to 1870'!ME219</f>
        <v>32</v>
      </c>
      <c r="ME218">
        <f>(('Monthly data 1831 to 1870'!MD219/'Monthly data 1831 to 1870'!MD207)-1)*'Monthly data 1831 to 1870'!ME219*'Monthly data 1831 to 1870'!MF219</f>
        <v>186.125</v>
      </c>
      <c r="MP218">
        <f>'Monthly data 1831 to 1870'!MO219*'Monthly data 1831 to 1870'!MQ219</f>
        <v>100</v>
      </c>
      <c r="MQ218">
        <f>(('Monthly data 1831 to 1870'!MP219/'Monthly data 1831 to 1870'!MP207)-1)*'Monthly data 1831 to 1870'!MQ219*'Monthly data 1831 to 1870'!MR219</f>
        <v>0</v>
      </c>
      <c r="MV218">
        <f>'Monthly data 1831 to 1870'!MU219*'Monthly data 1831 to 1870'!MW219</f>
        <v>112</v>
      </c>
      <c r="MW218">
        <f>(('Monthly data 1831 to 1870'!MV219/'Monthly data 1831 to 1870'!MV207)-1)*'Monthly data 1831 to 1870'!MW219*'Monthly data 1831 to 1870'!MX219</f>
        <v>0</v>
      </c>
      <c r="NB218">
        <f>'Monthly data 1831 to 1870'!NA219*'Monthly data 1831 to 1870'!NC219</f>
        <v>135</v>
      </c>
      <c r="NC218">
        <f>(('Monthly data 1831 to 1870'!NB219/'Monthly data 1831 to 1870'!NB207)-1)*'Monthly data 1831 to 1870'!NC219*'Monthly data 1831 to 1870'!ND219</f>
        <v>0</v>
      </c>
      <c r="NH218">
        <f>'Monthly data 1831 to 1870'!NG219*'Monthly data 1831 to 1870'!NI219</f>
        <v>201.4</v>
      </c>
      <c r="NI218">
        <f>(('Monthly data 1831 to 1870'!NH219/'Monthly data 1831 to 1870'!NH207)-1)*'Monthly data 1831 to 1870'!NI219*'Monthly data 1831 to 1870'!NJ219</f>
        <v>0</v>
      </c>
      <c r="NN218">
        <f>'Monthly data 1831 to 1870'!NM219*'Monthly data 1831 to 1870'!NO219</f>
        <v>69.599999999999994</v>
      </c>
      <c r="NO218">
        <f>(('Monthly data 1831 to 1870'!NN219/'Monthly data 1831 to 1870'!NN207)-1)*'Monthly data 1831 to 1870'!NO219*'Monthly data 1831 to 1870'!NP219</f>
        <v>0</v>
      </c>
      <c r="NT218">
        <f>'Monthly data 1831 to 1870'!NS219*'Monthly data 1831 to 1870'!NU219</f>
        <v>0</v>
      </c>
      <c r="NU218">
        <f>(('Monthly data 1831 to 1870'!NT219/'Monthly data 1831 to 1870'!NT207)-1)*'Monthly data 1831 to 1870'!NU219*'Monthly data 1831 to 1870'!NV219</f>
        <v>0</v>
      </c>
      <c r="NZ218">
        <f>'Monthly data 1831 to 1870'!NY219*'Monthly data 1831 to 1870'!OA219</f>
        <v>0</v>
      </c>
      <c r="OA218">
        <f>(('Monthly data 1831 to 1870'!NZ219/'Monthly data 1831 to 1870'!NZ207)-1)*'Monthly data 1831 to 1870'!OA219*'Monthly data 1831 to 1870'!OB219</f>
        <v>0</v>
      </c>
      <c r="OF218">
        <f>'Monthly data 1831 to 1870'!OE219*'Monthly data 1831 to 1870'!OG219</f>
        <v>63</v>
      </c>
      <c r="OG218">
        <f>(('Monthly data 1831 to 1870'!OF219/'Monthly data 1831 to 1870'!OF207)-1)*'Monthly data 1831 to 1870'!OG219*'Monthly data 1831 to 1870'!OH219</f>
        <v>0</v>
      </c>
      <c r="PJ218">
        <f>'Monthly data 1831 to 1870'!PI219*'Monthly data 1831 to 1870'!PK219</f>
        <v>0</v>
      </c>
      <c r="PK218">
        <f>(('Monthly data 1831 to 1870'!PJ219/'Monthly data 1831 to 1870'!PJ207)-1)*'Monthly data 1831 to 1870'!PK219*'Monthly data 1831 to 1870'!PL219</f>
        <v>0</v>
      </c>
      <c r="PV218">
        <f>'Monthly data 1831 to 1870'!PU219*'Monthly data 1831 to 1870'!PW219</f>
        <v>52.5</v>
      </c>
      <c r="PW218">
        <f>(('Monthly data 1831 to 1870'!PV219/'Monthly data 1831 to 1870'!PV207)-1)*'Monthly data 1831 to 1870'!PW219*'Monthly data 1831 to 1870'!PX219</f>
        <v>0</v>
      </c>
      <c r="QB218">
        <f>'Monthly data 1831 to 1870'!QA219*'Monthly data 1831 to 1870'!QC219</f>
        <v>84</v>
      </c>
      <c r="QC218">
        <f>(('Monthly data 1831 to 1870'!QB219/'Monthly data 1831 to 1870'!QB207)-1)*'Monthly data 1831 to 1870'!QC219*'Monthly data 1831 to 1870'!QD219</f>
        <v>0</v>
      </c>
      <c r="QH218">
        <f>'Monthly data 1831 to 1870'!QG219*'Monthly data 1831 to 1870'!QI219</f>
        <v>0</v>
      </c>
      <c r="QI218">
        <f>(('Monthly data 1831 to 1870'!QH219/'Monthly data 1831 to 1870'!QH207)-1)*'Monthly data 1831 to 1870'!QI219*'Monthly data 1831 to 1870'!QJ219</f>
        <v>0</v>
      </c>
      <c r="QN218">
        <f>'Monthly data 1831 to 1870'!QM219*'Monthly data 1831 to 1870'!QO219</f>
        <v>0</v>
      </c>
      <c r="QO218">
        <f>(('Monthly data 1831 to 1870'!QN219/'Monthly data 1831 to 1870'!QN207)-1)*'Monthly data 1831 to 1870'!QO219*'Monthly data 1831 to 1870'!QP219</f>
        <v>0</v>
      </c>
      <c r="QT218">
        <f>'Monthly data 1831 to 1870'!QS219*'Monthly data 1831 to 1870'!QU219</f>
        <v>0</v>
      </c>
      <c r="QU218">
        <f>(('Monthly data 1831 to 1870'!QT219/'Monthly data 1831 to 1870'!QT207)-1)*'Monthly data 1831 to 1870'!QU219*'Monthly data 1831 to 1870'!QV219</f>
        <v>0</v>
      </c>
      <c r="SP218">
        <f>'Monthly data 1831 to 1870'!SO219*'Monthly data 1831 to 1870'!SQ219</f>
        <v>0</v>
      </c>
      <c r="SQ218">
        <f>(('Monthly data 1831 to 1870'!SP219/'Monthly data 1831 to 1870'!SP207)-1)*'Monthly data 1831 to 1870'!SQ219*'Monthly data 1831 to 1870'!SR219</f>
        <v>0</v>
      </c>
    </row>
    <row r="219" spans="2:511" x14ac:dyDescent="0.55000000000000004">
      <c r="B219">
        <f>'Monthly data 1831 to 1870'!B220</f>
        <v>184901</v>
      </c>
      <c r="E219" s="11">
        <f>'Monthly data 1831 to 1870'!E220</f>
        <v>74424.453031913319</v>
      </c>
      <c r="F219" s="11">
        <f>'Monthly data 1831 to 1870'!F220</f>
        <v>53.505828322201374</v>
      </c>
    </row>
    <row r="220" spans="2:511" x14ac:dyDescent="0.55000000000000004">
      <c r="B220">
        <f>'Monthly data 1831 to 1870'!B221</f>
        <v>184902</v>
      </c>
      <c r="E220" s="11">
        <f>'Monthly data 1831 to 1870'!E221</f>
        <v>75243.377008340394</v>
      </c>
      <c r="F220" s="11">
        <f>'Monthly data 1831 to 1870'!F221</f>
        <v>54.09457575542541</v>
      </c>
    </row>
    <row r="221" spans="2:511" x14ac:dyDescent="0.55000000000000004">
      <c r="B221">
        <f>'Monthly data 1831 to 1870'!B222</f>
        <v>184903</v>
      </c>
      <c r="E221" s="11">
        <f>'Monthly data 1831 to 1870'!E222</f>
        <v>74190.920784179572</v>
      </c>
      <c r="F221" s="11">
        <f>'Monthly data 1831 to 1870'!F222</f>
        <v>53.337935434233742</v>
      </c>
    </row>
    <row r="222" spans="2:511" x14ac:dyDescent="0.55000000000000004">
      <c r="B222">
        <f>'Monthly data 1831 to 1870'!B223</f>
        <v>184904</v>
      </c>
      <c r="E222" s="11">
        <f>'Monthly data 1831 to 1870'!E223</f>
        <v>74585.617517538805</v>
      </c>
      <c r="F222" s="11">
        <f>'Monthly data 1831 to 1870'!F223</f>
        <v>53.621693994681571</v>
      </c>
    </row>
    <row r="223" spans="2:511" x14ac:dyDescent="0.55000000000000004">
      <c r="B223">
        <f>'Monthly data 1831 to 1870'!B224</f>
        <v>184905</v>
      </c>
      <c r="E223" s="11">
        <f>'Monthly data 1831 to 1870'!E224</f>
        <v>75325.684555611864</v>
      </c>
      <c r="F223" s="11">
        <f>'Monthly data 1831 to 1870'!F224</f>
        <v>54.153748961468871</v>
      </c>
    </row>
    <row r="224" spans="2:511" x14ac:dyDescent="0.55000000000000004">
      <c r="B224">
        <f>'Monthly data 1831 to 1870'!B225</f>
        <v>184906</v>
      </c>
      <c r="E224" s="11">
        <f>'Monthly data 1831 to 1870'!E225</f>
        <v>78296.132591532863</v>
      </c>
      <c r="F224" s="11">
        <f>'Monthly data 1831 to 1870'!F225</f>
        <v>53.811374439893022</v>
      </c>
    </row>
    <row r="225" spans="2:511" x14ac:dyDescent="0.55000000000000004">
      <c r="B225">
        <f>'Monthly data 1831 to 1870'!B226</f>
        <v>184907</v>
      </c>
      <c r="E225" s="11">
        <f>'Monthly data 1831 to 1870'!E226</f>
        <v>77620.669154661358</v>
      </c>
      <c r="F225" s="11">
        <f>'Monthly data 1831 to 1870'!F226</f>
        <v>53.347141856253501</v>
      </c>
    </row>
    <row r="226" spans="2:511" x14ac:dyDescent="0.55000000000000004">
      <c r="B226">
        <f>'Monthly data 1831 to 1870'!B227</f>
        <v>184908</v>
      </c>
      <c r="E226" s="11">
        <f>'Monthly data 1831 to 1870'!E227</f>
        <v>75389.693583128435</v>
      </c>
      <c r="F226" s="11">
        <f>'Monthly data 1831 to 1870'!F227</f>
        <v>51.813836725177389</v>
      </c>
    </row>
    <row r="227" spans="2:511" x14ac:dyDescent="0.55000000000000004">
      <c r="B227">
        <f>'Monthly data 1831 to 1870'!B228</f>
        <v>184909</v>
      </c>
      <c r="E227" s="11">
        <f>'Monthly data 1831 to 1870'!E228</f>
        <v>75592.621484145115</v>
      </c>
      <c r="F227" s="11">
        <f>'Monthly data 1831 to 1870'!F228</f>
        <v>51.95330503484319</v>
      </c>
    </row>
    <row r="228" spans="2:511" x14ac:dyDescent="0.55000000000000004">
      <c r="B228">
        <f>'Monthly data 1831 to 1870'!B229</f>
        <v>184910</v>
      </c>
      <c r="E228" s="11">
        <f>'Monthly data 1831 to 1870'!E229</f>
        <v>74711.984499293205</v>
      </c>
      <c r="F228" s="11">
        <f>'Monthly data 1831 to 1870'!F229</f>
        <v>51.348060753050802</v>
      </c>
    </row>
    <row r="229" spans="2:511" x14ac:dyDescent="0.55000000000000004">
      <c r="B229">
        <f>'Monthly data 1831 to 1870'!B230</f>
        <v>184911</v>
      </c>
      <c r="E229" s="11">
        <f>'Monthly data 1831 to 1870'!E230</f>
        <v>76045.466134802366</v>
      </c>
      <c r="F229" s="11">
        <f>'Monthly data 1831 to 1870'!F230</f>
        <v>52.264536155117646</v>
      </c>
    </row>
    <row r="230" spans="2:511" x14ac:dyDescent="0.55000000000000004">
      <c r="B230">
        <f>'Monthly data 1831 to 1870'!B231</f>
        <v>184912</v>
      </c>
      <c r="D230">
        <f>D218*G230*(1+H230)</f>
        <v>187.74329232342419</v>
      </c>
      <c r="E230" s="11">
        <f>'Monthly data 1831 to 1870'!E231</f>
        <v>75618.475009936199</v>
      </c>
      <c r="F230" s="11">
        <f>'Monthly data 1831 to 1870'!F231</f>
        <v>51.97107364883329</v>
      </c>
      <c r="G230">
        <f>F230/F218</f>
        <v>0.97532347935679942</v>
      </c>
      <c r="H230" s="12">
        <f>(J230+K230)/AVERAGE(E219:E230)</f>
        <v>7.2766104663656767E-2</v>
      </c>
      <c r="I230" s="12">
        <f>J230/AVERAGE(E219:E230)</f>
        <v>6.9916182513457659E-2</v>
      </c>
      <c r="J230">
        <f>SUM(L230,R230,X230,AD230,AJ230,AP230,AV230,BB230,BH230,BN230,BT230,BZ230,CF230,CL230,CR230,CX230,DD230,DJ230,DP230,DV230,EB230,EH230,EN230,ET230,EZ230,FF230,FL230,FR230,FX230,GD230,GJ230,GP230,GV230,HB230,HH230,HN230,HT230,HZ230,IF230,IL230,IR230,IX230,JD230,JJ230,JP230,JV230,KB230,KH230,KN230,KT230,KZ230,LF230,LL230,LR230,LX230,MD230,MJ230,MP230,MV230,NB230,NH230,NN230,NT230,NZ230,OF230,OL230,OR230,OX230,PD230,PJ230,PP230,PV230,QB230,QH230,QN230,QT230,QZ230,RF230,RL230,RR230,RX230,SD230,SJ230,SP230)</f>
        <v>5284.7608695652179</v>
      </c>
      <c r="K230">
        <f>SUM(M230,S230,Y230,AE230,AK230,AQ230,AW230,BC230,BI230,BO230,BU230,CA230,CG230,CM230,CS230,CY230,DE230,DK230,DQ230,DW230,EC230,EI230,EO230,EU230,FA230,FG230,FM230,FS230,FY230,GE230,GK230,GQ230,GW230,HC230,HI230,HO230,HU230,IA230,IG230,IM230,IS230,IY230,JE230,JK230,JQ230,JW230,KC230,KI230,KO230,KU230,LA230,LG230,LM230,LS230,LY230,ME230,MK230,MQ230,MW230,NC230,NI230,NO230,NU230,OA230,OG230,OM230,OS230,OY230,PE230,PK230,PQ230,PW230,QC230,QI230,QO230,QU230,RA230,RG230,RM230,RS230,RY230,SE230,SK230,SQ230)</f>
        <v>215.41732570682595</v>
      </c>
      <c r="L230">
        <f>'Monthly data 1831 to 1870'!K231*'Monthly data 1831 to 1870'!M231</f>
        <v>0</v>
      </c>
      <c r="M230">
        <f>(('Monthly data 1831 to 1870'!L231/'Monthly data 1831 to 1870'!L219)-1)*'Monthly data 1831 to 1870'!M231*'Monthly data 1831 to 1870'!N231</f>
        <v>215.41732570682595</v>
      </c>
      <c r="X230">
        <f>'Monthly data 1831 to 1870'!W231*'Monthly data 1831 to 1870'!Y231</f>
        <v>720</v>
      </c>
      <c r="Y230">
        <f>(('Monthly data 1831 to 1870'!X231/'Monthly data 1831 to 1870'!X219)-1)*'Monthly data 1831 to 1870'!Y231*'Monthly data 1831 to 1870'!Z231</f>
        <v>0</v>
      </c>
      <c r="AJ230">
        <f>'Monthly data 1831 to 1870'!AI231*'Monthly data 1831 to 1870'!AK231</f>
        <v>0</v>
      </c>
      <c r="AK230">
        <f>(('Monthly data 1831 to 1870'!AJ231/'Monthly data 1831 to 1870'!AJ219)-1)*'Monthly data 1831 to 1870'!AK231*'Monthly data 1831 to 1870'!AL231</f>
        <v>0</v>
      </c>
      <c r="BB230">
        <f>'Monthly data 1831 to 1870'!BA231*'Monthly data 1831 to 1870'!BC231</f>
        <v>166</v>
      </c>
      <c r="BC230">
        <f>(('Monthly data 1831 to 1870'!BB231/'Monthly data 1831 to 1870'!BB219)-1)*'Monthly data 1831 to 1870'!BC231*'Monthly data 1831 to 1870'!BD231</f>
        <v>0</v>
      </c>
      <c r="BH230">
        <f>'Monthly data 1831 to 1870'!BG231*'Monthly data 1831 to 1870'!BI231</f>
        <v>0</v>
      </c>
      <c r="BI230">
        <f>(('Monthly data 1831 to 1870'!BH231/'Monthly data 1831 to 1870'!BH219)-1)*'Monthly data 1831 to 1870'!BI231*'Monthly data 1831 to 1870'!BJ231</f>
        <v>0</v>
      </c>
      <c r="BN230">
        <f>'Monthly data 1831 to 1870'!BM231*'Monthly data 1831 to 1870'!BO231</f>
        <v>228</v>
      </c>
      <c r="BO230">
        <f>(('Monthly data 1831 to 1870'!BN231/'Monthly data 1831 to 1870'!BN219)-1)*'Monthly data 1831 to 1870'!BO231*'Monthly data 1831 to 1870'!BP231</f>
        <v>0</v>
      </c>
      <c r="DD230">
        <f>'Monthly data 1831 to 1870'!DC231*'Monthly data 1831 to 1870'!DE231</f>
        <v>0</v>
      </c>
      <c r="DE230">
        <f>(('Monthly data 1831 to 1870'!DD231/'Monthly data 1831 to 1870'!DD219)-1)*'Monthly data 1831 to 1870'!DE231*'Monthly data 1831 to 1870'!DF231</f>
        <v>0</v>
      </c>
      <c r="DJ230">
        <f>'Monthly data 1831 to 1870'!DI231*'Monthly data 1831 to 1870'!DK231</f>
        <v>46</v>
      </c>
      <c r="DK230">
        <f>(('Monthly data 1831 to 1870'!DJ231/'Monthly data 1831 to 1870'!DJ219)-1)*'Monthly data 1831 to 1870'!DK231*'Monthly data 1831 to 1870'!DL231</f>
        <v>0</v>
      </c>
      <c r="DP230">
        <f>'Monthly data 1831 to 1870'!DO231*'Monthly data 1831 to 1870'!DQ231</f>
        <v>278.26086956521743</v>
      </c>
      <c r="DQ230">
        <f>(('Monthly data 1831 to 1870'!DP231/'Monthly data 1831 to 1870'!DP219)-1)*'Monthly data 1831 to 1870'!DQ231*'Monthly data 1831 to 1870'!DR231</f>
        <v>0</v>
      </c>
      <c r="ET230">
        <f>'Monthly data 1831 to 1870'!ES231*'Monthly data 1831 to 1870'!EU231</f>
        <v>301</v>
      </c>
      <c r="EU230">
        <f>(('Monthly data 1831 to 1870'!ET231/'Monthly data 1831 to 1870'!ET219)-1)*'Monthly data 1831 to 1870'!EU231*'Monthly data 1831 to 1870'!EV231</f>
        <v>0</v>
      </c>
      <c r="EZ230">
        <f>'Monthly data 1831 to 1870'!EY231*'Monthly data 1831 to 1870'!FA231</f>
        <v>412</v>
      </c>
      <c r="FA230">
        <f>(('Monthly data 1831 to 1870'!EZ231/'Monthly data 1831 to 1870'!EZ219)-1)*'Monthly data 1831 to 1870'!FA231*'Monthly data 1831 to 1870'!FB231</f>
        <v>0</v>
      </c>
      <c r="HZ230">
        <f>'Monthly data 1831 to 1870'!HY231*'Monthly data 1831 to 1870'!IA231</f>
        <v>180</v>
      </c>
      <c r="IA230">
        <f>(('Monthly data 1831 to 1870'!HZ231/'Monthly data 1831 to 1870'!HZ219)-1)*'Monthly data 1831 to 1870'!IA231*'Monthly data 1831 to 1870'!IB231</f>
        <v>0</v>
      </c>
      <c r="IF230">
        <f>'Monthly data 1831 to 1870'!IE231*'Monthly data 1831 to 1870'!IG231</f>
        <v>175</v>
      </c>
      <c r="IG230">
        <f>(('Monthly data 1831 to 1870'!IF231/'Monthly data 1831 to 1870'!IF219)-1)*'Monthly data 1831 to 1870'!IG231*'Monthly data 1831 to 1870'!IH231</f>
        <v>0</v>
      </c>
      <c r="IL230">
        <f>'Monthly data 1831 to 1870'!IK231*'Monthly data 1831 to 1870'!IM231</f>
        <v>30</v>
      </c>
      <c r="IM230">
        <f>(('Monthly data 1831 to 1870'!IL231/'Monthly data 1831 to 1870'!IL219)-1)*'Monthly data 1831 to 1870'!IM231*'Monthly data 1831 to 1870'!IN231</f>
        <v>0</v>
      </c>
      <c r="JD230">
        <f>'Monthly data 1831 to 1870'!JC231*'Monthly data 1831 to 1870'!JE231</f>
        <v>70</v>
      </c>
      <c r="JE230">
        <f>(('Monthly data 1831 to 1870'!JD231/'Monthly data 1831 to 1870'!JD219)-1)*'Monthly data 1831 to 1870'!JE231*'Monthly data 1831 to 1870'!JF231</f>
        <v>0</v>
      </c>
      <c r="JJ230">
        <f>'Monthly data 1831 to 1870'!JI231*'Monthly data 1831 to 1870'!JK231</f>
        <v>330</v>
      </c>
      <c r="JK230">
        <f>(('Monthly data 1831 to 1870'!JJ231/'Monthly data 1831 to 1870'!JJ219)-1)*'Monthly data 1831 to 1870'!JK231*'Monthly data 1831 to 1870'!JL231</f>
        <v>0</v>
      </c>
      <c r="JP230">
        <f>'Monthly data 1831 to 1870'!JO231*'Monthly data 1831 to 1870'!JQ231</f>
        <v>189.60000000000002</v>
      </c>
      <c r="JQ230">
        <f>(('Monthly data 1831 to 1870'!JP231/'Monthly data 1831 to 1870'!JP219)-1)*'Monthly data 1831 to 1870'!JQ231*'Monthly data 1831 to 1870'!JR231</f>
        <v>0</v>
      </c>
      <c r="JV230">
        <f>'Monthly data 1831 to 1870'!JU231*'Monthly data 1831 to 1870'!JW231</f>
        <v>330</v>
      </c>
      <c r="JW230">
        <f>(('Monthly data 1831 to 1870'!JV231/'Monthly data 1831 to 1870'!JV219)-1)*'Monthly data 1831 to 1870'!JW231*'Monthly data 1831 to 1870'!JX231</f>
        <v>0</v>
      </c>
      <c r="KB230">
        <f>'Monthly data 1831 to 1870'!KA231*'Monthly data 1831 to 1870'!KC231</f>
        <v>16.25</v>
      </c>
      <c r="KC230">
        <f>(('Monthly data 1831 to 1870'!KB231/'Monthly data 1831 to 1870'!KB219)-1)*'Monthly data 1831 to 1870'!KC231*'Monthly data 1831 to 1870'!KD231</f>
        <v>0</v>
      </c>
      <c r="KH230">
        <f>'Monthly data 1831 to 1870'!KG231*'Monthly data 1831 to 1870'!KI231</f>
        <v>0</v>
      </c>
      <c r="KI230">
        <f>(('Monthly data 1831 to 1870'!KH231/'Monthly data 1831 to 1870'!KH219)-1)*'Monthly data 1831 to 1870'!KI231*'Monthly data 1831 to 1870'!KJ231</f>
        <v>0</v>
      </c>
      <c r="KN230">
        <f>'Monthly data 1831 to 1870'!KM231*'Monthly data 1831 to 1870'!KO231</f>
        <v>146.4</v>
      </c>
      <c r="KO230">
        <f>(('Monthly data 1831 to 1870'!KN231/'Monthly data 1831 to 1870'!KN219)-1)*'Monthly data 1831 to 1870'!KO231*'Monthly data 1831 to 1870'!KP231</f>
        <v>0</v>
      </c>
      <c r="KT230">
        <f>'Monthly data 1831 to 1870'!KS231*'Monthly data 1831 to 1870'!KU231</f>
        <v>111</v>
      </c>
      <c r="KU230">
        <f>(('Monthly data 1831 to 1870'!KT231/'Monthly data 1831 to 1870'!KT219)-1)*'Monthly data 1831 to 1870'!KU231*'Monthly data 1831 to 1870'!KV231</f>
        <v>0</v>
      </c>
      <c r="KZ230">
        <f>'Monthly data 1831 to 1870'!KY231*'Monthly data 1831 to 1870'!LA231</f>
        <v>0</v>
      </c>
      <c r="LA230">
        <f>(('Monthly data 1831 to 1870'!KZ231/'Monthly data 1831 to 1870'!KZ219)-1)*'Monthly data 1831 to 1870'!LA231*'Monthly data 1831 to 1870'!LB231</f>
        <v>0</v>
      </c>
      <c r="LF230">
        <f>'Monthly data 1831 to 1870'!LE231*'Monthly data 1831 to 1870'!LG231</f>
        <v>288</v>
      </c>
      <c r="LG230">
        <f>(('Monthly data 1831 to 1870'!LF231/'Monthly data 1831 to 1870'!LF219)-1)*'Monthly data 1831 to 1870'!LG231*'Monthly data 1831 to 1870'!LH231</f>
        <v>0</v>
      </c>
      <c r="LL230">
        <f>'Monthly data 1831 to 1870'!LK231*'Monthly data 1831 to 1870'!LM231</f>
        <v>0</v>
      </c>
      <c r="LM230">
        <f>(('Monthly data 1831 to 1870'!LL231/'Monthly data 1831 to 1870'!LL219)-1)*'Monthly data 1831 to 1870'!LM231*'Monthly data 1831 to 1870'!LN231</f>
        <v>0</v>
      </c>
      <c r="LR230">
        <f>'Monthly data 1831 to 1870'!LQ231*'Monthly data 1831 to 1870'!LS231</f>
        <v>39.9</v>
      </c>
      <c r="LS230">
        <f>(('Monthly data 1831 to 1870'!LR231/'Monthly data 1831 to 1870'!LR219)-1)*'Monthly data 1831 to 1870'!LS231*'Monthly data 1831 to 1870'!LT231</f>
        <v>0</v>
      </c>
      <c r="LX230">
        <f>'Monthly data 1831 to 1870'!LW231*'Monthly data 1831 to 1870'!LY231</f>
        <v>160</v>
      </c>
      <c r="LY230">
        <f>(('Monthly data 1831 to 1870'!LX231/'Monthly data 1831 to 1870'!LX219)-1)*'Monthly data 1831 to 1870'!LY231*'Monthly data 1831 to 1870'!LZ231</f>
        <v>0</v>
      </c>
      <c r="MD230">
        <f>'Monthly data 1831 to 1870'!MC231*'Monthly data 1831 to 1870'!ME231</f>
        <v>46.5</v>
      </c>
      <c r="ME230">
        <f>(('Monthly data 1831 to 1870'!MD231/'Monthly data 1831 to 1870'!MD219)-1)*'Monthly data 1831 to 1870'!ME231*'Monthly data 1831 to 1870'!MF231</f>
        <v>0</v>
      </c>
      <c r="MP230">
        <f>'Monthly data 1831 to 1870'!MO231*'Monthly data 1831 to 1870'!MQ231</f>
        <v>180</v>
      </c>
      <c r="MQ230">
        <f>(('Monthly data 1831 to 1870'!MP231/'Monthly data 1831 to 1870'!MP219)-1)*'Monthly data 1831 to 1870'!MQ231*'Monthly data 1831 to 1870'!MR231</f>
        <v>0</v>
      </c>
      <c r="MV230">
        <f>'Monthly data 1831 to 1870'!MU231*'Monthly data 1831 to 1870'!MW231</f>
        <v>198</v>
      </c>
      <c r="MW230">
        <f>(('Monthly data 1831 to 1870'!MV231/'Monthly data 1831 to 1870'!MV219)-1)*'Monthly data 1831 to 1870'!MW231*'Monthly data 1831 to 1870'!MX231</f>
        <v>0</v>
      </c>
      <c r="NB230">
        <f>'Monthly data 1831 to 1870'!NA231*'Monthly data 1831 to 1870'!NC231</f>
        <v>135</v>
      </c>
      <c r="NC230">
        <f>(('Monthly data 1831 to 1870'!NB231/'Monthly data 1831 to 1870'!NB219)-1)*'Monthly data 1831 to 1870'!NC231*'Monthly data 1831 to 1870'!ND231</f>
        <v>0</v>
      </c>
      <c r="NH230">
        <f>'Monthly data 1831 to 1870'!NG231*'Monthly data 1831 to 1870'!NI231</f>
        <v>212</v>
      </c>
      <c r="NI230">
        <f>(('Monthly data 1831 to 1870'!NH231/'Monthly data 1831 to 1870'!NH219)-1)*'Monthly data 1831 to 1870'!NI231*'Monthly data 1831 to 1870'!NJ231</f>
        <v>0</v>
      </c>
      <c r="NN230">
        <f>'Monthly data 1831 to 1870'!NM231*'Monthly data 1831 to 1870'!NO231</f>
        <v>89.600000000000009</v>
      </c>
      <c r="NO230">
        <f>(('Monthly data 1831 to 1870'!NN231/'Monthly data 1831 to 1870'!NN219)-1)*'Monthly data 1831 to 1870'!NO231*'Monthly data 1831 to 1870'!NP231</f>
        <v>0</v>
      </c>
      <c r="NT230">
        <f>'Monthly data 1831 to 1870'!NS231*'Monthly data 1831 to 1870'!NU231</f>
        <v>0</v>
      </c>
      <c r="NU230">
        <f>(('Monthly data 1831 to 1870'!NT231/'Monthly data 1831 to 1870'!NT219)-1)*'Monthly data 1831 to 1870'!NU231*'Monthly data 1831 to 1870'!NV231</f>
        <v>0</v>
      </c>
      <c r="NZ230">
        <f>'Monthly data 1831 to 1870'!NY231*'Monthly data 1831 to 1870'!OA231</f>
        <v>0</v>
      </c>
      <c r="OA230">
        <f>(('Monthly data 1831 to 1870'!NZ231/'Monthly data 1831 to 1870'!NZ219)-1)*'Monthly data 1831 to 1870'!OA231*'Monthly data 1831 to 1870'!OB231</f>
        <v>0</v>
      </c>
      <c r="OF230">
        <f>'Monthly data 1831 to 1870'!OE231*'Monthly data 1831 to 1870'!OG231</f>
        <v>68.25</v>
      </c>
      <c r="OG230">
        <f>(('Monthly data 1831 to 1870'!OF231/'Monthly data 1831 to 1870'!OF219)-1)*'Monthly data 1831 to 1870'!OG231*'Monthly data 1831 to 1870'!OH231</f>
        <v>0</v>
      </c>
      <c r="PJ230">
        <f>'Monthly data 1831 to 1870'!PI231*'Monthly data 1831 to 1870'!PK231</f>
        <v>0</v>
      </c>
      <c r="PK230">
        <f>(('Monthly data 1831 to 1870'!PJ231/'Monthly data 1831 to 1870'!PJ219)-1)*'Monthly data 1831 to 1870'!PK231*'Monthly data 1831 to 1870'!PL231</f>
        <v>0</v>
      </c>
      <c r="PV230">
        <f>'Monthly data 1831 to 1870'!PU231*'Monthly data 1831 to 1870'!PW231</f>
        <v>60</v>
      </c>
      <c r="PW230">
        <f>(('Monthly data 1831 to 1870'!PV231/'Monthly data 1831 to 1870'!PV219)-1)*'Monthly data 1831 to 1870'!PW231*'Monthly data 1831 to 1870'!PX231</f>
        <v>0</v>
      </c>
      <c r="QB230">
        <f>'Monthly data 1831 to 1870'!QA231*'Monthly data 1831 to 1870'!QC231</f>
        <v>78</v>
      </c>
      <c r="QC230">
        <f>(('Monthly data 1831 to 1870'!QB231/'Monthly data 1831 to 1870'!QB219)-1)*'Monthly data 1831 to 1870'!QC231*'Monthly data 1831 to 1870'!QD231</f>
        <v>0</v>
      </c>
      <c r="QH230">
        <f>'Monthly data 1831 to 1870'!QG231*'Monthly data 1831 to 1870'!QI231</f>
        <v>0</v>
      </c>
      <c r="QI230">
        <f>(('Monthly data 1831 to 1870'!QH231/'Monthly data 1831 to 1870'!QH219)-1)*'Monthly data 1831 to 1870'!QI231*'Monthly data 1831 to 1870'!QJ231</f>
        <v>0</v>
      </c>
      <c r="QN230">
        <f>'Monthly data 1831 to 1870'!QM231*'Monthly data 1831 to 1870'!QO231</f>
        <v>0</v>
      </c>
      <c r="QO230">
        <f>(('Monthly data 1831 to 1870'!QN231/'Monthly data 1831 to 1870'!QN219)-1)*'Monthly data 1831 to 1870'!QO231*'Monthly data 1831 to 1870'!QP231</f>
        <v>0</v>
      </c>
      <c r="QT230">
        <f>'Monthly data 1831 to 1870'!QS231*'Monthly data 1831 to 1870'!QU231</f>
        <v>0</v>
      </c>
      <c r="QU230">
        <f>(('Monthly data 1831 to 1870'!QT231/'Monthly data 1831 to 1870'!QT219)-1)*'Monthly data 1831 to 1870'!QU231*'Monthly data 1831 to 1870'!QV231</f>
        <v>0</v>
      </c>
      <c r="QZ230">
        <f>'Monthly data 1831 to 1870'!QY231*'Monthly data 1831 to 1870'!RA231</f>
        <v>0</v>
      </c>
      <c r="RA230">
        <f>(('Monthly data 1831 to 1870'!QZ231/'Monthly data 1831 to 1870'!QZ219)-1)*'Monthly data 1831 to 1870'!RA231*'Monthly data 1831 to 1870'!RB231</f>
        <v>0</v>
      </c>
      <c r="RL230">
        <f>'Monthly data 1831 to 1870'!RK231*'Monthly data 1831 to 1870'!RM231</f>
        <v>0</v>
      </c>
      <c r="RM230">
        <f>(('Monthly data 1831 to 1870'!RL231/'Monthly data 1831 to 1870'!RL219)-1)*'Monthly data 1831 to 1870'!RM231*'Monthly data 1831 to 1870'!RN231</f>
        <v>0</v>
      </c>
      <c r="SP230">
        <f>'Monthly data 1831 to 1870'!SO231*'Monthly data 1831 to 1870'!SQ231</f>
        <v>0</v>
      </c>
      <c r="SQ230">
        <f>(('Monthly data 1831 to 1870'!SP231/'Monthly data 1831 to 1870'!SP219)-1)*'Monthly data 1831 to 1870'!SQ231*'Monthly data 1831 to 1870'!SR231</f>
        <v>0</v>
      </c>
    </row>
    <row r="231" spans="2:511" x14ac:dyDescent="0.55000000000000004">
      <c r="B231">
        <f>'Monthly data 1831 to 1870'!B232</f>
        <v>185001</v>
      </c>
      <c r="E231" s="11">
        <f>'Monthly data 1831 to 1870'!E232</f>
        <v>87451.331305876723</v>
      </c>
      <c r="F231" s="11">
        <f>'Monthly data 1831 to 1870'!F232</f>
        <v>51.025110317330459</v>
      </c>
    </row>
    <row r="232" spans="2:511" x14ac:dyDescent="0.55000000000000004">
      <c r="B232">
        <f>'Monthly data 1831 to 1870'!B233</f>
        <v>185002</v>
      </c>
      <c r="E232" s="11">
        <f>'Monthly data 1831 to 1870'!E233</f>
        <v>88734.174903280611</v>
      </c>
      <c r="F232" s="11">
        <f>'Monthly data 1831 to 1870'!F233</f>
        <v>51.773609340729728</v>
      </c>
    </row>
    <row r="233" spans="2:511" x14ac:dyDescent="0.55000000000000004">
      <c r="B233">
        <f>'Monthly data 1831 to 1870'!B234</f>
        <v>185003</v>
      </c>
      <c r="E233" s="11">
        <f>'Monthly data 1831 to 1870'!E234</f>
        <v>88551.115688974125</v>
      </c>
      <c r="F233" s="11">
        <f>'Monthly data 1831 to 1870'!F234</f>
        <v>51.666800027879795</v>
      </c>
    </row>
    <row r="234" spans="2:511" x14ac:dyDescent="0.55000000000000004">
      <c r="B234">
        <f>'Monthly data 1831 to 1870'!B235</f>
        <v>185004</v>
      </c>
      <c r="E234" s="11">
        <f>'Monthly data 1831 to 1870'!E235</f>
        <v>89173.681212159485</v>
      </c>
      <c r="F234" s="11">
        <f>'Monthly data 1831 to 1870'!F235</f>
        <v>52.03004749393827</v>
      </c>
    </row>
    <row r="235" spans="2:511" x14ac:dyDescent="0.55000000000000004">
      <c r="B235">
        <f>'Monthly data 1831 to 1870'!B236</f>
        <v>185005</v>
      </c>
      <c r="E235" s="11">
        <f>'Monthly data 1831 to 1870'!E236</f>
        <v>92401.948028321931</v>
      </c>
      <c r="F235" s="11">
        <f>'Monthly data 1831 to 1870'!F236</f>
        <v>53.913639978680663</v>
      </c>
    </row>
    <row r="236" spans="2:511" x14ac:dyDescent="0.55000000000000004">
      <c r="B236">
        <f>'Monthly data 1831 to 1870'!B237</f>
        <v>185006</v>
      </c>
      <c r="E236" s="11">
        <f>'Monthly data 1831 to 1870'!E237</f>
        <v>92034.050443030239</v>
      </c>
      <c r="F236" s="11">
        <f>'Monthly data 1831 to 1870'!F237</f>
        <v>53.698983270833303</v>
      </c>
    </row>
    <row r="237" spans="2:511" x14ac:dyDescent="0.55000000000000004">
      <c r="B237">
        <f>'Monthly data 1831 to 1870'!B238</f>
        <v>185007</v>
      </c>
      <c r="E237" s="11">
        <f>'Monthly data 1831 to 1870'!E238</f>
        <v>91348.476549980172</v>
      </c>
      <c r="F237" s="11">
        <f>'Monthly data 1831 to 1870'!F238</f>
        <v>53.298972396199424</v>
      </c>
    </row>
    <row r="238" spans="2:511" x14ac:dyDescent="0.55000000000000004">
      <c r="B238">
        <f>'Monthly data 1831 to 1870'!B239</f>
        <v>185008</v>
      </c>
      <c r="E238" s="11">
        <f>'Monthly data 1831 to 1870'!E239</f>
        <v>92605.188773990609</v>
      </c>
      <c r="F238" s="11">
        <f>'Monthly data 1831 to 1870'!F239</f>
        <v>54.032224582412404</v>
      </c>
    </row>
    <row r="239" spans="2:511" x14ac:dyDescent="0.55000000000000004">
      <c r="B239">
        <f>'Monthly data 1831 to 1870'!B240</f>
        <v>185009</v>
      </c>
      <c r="E239" s="11">
        <f>'Monthly data 1831 to 1870'!E240</f>
        <v>95564.866014865125</v>
      </c>
      <c r="F239" s="11">
        <f>'Monthly data 1831 to 1870'!F240</f>
        <v>55.759103469951604</v>
      </c>
    </row>
    <row r="240" spans="2:511" x14ac:dyDescent="0.55000000000000004">
      <c r="B240">
        <f>'Monthly data 1831 to 1870'!B241</f>
        <v>185010</v>
      </c>
      <c r="E240" s="11">
        <f>'Monthly data 1831 to 1870'!E241</f>
        <v>99469.298992925455</v>
      </c>
      <c r="F240" s="11">
        <f>'Monthly data 1831 to 1870'!F241</f>
        <v>58.037217713122239</v>
      </c>
    </row>
    <row r="241" spans="2:511" x14ac:dyDescent="0.55000000000000004">
      <c r="B241">
        <f>'Monthly data 1831 to 1870'!B242</f>
        <v>185011</v>
      </c>
      <c r="E241" s="11">
        <f>'Monthly data 1831 to 1870'!E242</f>
        <v>100405.88208320283</v>
      </c>
      <c r="F241" s="11">
        <f>'Monthly data 1831 to 1870'!F242</f>
        <v>58.583684585485763</v>
      </c>
    </row>
    <row r="242" spans="2:511" x14ac:dyDescent="0.55000000000000004">
      <c r="B242">
        <f>'Monthly data 1831 to 1870'!B243</f>
        <v>185012</v>
      </c>
      <c r="D242">
        <f>D230*G242*(1+H242)</f>
        <v>229.98828353935272</v>
      </c>
      <c r="E242" s="11">
        <f>'Monthly data 1831 to 1870'!E243</f>
        <v>101778.28184787519</v>
      </c>
      <c r="F242" s="11">
        <f>'Monthly data 1831 to 1870'!F243</f>
        <v>59.384436825002325</v>
      </c>
      <c r="G242">
        <f>F242/F230</f>
        <v>1.1426440259106607</v>
      </c>
      <c r="H242" s="12">
        <f>(J242+K242)/AVERAGE(E231:E242)</f>
        <v>7.208773882539761E-2</v>
      </c>
      <c r="I242" s="12">
        <f>J242/AVERAGE(E231:E242)</f>
        <v>6.3368772322283634E-2</v>
      </c>
      <c r="J242">
        <f>SUM(L242,R242,X242,AD242,AJ242,AP242,AV242,BB242,BH242,BN242,BT242,BZ242,CF242,CL242,CR242,CX242,DD242,DJ242,DP242,DV242,EB242,EH242,EN242,ET242,EZ242,FF242,FL242,FR242,FX242,GD242,GJ242,GP242,GV242,HB242,HH242,HN242,HT242,HZ242,IF242,IL242,IR242,IX242,JD242,JJ242,JP242,JV242,KB242,KH242,KN242,KT242,KZ242,LF242,LL242,LR242,LX242,MD242,MJ242,MP242,MV242,NB242,NH242,NN242,NT242,NZ242,OF242,OL242,OR242,OX242,PD242,PJ242,PP242,PV242,QB242,QH242,QN242,QT242,QZ242,RF242,RL242,RR242,RX242,SD242,SJ242,SP242)</f>
        <v>5911.8749999999991</v>
      </c>
      <c r="K242">
        <f>SUM(M242,S242,Y242,AE242,AK242,AQ242,AW242,BC242,BI242,BO242,BU242,CA242,CG242,CM242,CS242,CY242,DE242,DK242,DQ242,DW242,EC242,EI242,EO242,EU242,FA242,FG242,FM242,FS242,FY242,GE242,GK242,GQ242,GW242,HC242,HI242,HO242,HU242,IA242,IG242,IM242,IS242,IY242,JE242,JK242,JQ242,JW242,KC242,KI242,KO242,KU242,LA242,LG242,LM242,LS242,LY242,ME242,MK242,MQ242,MW242,NC242,NI242,NO242,NU242,OA242,OG242,OM242,OS242,OY242,PE242,PK242,PQ242,PW242,QC242,QI242,QO242,QU242,RA242,RG242,RM242,RS242,RY242,SE242,SK242,SQ242)</f>
        <v>813.42021009094037</v>
      </c>
      <c r="L242">
        <f>'Monthly data 1831 to 1870'!K243*'Monthly data 1831 to 1870'!M243</f>
        <v>0</v>
      </c>
      <c r="M242">
        <f>(('Monthly data 1831 to 1870'!L243/'Monthly data 1831 to 1870'!L231)-1)*'Monthly data 1831 to 1870'!M243*'Monthly data 1831 to 1870'!N243</f>
        <v>432.84194922137465</v>
      </c>
      <c r="X242">
        <f>'Monthly data 1831 to 1870'!W243*'Monthly data 1831 to 1870'!Y243</f>
        <v>812</v>
      </c>
      <c r="Y242">
        <f>(('Monthly data 1831 to 1870'!X243/'Monthly data 1831 to 1870'!X231)-1)*'Monthly data 1831 to 1870'!Y243*'Monthly data 1831 to 1870'!Z243</f>
        <v>0</v>
      </c>
      <c r="AJ242">
        <f>'Monthly data 1831 to 1870'!AI243*'Monthly data 1831 to 1870'!AK243</f>
        <v>0</v>
      </c>
      <c r="AK242">
        <f>(('Monthly data 1831 to 1870'!AJ243/'Monthly data 1831 to 1870'!AJ231)-1)*'Monthly data 1831 to 1870'!AK243*'Monthly data 1831 to 1870'!AL243</f>
        <v>0</v>
      </c>
      <c r="BB242">
        <f>'Monthly data 1831 to 1870'!BA243*'Monthly data 1831 to 1870'!BC243</f>
        <v>352.75</v>
      </c>
      <c r="BC242">
        <f>(('Monthly data 1831 to 1870'!BB243/'Monthly data 1831 to 1870'!BB231)-1)*'Monthly data 1831 to 1870'!BC243*'Monthly data 1831 to 1870'!BD243</f>
        <v>0</v>
      </c>
      <c r="BH242">
        <f>'Monthly data 1831 to 1870'!BG243*'Monthly data 1831 to 1870'!BI243</f>
        <v>122.8</v>
      </c>
      <c r="BI242">
        <f>(('Monthly data 1831 to 1870'!BH243/'Monthly data 1831 to 1870'!BH231)-1)*'Monthly data 1831 to 1870'!BI243*'Monthly data 1831 to 1870'!BJ243</f>
        <v>0</v>
      </c>
      <c r="BN242">
        <f>'Monthly data 1831 to 1870'!BM243*'Monthly data 1831 to 1870'!BO243</f>
        <v>228</v>
      </c>
      <c r="BO242">
        <f>(('Monthly data 1831 to 1870'!BN243/'Monthly data 1831 to 1870'!BN231)-1)*'Monthly data 1831 to 1870'!BO243*'Monthly data 1831 to 1870'!BP243</f>
        <v>0</v>
      </c>
      <c r="DD242">
        <f>'Monthly data 1831 to 1870'!DC243*'Monthly data 1831 to 1870'!DE243</f>
        <v>133</v>
      </c>
      <c r="DE242">
        <f>(('Monthly data 1831 to 1870'!DD243/'Monthly data 1831 to 1870'!DD231)-1)*'Monthly data 1831 to 1870'!DE243*'Monthly data 1831 to 1870'!DF243</f>
        <v>0</v>
      </c>
      <c r="DJ242">
        <f>'Monthly data 1831 to 1870'!DI243*'Monthly data 1831 to 1870'!DK243</f>
        <v>92</v>
      </c>
      <c r="DK242">
        <f>(('Monthly data 1831 to 1870'!DJ243/'Monthly data 1831 to 1870'!DJ231)-1)*'Monthly data 1831 to 1870'!DK243*'Monthly data 1831 to 1870'!DL243</f>
        <v>0</v>
      </c>
      <c r="DP242">
        <f>'Monthly data 1831 to 1870'!DO243*'Monthly data 1831 to 1870'!DQ243</f>
        <v>0</v>
      </c>
      <c r="DQ242">
        <f>(('Monthly data 1831 to 1870'!DP243/'Monthly data 1831 to 1870'!DP231)-1)*'Monthly data 1831 to 1870'!DQ243*'Monthly data 1831 to 1870'!DR243</f>
        <v>291.47826086956553</v>
      </c>
      <c r="ET242">
        <f>'Monthly data 1831 to 1870'!ES243*'Monthly data 1831 to 1870'!EU243</f>
        <v>270</v>
      </c>
      <c r="EU242">
        <f>(('Monthly data 1831 to 1870'!ET243/'Monthly data 1831 to 1870'!ET231)-1)*'Monthly data 1831 to 1870'!EU243*'Monthly data 1831 to 1870'!EV243</f>
        <v>0</v>
      </c>
      <c r="EZ242">
        <f>'Monthly data 1831 to 1870'!EY243*'Monthly data 1831 to 1870'!FA243</f>
        <v>412</v>
      </c>
      <c r="FA242">
        <f>(('Monthly data 1831 to 1870'!EZ243/'Monthly data 1831 to 1870'!EZ231)-1)*'Monthly data 1831 to 1870'!FA243*'Monthly data 1831 to 1870'!FB243</f>
        <v>0</v>
      </c>
      <c r="HZ242">
        <f>'Monthly data 1831 to 1870'!HY243*'Monthly data 1831 to 1870'!IA243</f>
        <v>230</v>
      </c>
      <c r="IA242">
        <f>(('Monthly data 1831 to 1870'!HZ243/'Monthly data 1831 to 1870'!HZ231)-1)*'Monthly data 1831 to 1870'!IA243*'Monthly data 1831 to 1870'!IB243</f>
        <v>0</v>
      </c>
      <c r="IF242">
        <f>'Monthly data 1831 to 1870'!IE243*'Monthly data 1831 to 1870'!IG243</f>
        <v>175</v>
      </c>
      <c r="IG242">
        <f>(('Monthly data 1831 to 1870'!IF243/'Monthly data 1831 to 1870'!IF231)-1)*'Monthly data 1831 to 1870'!IG243*'Monthly data 1831 to 1870'!IH243</f>
        <v>0</v>
      </c>
      <c r="IL242">
        <f>'Monthly data 1831 to 1870'!IK243*'Monthly data 1831 to 1870'!IM243</f>
        <v>0</v>
      </c>
      <c r="IM242">
        <f>(('Monthly data 1831 to 1870'!IL243/'Monthly data 1831 to 1870'!IL231)-1)*'Monthly data 1831 to 1870'!IM243*'Monthly data 1831 to 1870'!IN243</f>
        <v>0</v>
      </c>
      <c r="JD242">
        <f>'Monthly data 1831 to 1870'!JC243*'Monthly data 1831 to 1870'!JE243</f>
        <v>70</v>
      </c>
      <c r="JE242">
        <f>(('Monthly data 1831 to 1870'!JD243/'Monthly data 1831 to 1870'!JD231)-1)*'Monthly data 1831 to 1870'!JE243*'Monthly data 1831 to 1870'!JF243</f>
        <v>0</v>
      </c>
      <c r="JJ242">
        <f>'Monthly data 1831 to 1870'!JI243*'Monthly data 1831 to 1870'!JK243</f>
        <v>300</v>
      </c>
      <c r="JK242">
        <f>(('Monthly data 1831 to 1870'!JJ243/'Monthly data 1831 to 1870'!JJ231)-1)*'Monthly data 1831 to 1870'!JK243*'Monthly data 1831 to 1870'!JL243</f>
        <v>0</v>
      </c>
      <c r="JP242">
        <f>'Monthly data 1831 to 1870'!JO243*'Monthly data 1831 to 1870'!JQ243</f>
        <v>173.8</v>
      </c>
      <c r="JQ242">
        <f>(('Monthly data 1831 to 1870'!JP243/'Monthly data 1831 to 1870'!JP231)-1)*'Monthly data 1831 to 1870'!JQ243*'Monthly data 1831 to 1870'!JR243</f>
        <v>0</v>
      </c>
      <c r="JV242">
        <f>'Monthly data 1831 to 1870'!JU243*'Monthly data 1831 to 1870'!JW243</f>
        <v>356</v>
      </c>
      <c r="JW242">
        <f>(('Monthly data 1831 to 1870'!JV243/'Monthly data 1831 to 1870'!JV231)-1)*'Monthly data 1831 to 1870'!JW243*'Monthly data 1831 to 1870'!JX243</f>
        <v>0</v>
      </c>
      <c r="KB242">
        <f>'Monthly data 1831 to 1870'!KA243*'Monthly data 1831 to 1870'!KC243</f>
        <v>0</v>
      </c>
      <c r="KC242">
        <f>(('Monthly data 1831 to 1870'!KB243/'Monthly data 1831 to 1870'!KB231)-1)*'Monthly data 1831 to 1870'!KC243*'Monthly data 1831 to 1870'!KD243</f>
        <v>0</v>
      </c>
      <c r="KH242">
        <f>'Monthly data 1831 to 1870'!KG243*'Monthly data 1831 to 1870'!KI243</f>
        <v>0</v>
      </c>
      <c r="KI242">
        <f>(('Monthly data 1831 to 1870'!KH243/'Monthly data 1831 to 1870'!KH231)-1)*'Monthly data 1831 to 1870'!KI243*'Monthly data 1831 to 1870'!KJ243</f>
        <v>0</v>
      </c>
      <c r="KN242">
        <f>'Monthly data 1831 to 1870'!KM243*'Monthly data 1831 to 1870'!KO243</f>
        <v>146.4</v>
      </c>
      <c r="KO242">
        <f>(('Monthly data 1831 to 1870'!KN243/'Monthly data 1831 to 1870'!KN231)-1)*'Monthly data 1831 to 1870'!KO243*'Monthly data 1831 to 1870'!KP243</f>
        <v>0</v>
      </c>
      <c r="KT242">
        <f>'Monthly data 1831 to 1870'!KS243*'Monthly data 1831 to 1870'!KU243</f>
        <v>129.5</v>
      </c>
      <c r="KU242">
        <f>(('Monthly data 1831 to 1870'!KT243/'Monthly data 1831 to 1870'!KT231)-1)*'Monthly data 1831 to 1870'!KU243*'Monthly data 1831 to 1870'!KV243</f>
        <v>0</v>
      </c>
      <c r="KZ242">
        <f>'Monthly data 1831 to 1870'!KY243*'Monthly data 1831 to 1870'!LA243</f>
        <v>33.75</v>
      </c>
      <c r="LA242">
        <f>(('Monthly data 1831 to 1870'!KZ243/'Monthly data 1831 to 1870'!KZ231)-1)*'Monthly data 1831 to 1870'!LA243*'Monthly data 1831 to 1870'!LB243</f>
        <v>0</v>
      </c>
      <c r="LF242">
        <f>'Monthly data 1831 to 1870'!LE243*'Monthly data 1831 to 1870'!LG243</f>
        <v>348</v>
      </c>
      <c r="LG242">
        <f>(('Monthly data 1831 to 1870'!LF243/'Monthly data 1831 to 1870'!LF231)-1)*'Monthly data 1831 to 1870'!LG243*'Monthly data 1831 to 1870'!LH243</f>
        <v>0</v>
      </c>
      <c r="LL242">
        <f>'Monthly data 1831 to 1870'!LK243*'Monthly data 1831 to 1870'!LM243</f>
        <v>0</v>
      </c>
      <c r="LM242">
        <f>(('Monthly data 1831 to 1870'!LL243/'Monthly data 1831 to 1870'!LL231)-1)*'Monthly data 1831 to 1870'!LM243*'Monthly data 1831 to 1870'!LN243</f>
        <v>0</v>
      </c>
      <c r="LR242">
        <f>'Monthly data 1831 to 1870'!LQ243*'Monthly data 1831 to 1870'!LS243</f>
        <v>37.799999999999997</v>
      </c>
      <c r="LS242">
        <f>(('Monthly data 1831 to 1870'!LR243/'Monthly data 1831 to 1870'!LR231)-1)*'Monthly data 1831 to 1870'!LS243*'Monthly data 1831 to 1870'!LT243</f>
        <v>0</v>
      </c>
      <c r="LX242">
        <f>'Monthly data 1831 to 1870'!LW243*'Monthly data 1831 to 1870'!LY243</f>
        <v>180</v>
      </c>
      <c r="LY242">
        <f>(('Monthly data 1831 to 1870'!LX243/'Monthly data 1831 to 1870'!LX231)-1)*'Monthly data 1831 to 1870'!LY243*'Monthly data 1831 to 1870'!LZ243</f>
        <v>0</v>
      </c>
      <c r="MD242">
        <f>'Monthly data 1831 to 1870'!MC243*'Monthly data 1831 to 1870'!ME243</f>
        <v>49.6</v>
      </c>
      <c r="ME242">
        <f>(('Monthly data 1831 to 1870'!MD243/'Monthly data 1831 to 1870'!MD231)-1)*'Monthly data 1831 to 1870'!ME243*'Monthly data 1831 to 1870'!MF243</f>
        <v>0</v>
      </c>
      <c r="MJ242">
        <f>'Monthly data 1831 to 1870'!MI243*'Monthly data 1831 to 1870'!MK243</f>
        <v>0</v>
      </c>
      <c r="MK242">
        <f>(('Monthly data 1831 to 1870'!MJ243/'Monthly data 1831 to 1870'!MJ231)-1)*'Monthly data 1831 to 1870'!MK243*'Monthly data 1831 to 1870'!ML243</f>
        <v>0</v>
      </c>
      <c r="MP242">
        <f>'Monthly data 1831 to 1870'!MO243*'Monthly data 1831 to 1870'!MQ243</f>
        <v>190.4</v>
      </c>
      <c r="MQ242">
        <f>(('Monthly data 1831 to 1870'!MP243/'Monthly data 1831 to 1870'!MP231)-1)*'Monthly data 1831 to 1870'!MQ243*'Monthly data 1831 to 1870'!MR243</f>
        <v>0</v>
      </c>
      <c r="MV242">
        <f>'Monthly data 1831 to 1870'!MU243*'Monthly data 1831 to 1870'!MW243</f>
        <v>264</v>
      </c>
      <c r="MW242">
        <f>(('Monthly data 1831 to 1870'!MV243/'Monthly data 1831 to 1870'!MV231)-1)*'Monthly data 1831 to 1870'!MW243*'Monthly data 1831 to 1870'!MX243</f>
        <v>0</v>
      </c>
      <c r="NB242">
        <f>'Monthly data 1831 to 1870'!NA243*'Monthly data 1831 to 1870'!NC243</f>
        <v>111.2</v>
      </c>
      <c r="NC242">
        <f>(('Monthly data 1831 to 1870'!NB243/'Monthly data 1831 to 1870'!NB231)-1)*'Monthly data 1831 to 1870'!NC243*'Monthly data 1831 to 1870'!ND243</f>
        <v>0</v>
      </c>
      <c r="NH242">
        <f>'Monthly data 1831 to 1870'!NG243*'Monthly data 1831 to 1870'!NI243</f>
        <v>283.2</v>
      </c>
      <c r="NI242">
        <f>(('Monthly data 1831 to 1870'!NH243/'Monthly data 1831 to 1870'!NH231)-1)*'Monthly data 1831 to 1870'!NI243*'Monthly data 1831 to 1870'!NJ243</f>
        <v>0</v>
      </c>
      <c r="NN242">
        <f>'Monthly data 1831 to 1870'!NM243*'Monthly data 1831 to 1870'!NO243</f>
        <v>70.400000000000006</v>
      </c>
      <c r="NO242">
        <f>(('Monthly data 1831 to 1870'!NN243/'Monthly data 1831 to 1870'!NN231)-1)*'Monthly data 1831 to 1870'!NO243*'Monthly data 1831 to 1870'!NP243</f>
        <v>0</v>
      </c>
      <c r="NT242">
        <f>'Monthly data 1831 to 1870'!NS243*'Monthly data 1831 to 1870'!NU243</f>
        <v>0</v>
      </c>
      <c r="NU242">
        <f>(('Monthly data 1831 to 1870'!NT243/'Monthly data 1831 to 1870'!NT231)-1)*'Monthly data 1831 to 1870'!NU243*'Monthly data 1831 to 1870'!NV243</f>
        <v>0</v>
      </c>
      <c r="NZ242">
        <f>'Monthly data 1831 to 1870'!NY243*'Monthly data 1831 to 1870'!OA243</f>
        <v>0</v>
      </c>
      <c r="OA242">
        <f>(('Monthly data 1831 to 1870'!NZ243/'Monthly data 1831 to 1870'!NZ231)-1)*'Monthly data 1831 to 1870'!OA243*'Monthly data 1831 to 1870'!OB243</f>
        <v>0</v>
      </c>
      <c r="OF242">
        <f>'Monthly data 1831 to 1870'!OE243*'Monthly data 1831 to 1870'!OG243</f>
        <v>0</v>
      </c>
      <c r="OG242">
        <f>(('Monthly data 1831 to 1870'!OF243/'Monthly data 1831 to 1870'!OF231)-1)*'Monthly data 1831 to 1870'!OG243*'Monthly data 1831 to 1870'!OH243</f>
        <v>0</v>
      </c>
      <c r="PJ242">
        <f>'Monthly data 1831 to 1870'!PI243*'Monthly data 1831 to 1870'!PK243</f>
        <v>0</v>
      </c>
      <c r="PK242">
        <f>(('Monthly data 1831 to 1870'!PJ243/'Monthly data 1831 to 1870'!PJ231)-1)*'Monthly data 1831 to 1870'!PK243*'Monthly data 1831 to 1870'!PL243</f>
        <v>0</v>
      </c>
      <c r="PV242">
        <f>'Monthly data 1831 to 1870'!PU243*'Monthly data 1831 to 1870'!PW243</f>
        <v>48</v>
      </c>
      <c r="PW242">
        <f>(('Monthly data 1831 to 1870'!PV243/'Monthly data 1831 to 1870'!PV231)-1)*'Monthly data 1831 to 1870'!PW243*'Monthly data 1831 to 1870'!PX243</f>
        <v>0</v>
      </c>
      <c r="QB242">
        <f>'Monthly data 1831 to 1870'!QA243*'Monthly data 1831 to 1870'!QC243</f>
        <v>96</v>
      </c>
      <c r="QC242">
        <f>(('Monthly data 1831 to 1870'!QB243/'Monthly data 1831 to 1870'!QB231)-1)*'Monthly data 1831 to 1870'!QC243*'Monthly data 1831 to 1870'!QD243</f>
        <v>0</v>
      </c>
      <c r="QH242">
        <f>'Monthly data 1831 to 1870'!QG243*'Monthly data 1831 to 1870'!QI243</f>
        <v>0</v>
      </c>
      <c r="QI242">
        <f>(('Monthly data 1831 to 1870'!QH243/'Monthly data 1831 to 1870'!QH231)-1)*'Monthly data 1831 to 1870'!QI243*'Monthly data 1831 to 1870'!QJ243</f>
        <v>0</v>
      </c>
      <c r="QN242">
        <f>'Monthly data 1831 to 1870'!QM243*'Monthly data 1831 to 1870'!QO243</f>
        <v>0</v>
      </c>
      <c r="QO242">
        <f>(('Monthly data 1831 to 1870'!QN243/'Monthly data 1831 to 1870'!QN231)-1)*'Monthly data 1831 to 1870'!QO243*'Monthly data 1831 to 1870'!QP243</f>
        <v>0</v>
      </c>
      <c r="QT242">
        <f>'Monthly data 1831 to 1870'!QS243*'Monthly data 1831 to 1870'!QU243</f>
        <v>36</v>
      </c>
      <c r="QU242">
        <f>(('Monthly data 1831 to 1870'!QT243/'Monthly data 1831 to 1870'!QT231)-1)*'Monthly data 1831 to 1870'!QU243*'Monthly data 1831 to 1870'!QV243</f>
        <v>89.10000000000008</v>
      </c>
      <c r="QZ242">
        <f>'Monthly data 1831 to 1870'!QY243*'Monthly data 1831 to 1870'!RA243</f>
        <v>140.25</v>
      </c>
      <c r="RA242">
        <f>(('Monthly data 1831 to 1870'!QZ243/'Monthly data 1831 to 1870'!QZ231)-1)*'Monthly data 1831 to 1870'!RA243*'Monthly data 1831 to 1870'!RB243</f>
        <v>0</v>
      </c>
      <c r="RF242">
        <f>'Monthly data 1831 to 1870'!RE243*'Monthly data 1831 to 1870'!RG243</f>
        <v>0</v>
      </c>
      <c r="RG242">
        <f>(('Monthly data 1831 to 1870'!RF243/'Monthly data 1831 to 1870'!RF231)-1)*'Monthly data 1831 to 1870'!RG243*'Monthly data 1831 to 1870'!RH243</f>
        <v>0</v>
      </c>
      <c r="RL242">
        <f>'Monthly data 1831 to 1870'!RK243*'Monthly data 1831 to 1870'!RM243</f>
        <v>20.025000000000002</v>
      </c>
      <c r="RM242">
        <f>(('Monthly data 1831 to 1870'!RL243/'Monthly data 1831 to 1870'!RL231)-1)*'Monthly data 1831 to 1870'!RM243*'Monthly data 1831 to 1870'!RN243</f>
        <v>0</v>
      </c>
      <c r="SP242">
        <f>'Monthly data 1831 to 1870'!SO243*'Monthly data 1831 to 1870'!SQ243</f>
        <v>0</v>
      </c>
      <c r="SQ242">
        <f>(('Monthly data 1831 to 1870'!SP243/'Monthly data 1831 to 1870'!SP231)-1)*'Monthly data 1831 to 1870'!SQ243*'Monthly data 1831 to 1870'!SR243</f>
        <v>0</v>
      </c>
    </row>
    <row r="243" spans="2:511" x14ac:dyDescent="0.55000000000000004">
      <c r="B243">
        <f>'Monthly data 1831 to 1870'!B244</f>
        <v>185101</v>
      </c>
      <c r="E243" s="11">
        <f>'Monthly data 1831 to 1870'!E244</f>
        <v>104208.70324483579</v>
      </c>
      <c r="F243" s="11">
        <f>'Monthly data 1831 to 1870'!F244</f>
        <v>59.973579621571098</v>
      </c>
    </row>
    <row r="244" spans="2:511" x14ac:dyDescent="0.55000000000000004">
      <c r="B244">
        <f>'Monthly data 1831 to 1870'!B245</f>
        <v>185102</v>
      </c>
      <c r="E244" s="11">
        <f>'Monthly data 1831 to 1870'!E245</f>
        <v>102283.9728430243</v>
      </c>
      <c r="F244" s="11">
        <f>'Monthly data 1831 to 1870'!F245</f>
        <v>58.865870107789959</v>
      </c>
    </row>
    <row r="245" spans="2:511" x14ac:dyDescent="0.55000000000000004">
      <c r="B245">
        <f>'Monthly data 1831 to 1870'!B246</f>
        <v>185103</v>
      </c>
      <c r="E245" s="11">
        <f>'Monthly data 1831 to 1870'!E246</f>
        <v>100542.82455895295</v>
      </c>
      <c r="F245" s="11">
        <f>'Monthly data 1831 to 1870'!F246</f>
        <v>57.863814694026914</v>
      </c>
    </row>
    <row r="246" spans="2:511" x14ac:dyDescent="0.55000000000000004">
      <c r="B246">
        <f>'Monthly data 1831 to 1870'!B247</f>
        <v>185104</v>
      </c>
      <c r="E246" s="11">
        <f>'Monthly data 1831 to 1870'!E247</f>
        <v>102190.35308569184</v>
      </c>
      <c r="F246" s="11">
        <f>'Monthly data 1831 to 1870'!F247</f>
        <v>58.811990616003762</v>
      </c>
    </row>
    <row r="247" spans="2:511" x14ac:dyDescent="0.55000000000000004">
      <c r="B247">
        <f>'Monthly data 1831 to 1870'!B248</f>
        <v>185105</v>
      </c>
      <c r="E247" s="11">
        <f>'Monthly data 1831 to 1870'!E248</f>
        <v>102794.49848577684</v>
      </c>
      <c r="F247" s="11">
        <f>'Monthly data 1831 to 1870'!F248</f>
        <v>59.159684821255276</v>
      </c>
    </row>
    <row r="248" spans="2:511" x14ac:dyDescent="0.55000000000000004">
      <c r="B248">
        <f>'Monthly data 1831 to 1870'!B249</f>
        <v>185106</v>
      </c>
      <c r="E248" s="11">
        <f>'Monthly data 1831 to 1870'!E249</f>
        <v>101413.82221266345</v>
      </c>
      <c r="F248" s="11">
        <f>'Monthly data 1831 to 1870'!F249</f>
        <v>58.365086137855165</v>
      </c>
    </row>
    <row r="249" spans="2:511" x14ac:dyDescent="0.55000000000000004">
      <c r="B249">
        <f>'Monthly data 1831 to 1870'!B250</f>
        <v>185107</v>
      </c>
      <c r="E249" s="11">
        <f>'Monthly data 1831 to 1870'!E250</f>
        <v>98538.860608925504</v>
      </c>
      <c r="F249" s="11">
        <f>'Monthly data 1831 to 1870'!F250</f>
        <v>56.710505154867249</v>
      </c>
    </row>
    <row r="250" spans="2:511" x14ac:dyDescent="0.55000000000000004">
      <c r="B250">
        <f>'Monthly data 1831 to 1870'!B251</f>
        <v>185108</v>
      </c>
      <c r="E250" s="11">
        <f>'Monthly data 1831 to 1870'!E251</f>
        <v>96320.53928884826</v>
      </c>
      <c r="F250" s="11">
        <f>'Monthly data 1831 to 1870'!F251</f>
        <v>55.43382992359308</v>
      </c>
    </row>
    <row r="251" spans="2:511" x14ac:dyDescent="0.55000000000000004">
      <c r="B251">
        <f>'Monthly data 1831 to 1870'!B252</f>
        <v>185109</v>
      </c>
      <c r="E251" s="11">
        <f>'Monthly data 1831 to 1870'!E252</f>
        <v>94338.68842894648</v>
      </c>
      <c r="F251" s="11">
        <f>'Monthly data 1831 to 1870'!F252</f>
        <v>54.29324677992664</v>
      </c>
    </row>
    <row r="252" spans="2:511" x14ac:dyDescent="0.55000000000000004">
      <c r="B252">
        <f>'Monthly data 1831 to 1870'!B253</f>
        <v>185110</v>
      </c>
      <c r="E252" s="11">
        <f>'Monthly data 1831 to 1870'!E253</f>
        <v>96687.635895626227</v>
      </c>
      <c r="F252" s="11">
        <f>'Monthly data 1831 to 1870'!F253</f>
        <v>55.645099202356491</v>
      </c>
    </row>
    <row r="253" spans="2:511" x14ac:dyDescent="0.55000000000000004">
      <c r="B253">
        <f>'Monthly data 1831 to 1870'!B254</f>
        <v>185111</v>
      </c>
      <c r="E253" s="11">
        <f>'Monthly data 1831 to 1870'!E254</f>
        <v>97405.846250705727</v>
      </c>
      <c r="F253" s="11">
        <f>'Monthly data 1831 to 1870'!F254</f>
        <v>56.058439399232341</v>
      </c>
    </row>
    <row r="254" spans="2:511" x14ac:dyDescent="0.55000000000000004">
      <c r="B254">
        <f>'Monthly data 1831 to 1870'!B255</f>
        <v>185112</v>
      </c>
      <c r="D254">
        <f>D242*G254*(1+H254)</f>
        <v>226.92574522910948</v>
      </c>
      <c r="E254" s="11">
        <f>'Monthly data 1831 to 1870'!E255</f>
        <v>94691.269984863204</v>
      </c>
      <c r="F254" s="11">
        <f>'Monthly data 1831 to 1870'!F255</f>
        <v>54.496162442039697</v>
      </c>
      <c r="G254">
        <f>F254/F242</f>
        <v>0.91768425122279607</v>
      </c>
      <c r="H254" s="12">
        <f>(J254+K254)/AVERAGE(E243:E254)</f>
        <v>7.5188918620299111E-2</v>
      </c>
      <c r="I254" s="12">
        <f>J254/AVERAGE(E243:E254)</f>
        <v>7.1410452010854289E-2</v>
      </c>
      <c r="J254">
        <f>SUM(L254,R254,X254,AD254,AJ254,AP254,AV254,BB254,BH254,BN254,BT254,BZ254,CF254,CL254,CR254,CX254,DD254,DJ254,DP254,DV254,EB254,EH254,EN254,ET254,EZ254,FF254,FL254,FR254,FX254,GD254,GJ254,GP254,GV254,HB254,HH254,HN254,HT254,HZ254,IF254,IL254,IR254,IX254,JD254,JJ254,JP254,JV254,KB254,KH254,KN254,KT254,KZ254,LF254,LL254,LR254,LX254,MD254,MJ254,MP254,MV254,NB254,NH254,NN254,NT254,NZ254,OF254,OL254,OR254,OX254,PD254,PJ254,PP254,PV254,QB254,QH254,QN254,QT254,QZ254,RF254,RL254,RR254,RX254,SD254,SJ254,SP254)</f>
        <v>7089.9689638863547</v>
      </c>
      <c r="K254">
        <f>SUM(M254,S254,Y254,AE254,AK254,AQ254,AW254,BC254,BI254,BO254,BU254,CA254,CG254,CM254,CS254,CY254,DE254,DK254,DQ254,DW254,EC254,EI254,EO254,EU254,FA254,FG254,FM254,FS254,FY254,GE254,GK254,GQ254,GW254,HC254,HI254,HO254,HU254,IA254,IG254,IM254,IS254,IY254,JE254,JK254,JQ254,JW254,KC254,KI254,KO254,KU254,LA254,LG254,LM254,LS254,LY254,ME254,MK254,MQ254,MW254,NC254,NI254,NO254,NU254,OA254,OG254,OM254,OS254,OY254,PE254,PK254,PQ254,PW254,QC254,QI254,QO254,QU254,RA254,RG254,RM254,RS254,RY254,SE254,SK254,SQ254)</f>
        <v>375.14411739016543</v>
      </c>
      <c r="L254">
        <f>'Monthly data 1831 to 1870'!K255*'Monthly data 1831 to 1870'!M255</f>
        <v>0</v>
      </c>
      <c r="M254">
        <f>(('Monthly data 1831 to 1870'!L255/'Monthly data 1831 to 1870'!L243)-1)*'Monthly data 1831 to 1870'!M255*'Monthly data 1831 to 1870'!N255</f>
        <v>375.14411739016543</v>
      </c>
      <c r="X254">
        <f>'Monthly data 1831 to 1870'!W255*'Monthly data 1831 to 1870'!Y255</f>
        <v>600</v>
      </c>
      <c r="Y254">
        <f>(('Monthly data 1831 to 1870'!X255/'Monthly data 1831 to 1870'!X243)-1)*'Monthly data 1831 to 1870'!Y255*'Monthly data 1831 to 1870'!Z255</f>
        <v>0</v>
      </c>
      <c r="AJ254">
        <f>'Monthly data 1831 to 1870'!AI255*'Monthly data 1831 to 1870'!AK255</f>
        <v>485.62548562548568</v>
      </c>
      <c r="AK254">
        <f>(('Monthly data 1831 to 1870'!AJ255/'Monthly data 1831 to 1870'!AJ243)-1)*'Monthly data 1831 to 1870'!AK255*'Monthly data 1831 to 1870'!AL255</f>
        <v>0</v>
      </c>
      <c r="BB254">
        <f>'Monthly data 1831 to 1870'!BA255*'Monthly data 1831 to 1870'!BC255</f>
        <v>228.25</v>
      </c>
      <c r="BC254">
        <f>(('Monthly data 1831 to 1870'!BB255/'Monthly data 1831 to 1870'!BB243)-1)*'Monthly data 1831 to 1870'!BC255*'Monthly data 1831 to 1870'!BD255</f>
        <v>0</v>
      </c>
      <c r="BH254">
        <f>'Monthly data 1831 to 1870'!BG255*'Monthly data 1831 to 1870'!BI255</f>
        <v>138.15</v>
      </c>
      <c r="BI254">
        <f>(('Monthly data 1831 to 1870'!BH255/'Monthly data 1831 to 1870'!BH243)-1)*'Monthly data 1831 to 1870'!BI255*'Monthly data 1831 to 1870'!BJ255</f>
        <v>0</v>
      </c>
      <c r="BN254">
        <f>'Monthly data 1831 to 1870'!BM255*'Monthly data 1831 to 1870'!BO255</f>
        <v>228</v>
      </c>
      <c r="BO254">
        <f>(('Monthly data 1831 to 1870'!BN255/'Monthly data 1831 to 1870'!BN243)-1)*'Monthly data 1831 to 1870'!BO255*'Monthly data 1831 to 1870'!BP255</f>
        <v>0</v>
      </c>
      <c r="DD254">
        <f>'Monthly data 1831 to 1870'!DC255*'Monthly data 1831 to 1870'!DE255</f>
        <v>0</v>
      </c>
      <c r="DE254">
        <f>(('Monthly data 1831 to 1870'!DD255/'Monthly data 1831 to 1870'!DD243)-1)*'Monthly data 1831 to 1870'!DE255*'Monthly data 1831 to 1870'!DF255</f>
        <v>0</v>
      </c>
      <c r="DJ254">
        <f>'Monthly data 1831 to 1870'!DI255*'Monthly data 1831 to 1870'!DK255</f>
        <v>96</v>
      </c>
      <c r="DK254">
        <f>(('Monthly data 1831 to 1870'!DJ255/'Monthly data 1831 to 1870'!DJ243)-1)*'Monthly data 1831 to 1870'!DK255*'Monthly data 1831 to 1870'!DL255</f>
        <v>0</v>
      </c>
      <c r="DP254">
        <f>'Monthly data 1831 to 1870'!DO255*'Monthly data 1831 to 1870'!DQ255</f>
        <v>313.04347826086962</v>
      </c>
      <c r="DQ254">
        <f>(('Monthly data 1831 to 1870'!DP255/'Monthly data 1831 to 1870'!DP243)-1)*'Monthly data 1831 to 1870'!DQ255*'Monthly data 1831 to 1870'!DR255</f>
        <v>0</v>
      </c>
      <c r="DV254">
        <f>'Monthly data 1831 to 1870'!DU255*'Monthly data 1831 to 1870'!DW255</f>
        <v>275</v>
      </c>
      <c r="DW254">
        <f>(('Monthly data 1831 to 1870'!DV255/'Monthly data 1831 to 1870'!DV243)-1)*'Monthly data 1831 to 1870'!DW255*'Monthly data 1831 to 1870'!DX255</f>
        <v>0</v>
      </c>
      <c r="ET254">
        <f>'Monthly data 1831 to 1870'!ES255*'Monthly data 1831 to 1870'!EU255</f>
        <v>315</v>
      </c>
      <c r="EU254">
        <f>(('Monthly data 1831 to 1870'!ET255/'Monthly data 1831 to 1870'!ET243)-1)*'Monthly data 1831 to 1870'!EU255*'Monthly data 1831 to 1870'!EV255</f>
        <v>0</v>
      </c>
      <c r="EZ254">
        <f>'Monthly data 1831 to 1870'!EY255*'Monthly data 1831 to 1870'!FA255</f>
        <v>412</v>
      </c>
      <c r="FA254">
        <f>(('Monthly data 1831 to 1870'!EZ255/'Monthly data 1831 to 1870'!EZ243)-1)*'Monthly data 1831 to 1870'!FA255*'Monthly data 1831 to 1870'!FB255</f>
        <v>0</v>
      </c>
      <c r="FR254">
        <f>'Monthly data 1831 to 1870'!FQ255*'Monthly data 1831 to 1870'!FS255</f>
        <v>0</v>
      </c>
      <c r="FS254">
        <f>(('Monthly data 1831 to 1870'!FR255/'Monthly data 1831 to 1870'!FR243)-1)*'Monthly data 1831 to 1870'!FS255*'Monthly data 1831 to 1870'!FT255</f>
        <v>0</v>
      </c>
      <c r="HZ254">
        <f>'Monthly data 1831 to 1870'!HY255*'Monthly data 1831 to 1870'!IA255</f>
        <v>345</v>
      </c>
      <c r="IA254">
        <f>(('Monthly data 1831 to 1870'!HZ255/'Monthly data 1831 to 1870'!HZ243)-1)*'Monthly data 1831 to 1870'!IA255*'Monthly data 1831 to 1870'!IB255</f>
        <v>0</v>
      </c>
      <c r="IF254">
        <f>'Monthly data 1831 to 1870'!IE255*'Monthly data 1831 to 1870'!IG255</f>
        <v>175</v>
      </c>
      <c r="IG254">
        <f>(('Monthly data 1831 to 1870'!IF255/'Monthly data 1831 to 1870'!IF243)-1)*'Monthly data 1831 to 1870'!IG255*'Monthly data 1831 to 1870'!IH255</f>
        <v>0</v>
      </c>
      <c r="IL254">
        <f>'Monthly data 1831 to 1870'!IK255*'Monthly data 1831 to 1870'!IM255</f>
        <v>20</v>
      </c>
      <c r="IM254">
        <f>(('Monthly data 1831 to 1870'!IL255/'Monthly data 1831 to 1870'!IL243)-1)*'Monthly data 1831 to 1870'!IM255*'Monthly data 1831 to 1870'!IN255</f>
        <v>0</v>
      </c>
      <c r="JD254">
        <f>'Monthly data 1831 to 1870'!JC255*'Monthly data 1831 to 1870'!JE255</f>
        <v>70</v>
      </c>
      <c r="JE254">
        <f>(('Monthly data 1831 to 1870'!JD255/'Monthly data 1831 to 1870'!JD243)-1)*'Monthly data 1831 to 1870'!JE255*'Monthly data 1831 to 1870'!JF255</f>
        <v>0</v>
      </c>
      <c r="JJ254">
        <f>'Monthly data 1831 to 1870'!JI255*'Monthly data 1831 to 1870'!JK255</f>
        <v>450</v>
      </c>
      <c r="JK254">
        <f>(('Monthly data 1831 to 1870'!JJ255/'Monthly data 1831 to 1870'!JJ243)-1)*'Monthly data 1831 to 1870'!JK255*'Monthly data 1831 to 1870'!JL255</f>
        <v>0</v>
      </c>
      <c r="JP254">
        <f>'Monthly data 1831 to 1870'!JO255*'Monthly data 1831 to 1870'!JQ255</f>
        <v>189.60000000000002</v>
      </c>
      <c r="JQ254">
        <f>(('Monthly data 1831 to 1870'!JP255/'Monthly data 1831 to 1870'!JP243)-1)*'Monthly data 1831 to 1870'!JQ255*'Monthly data 1831 to 1870'!JR255</f>
        <v>0</v>
      </c>
      <c r="JV254">
        <f>'Monthly data 1831 to 1870'!JU255*'Monthly data 1831 to 1870'!JW255</f>
        <v>412</v>
      </c>
      <c r="JW254">
        <f>(('Monthly data 1831 to 1870'!JV255/'Monthly data 1831 to 1870'!JV243)-1)*'Monthly data 1831 to 1870'!JW255*'Monthly data 1831 to 1870'!JX255</f>
        <v>0</v>
      </c>
      <c r="KB254">
        <f>'Monthly data 1831 to 1870'!KA255*'Monthly data 1831 to 1870'!KC255</f>
        <v>65</v>
      </c>
      <c r="KC254">
        <f>(('Monthly data 1831 to 1870'!KB255/'Monthly data 1831 to 1870'!KB243)-1)*'Monthly data 1831 to 1870'!KC255*'Monthly data 1831 to 1870'!KD255</f>
        <v>0</v>
      </c>
      <c r="KH254">
        <f>'Monthly data 1831 to 1870'!KG255*'Monthly data 1831 to 1870'!KI255</f>
        <v>0</v>
      </c>
      <c r="KI254">
        <f>(('Monthly data 1831 to 1870'!KH255/'Monthly data 1831 to 1870'!KH243)-1)*'Monthly data 1831 to 1870'!KI255*'Monthly data 1831 to 1870'!KJ255</f>
        <v>0</v>
      </c>
      <c r="KN254">
        <f>'Monthly data 1831 to 1870'!KM255*'Monthly data 1831 to 1870'!KO255</f>
        <v>146.4</v>
      </c>
      <c r="KO254">
        <f>(('Monthly data 1831 to 1870'!KN255/'Monthly data 1831 to 1870'!KN243)-1)*'Monthly data 1831 to 1870'!KO255*'Monthly data 1831 to 1870'!KP255</f>
        <v>0</v>
      </c>
      <c r="KT254">
        <f>'Monthly data 1831 to 1870'!KS255*'Monthly data 1831 to 1870'!KU255</f>
        <v>133</v>
      </c>
      <c r="KU254">
        <f>(('Monthly data 1831 to 1870'!KT255/'Monthly data 1831 to 1870'!KT243)-1)*'Monthly data 1831 to 1870'!KU255*'Monthly data 1831 to 1870'!KV255</f>
        <v>0</v>
      </c>
      <c r="KZ254">
        <f>'Monthly data 1831 to 1870'!KY255*'Monthly data 1831 to 1870'!LA255</f>
        <v>74</v>
      </c>
      <c r="LA254">
        <f>(('Monthly data 1831 to 1870'!KZ255/'Monthly data 1831 to 1870'!KZ243)-1)*'Monthly data 1831 to 1870'!LA255*'Monthly data 1831 to 1870'!LB255</f>
        <v>0</v>
      </c>
      <c r="LF254">
        <f>'Monthly data 1831 to 1870'!LE255*'Monthly data 1831 to 1870'!LG255</f>
        <v>348</v>
      </c>
      <c r="LG254">
        <f>(('Monthly data 1831 to 1870'!LF255/'Monthly data 1831 to 1870'!LF243)-1)*'Monthly data 1831 to 1870'!LG255*'Monthly data 1831 to 1870'!LH255</f>
        <v>0</v>
      </c>
      <c r="LL254">
        <f>'Monthly data 1831 to 1870'!LK255*'Monthly data 1831 to 1870'!LM255</f>
        <v>0</v>
      </c>
      <c r="LM254">
        <f>(('Monthly data 1831 to 1870'!LL255/'Monthly data 1831 to 1870'!LL243)-1)*'Monthly data 1831 to 1870'!LM255*'Monthly data 1831 to 1870'!LN255</f>
        <v>0</v>
      </c>
      <c r="LR254">
        <f>'Monthly data 1831 to 1870'!LQ255*'Monthly data 1831 to 1870'!LS255</f>
        <v>25.2</v>
      </c>
      <c r="LS254">
        <f>(('Monthly data 1831 to 1870'!LR255/'Monthly data 1831 to 1870'!LR243)-1)*'Monthly data 1831 to 1870'!LS255*'Monthly data 1831 to 1870'!LT255</f>
        <v>0</v>
      </c>
      <c r="LX254">
        <f>'Monthly data 1831 to 1870'!LW255*'Monthly data 1831 to 1870'!LY255</f>
        <v>200</v>
      </c>
      <c r="LY254">
        <f>(('Monthly data 1831 to 1870'!LX255/'Monthly data 1831 to 1870'!LX243)-1)*'Monthly data 1831 to 1870'!LY255*'Monthly data 1831 to 1870'!LZ255</f>
        <v>0</v>
      </c>
      <c r="MD254">
        <f>'Monthly data 1831 to 1870'!MC255*'Monthly data 1831 to 1870'!ME255</f>
        <v>0</v>
      </c>
      <c r="ME254">
        <f>(('Monthly data 1831 to 1870'!MD255/'Monthly data 1831 to 1870'!MD243)-1)*'Monthly data 1831 to 1870'!ME255*'Monthly data 1831 to 1870'!MF255</f>
        <v>0</v>
      </c>
      <c r="MJ254">
        <f>'Monthly data 1831 to 1870'!MI255*'Monthly data 1831 to 1870'!MK255</f>
        <v>370</v>
      </c>
      <c r="MK254">
        <f>(('Monthly data 1831 to 1870'!MJ255/'Monthly data 1831 to 1870'!MJ243)-1)*'Monthly data 1831 to 1870'!MK255*'Monthly data 1831 to 1870'!ML255</f>
        <v>0</v>
      </c>
      <c r="MP254">
        <f>'Monthly data 1831 to 1870'!MO255*'Monthly data 1831 to 1870'!MQ255</f>
        <v>239</v>
      </c>
      <c r="MQ254">
        <f>(('Monthly data 1831 to 1870'!MP255/'Monthly data 1831 to 1870'!MP243)-1)*'Monthly data 1831 to 1870'!MQ255*'Monthly data 1831 to 1870'!MR255</f>
        <v>0</v>
      </c>
      <c r="MV254">
        <f>'Monthly data 1831 to 1870'!MU255*'Monthly data 1831 to 1870'!MW255</f>
        <v>0</v>
      </c>
      <c r="MW254">
        <f>(('Monthly data 1831 to 1870'!MV255/'Monthly data 1831 to 1870'!MV243)-1)*'Monthly data 1831 to 1870'!MW255*'Monthly data 1831 to 1870'!MX255</f>
        <v>0</v>
      </c>
      <c r="NB254">
        <f>'Monthly data 1831 to 1870'!NA255*'Monthly data 1831 to 1870'!NC255</f>
        <v>111.2</v>
      </c>
      <c r="NC254">
        <f>(('Monthly data 1831 to 1870'!NB255/'Monthly data 1831 to 1870'!NB243)-1)*'Monthly data 1831 to 1870'!NC255*'Monthly data 1831 to 1870'!ND255</f>
        <v>0</v>
      </c>
      <c r="NH254">
        <f>'Monthly data 1831 to 1870'!NG255*'Monthly data 1831 to 1870'!NI255</f>
        <v>283.2</v>
      </c>
      <c r="NI254">
        <f>(('Monthly data 1831 to 1870'!NH255/'Monthly data 1831 to 1870'!NH243)-1)*'Monthly data 1831 to 1870'!NI255*'Monthly data 1831 to 1870'!NJ255</f>
        <v>0</v>
      </c>
      <c r="NN254">
        <f>'Monthly data 1831 to 1870'!NM255*'Monthly data 1831 to 1870'!NO255</f>
        <v>0</v>
      </c>
      <c r="NO254">
        <f>(('Monthly data 1831 to 1870'!NN255/'Monthly data 1831 to 1870'!NN243)-1)*'Monthly data 1831 to 1870'!NO255*'Monthly data 1831 to 1870'!NP255</f>
        <v>0</v>
      </c>
      <c r="NT254">
        <f>'Monthly data 1831 to 1870'!NS255*'Monthly data 1831 to 1870'!NU255</f>
        <v>0</v>
      </c>
      <c r="NU254">
        <f>(('Monthly data 1831 to 1870'!NT255/'Monthly data 1831 to 1870'!NT243)-1)*'Monthly data 1831 to 1870'!NU255*'Monthly data 1831 to 1870'!NV255</f>
        <v>0</v>
      </c>
      <c r="NZ254">
        <f>'Monthly data 1831 to 1870'!NY255*'Monthly data 1831 to 1870'!OA255</f>
        <v>0</v>
      </c>
      <c r="OA254">
        <f>(('Monthly data 1831 to 1870'!NZ255/'Monthly data 1831 to 1870'!NZ243)-1)*'Monthly data 1831 to 1870'!OA255*'Monthly data 1831 to 1870'!OB255</f>
        <v>0</v>
      </c>
      <c r="OF254">
        <f>'Monthly data 1831 to 1870'!OE255*'Monthly data 1831 to 1870'!OG255</f>
        <v>31.5</v>
      </c>
      <c r="OG254">
        <f>(('Monthly data 1831 to 1870'!OF255/'Monthly data 1831 to 1870'!OF243)-1)*'Monthly data 1831 to 1870'!OG255*'Monthly data 1831 to 1870'!OH255</f>
        <v>0</v>
      </c>
      <c r="PJ254">
        <f>'Monthly data 1831 to 1870'!PI255*'Monthly data 1831 to 1870'!PK255</f>
        <v>0</v>
      </c>
      <c r="PK254">
        <f>(('Monthly data 1831 to 1870'!PJ255/'Monthly data 1831 to 1870'!PJ243)-1)*'Monthly data 1831 to 1870'!PK255*'Monthly data 1831 to 1870'!PL255</f>
        <v>0</v>
      </c>
      <c r="PV254">
        <f>'Monthly data 1831 to 1870'!PU255*'Monthly data 1831 to 1870'!PW255</f>
        <v>54</v>
      </c>
      <c r="PW254">
        <f>(('Monthly data 1831 to 1870'!PV255/'Monthly data 1831 to 1870'!PV243)-1)*'Monthly data 1831 to 1870'!PW255*'Monthly data 1831 to 1870'!PX255</f>
        <v>0</v>
      </c>
      <c r="QB254">
        <f>'Monthly data 1831 to 1870'!QA255*'Monthly data 1831 to 1870'!QC255</f>
        <v>0</v>
      </c>
      <c r="QC254">
        <f>(('Monthly data 1831 to 1870'!QB255/'Monthly data 1831 to 1870'!QB243)-1)*'Monthly data 1831 to 1870'!QC255*'Monthly data 1831 to 1870'!QD255</f>
        <v>0</v>
      </c>
      <c r="QN254">
        <f>'Monthly data 1831 to 1870'!QM255*'Monthly data 1831 to 1870'!QO255</f>
        <v>0</v>
      </c>
      <c r="QO254">
        <f>(('Monthly data 1831 to 1870'!QN255/'Monthly data 1831 to 1870'!QN243)-1)*'Monthly data 1831 to 1870'!QO255*'Monthly data 1831 to 1870'!QP255</f>
        <v>0</v>
      </c>
      <c r="QT254">
        <f>'Monthly data 1831 to 1870'!QS255*'Monthly data 1831 to 1870'!QU255</f>
        <v>24</v>
      </c>
      <c r="QU254">
        <f>(('Monthly data 1831 to 1870'!QT255/'Monthly data 1831 to 1870'!QT243)-1)*'Monthly data 1831 to 1870'!QU255*'Monthly data 1831 to 1870'!QV255</f>
        <v>0</v>
      </c>
      <c r="QZ254">
        <f>'Monthly data 1831 to 1870'!QY255*'Monthly data 1831 to 1870'!RA255</f>
        <v>181.5</v>
      </c>
      <c r="RA254">
        <f>(('Monthly data 1831 to 1870'!QZ255/'Monthly data 1831 to 1870'!QZ243)-1)*'Monthly data 1831 to 1870'!RA255*'Monthly data 1831 to 1870'!RB255</f>
        <v>0</v>
      </c>
      <c r="RF254">
        <f>'Monthly data 1831 to 1870'!RE255*'Monthly data 1831 to 1870'!RG255</f>
        <v>0</v>
      </c>
      <c r="RG254">
        <f>(('Monthly data 1831 to 1870'!RF255/'Monthly data 1831 to 1870'!RF243)-1)*'Monthly data 1831 to 1870'!RG255*'Monthly data 1831 to 1870'!RH255</f>
        <v>0</v>
      </c>
      <c r="RL254">
        <f>'Monthly data 1831 to 1870'!RK255*'Monthly data 1831 to 1870'!RM255</f>
        <v>51.300000000000004</v>
      </c>
      <c r="RM254">
        <f>(('Monthly data 1831 to 1870'!RL255/'Monthly data 1831 to 1870'!RL243)-1)*'Monthly data 1831 to 1870'!RM255*'Monthly data 1831 to 1870'!RN255</f>
        <v>0</v>
      </c>
      <c r="SP254">
        <f>'Monthly data 1831 to 1870'!SO255*'Monthly data 1831 to 1870'!SQ255</f>
        <v>0</v>
      </c>
      <c r="SQ254">
        <f>(('Monthly data 1831 to 1870'!SP255/'Monthly data 1831 to 1870'!SP243)-1)*'Monthly data 1831 to 1870'!SQ255*'Monthly data 1831 to 1870'!SR255</f>
        <v>0</v>
      </c>
    </row>
    <row r="255" spans="2:511" x14ac:dyDescent="0.55000000000000004">
      <c r="B255">
        <f>'Monthly data 1831 to 1870'!B256</f>
        <v>185201</v>
      </c>
      <c r="E255" s="11">
        <f>'Monthly data 1831 to 1870'!E256</f>
        <v>111465.11128318147</v>
      </c>
      <c r="F255" s="11">
        <f>'Monthly data 1831 to 1870'!F256</f>
        <v>55.176207894207181</v>
      </c>
    </row>
    <row r="256" spans="2:511" x14ac:dyDescent="0.55000000000000004">
      <c r="B256">
        <f>'Monthly data 1831 to 1870'!B257</f>
        <v>185202</v>
      </c>
      <c r="E256" s="11">
        <f>'Monthly data 1831 to 1870'!E257</f>
        <v>111609.00736632563</v>
      </c>
      <c r="F256" s="11">
        <f>'Monthly data 1831 to 1870'!F257</f>
        <v>55.24743771766785</v>
      </c>
    </row>
    <row r="257" spans="2:481" x14ac:dyDescent="0.55000000000000004">
      <c r="B257">
        <f>'Monthly data 1831 to 1870'!B258</f>
        <v>185203</v>
      </c>
      <c r="E257" s="11">
        <f>'Monthly data 1831 to 1870'!E258</f>
        <v>113933.30692891941</v>
      </c>
      <c r="F257" s="11">
        <f>'Monthly data 1831 to 1870'!F258</f>
        <v>56.39798639068065</v>
      </c>
    </row>
    <row r="258" spans="2:481" x14ac:dyDescent="0.55000000000000004">
      <c r="B258">
        <f>'Monthly data 1831 to 1870'!B259</f>
        <v>185204</v>
      </c>
      <c r="E258" s="11">
        <f>'Monthly data 1831 to 1870'!E259</f>
        <v>115860.20764780793</v>
      </c>
      <c r="F258" s="11">
        <f>'Monthly data 1831 to 1870'!F259</f>
        <v>57.351819149944504</v>
      </c>
    </row>
    <row r="259" spans="2:481" x14ac:dyDescent="0.55000000000000004">
      <c r="B259">
        <f>'Monthly data 1831 to 1870'!B260</f>
        <v>185205</v>
      </c>
      <c r="E259" s="11">
        <f>'Monthly data 1831 to 1870'!E260</f>
        <v>118887.80755210732</v>
      </c>
      <c r="F259" s="11">
        <f>'Monthly data 1831 to 1870'!F260</f>
        <v>58.850507661686116</v>
      </c>
    </row>
    <row r="260" spans="2:481" x14ac:dyDescent="0.55000000000000004">
      <c r="B260">
        <f>'Monthly data 1831 to 1870'!B261</f>
        <v>185206</v>
      </c>
      <c r="E260" s="11">
        <f>'Monthly data 1831 to 1870'!E261</f>
        <v>121566.64581261696</v>
      </c>
      <c r="F260" s="11">
        <f>'Monthly data 1831 to 1870'!F261</f>
        <v>60.176556100298662</v>
      </c>
    </row>
    <row r="261" spans="2:481" x14ac:dyDescent="0.55000000000000004">
      <c r="B261">
        <f>'Monthly data 1831 to 1870'!B262</f>
        <v>185207</v>
      </c>
      <c r="E261" s="11">
        <f>'Monthly data 1831 to 1870'!E262</f>
        <v>121560.57356284659</v>
      </c>
      <c r="F261" s="11">
        <f>'Monthly data 1831 to 1870'!F262</f>
        <v>60.173550283394526</v>
      </c>
    </row>
    <row r="262" spans="2:481" x14ac:dyDescent="0.55000000000000004">
      <c r="B262">
        <f>'Monthly data 1831 to 1870'!B263</f>
        <v>185208</v>
      </c>
      <c r="E262" s="11">
        <f>'Monthly data 1831 to 1870'!E263</f>
        <v>123522.66591408764</v>
      </c>
      <c r="F262" s="11">
        <f>'Monthly data 1831 to 1870'!F263</f>
        <v>61.1448032093856</v>
      </c>
    </row>
    <row r="263" spans="2:481" x14ac:dyDescent="0.55000000000000004">
      <c r="B263">
        <f>'Monthly data 1831 to 1870'!B264</f>
        <v>185209</v>
      </c>
      <c r="E263" s="11">
        <f>'Monthly data 1831 to 1870'!E264</f>
        <v>124735.93619378108</v>
      </c>
      <c r="F263" s="11">
        <f>'Monthly data 1831 to 1870'!F264</f>
        <v>61.745382641044301</v>
      </c>
    </row>
    <row r="264" spans="2:481" x14ac:dyDescent="0.55000000000000004">
      <c r="B264">
        <f>'Monthly data 1831 to 1870'!B265</f>
        <v>185210</v>
      </c>
      <c r="E264" s="11">
        <f>'Monthly data 1831 to 1870'!E265</f>
        <v>125736.19353189738</v>
      </c>
      <c r="F264" s="11">
        <f>'Monthly data 1831 to 1870'!F265</f>
        <v>62.240518798001951</v>
      </c>
    </row>
    <row r="265" spans="2:481" x14ac:dyDescent="0.55000000000000004">
      <c r="B265">
        <f>'Monthly data 1831 to 1870'!B266</f>
        <v>185211</v>
      </c>
      <c r="E265" s="11">
        <f>'Monthly data 1831 to 1870'!E266</f>
        <v>128165.38931756601</v>
      </c>
      <c r="F265" s="11">
        <f>'Monthly data 1831 to 1870'!F266</f>
        <v>63.442992021621357</v>
      </c>
    </row>
    <row r="266" spans="2:481" x14ac:dyDescent="0.55000000000000004">
      <c r="B266">
        <f>'Monthly data 1831 to 1870'!B267</f>
        <v>185212</v>
      </c>
      <c r="D266">
        <f>D254*G266*(1+H266)</f>
        <v>279.52342688637111</v>
      </c>
      <c r="E266" s="11">
        <f>'Monthly data 1831 to 1870'!E267</f>
        <v>125100.65532666541</v>
      </c>
      <c r="F266" s="11">
        <f>'Monthly data 1831 to 1870'!F267</f>
        <v>61.925921811259592</v>
      </c>
      <c r="G266">
        <f>F266/F254</f>
        <v>1.1363354598981523</v>
      </c>
      <c r="H266" s="12">
        <f>(J266+K266)/AVERAGE(E255:E266)</f>
        <v>8.3996506097157961E-2</v>
      </c>
      <c r="I266" s="12">
        <f>J266/AVERAGE(E255:E266)</f>
        <v>6.6222471109646089E-2</v>
      </c>
      <c r="J266">
        <f>SUM(L266,R266,X266,AD266,AJ266,AP266,AV266,BB266,BH266,BN266,BT266,BZ266,CF266,CL266,CR266,CX266,DD266,DJ266,DP266,DV266,EB266,EH266,EN266,ET266,EZ266,FF266,FL266,FR266,FX266,GD266,GJ266,GP266,GV266,HB266,HH266,HN266,HT266,HZ266,IF266,IL266,IR266,IX266,JD266,JJ266,JP266,JV266,KB266,KH266,KN266,KT266,KZ266,LF266,LL266,LR266,LX266,MD266,MJ266,MP266,MV266,NB266,NH266,NN266,NT266,NZ266,OF266,OL266,OR266,OX266,PD266,PJ266,PP266,PV266,QB266,QH266,QN266,QT266,QZ266,RF266,RL266,RR266,RX266,SD266,SJ266,SP266)</f>
        <v>7958.5255244755235</v>
      </c>
      <c r="K266">
        <f>SUM(M266,S266,Y266,AE266,AK266,AQ266,AW266,BC266,BI266,BO266,BU266,CA266,CG266,CM266,CS266,CY266,DE266,DK266,DQ266,DW266,EC266,EI266,EO266,EU266,FA266,FG266,FM266,FS266,FY266,GE266,GK266,GQ266,GW266,HC266,HI266,HO266,HU266,IA266,IG266,IM266,IS266,IY266,JE266,JK266,JQ266,JW266,KC266,KI266,KO266,KU266,LA266,LG266,LM266,LS266,LY266,ME266,MK266,MQ266,MW266,NC266,NI266,NO266,NU266,OA266,OG266,OM266,OS266,OY266,PE266,PK266,PQ266,PW266,QC266,QI266,QO266,QU266,RA266,RG266,RM266,RS266,RY266,SE266,SK266,SQ266)</f>
        <v>2136.059086149528</v>
      </c>
      <c r="L266">
        <f>'Monthly data 1831 to 1870'!K267*'Monthly data 1831 to 1870'!M267</f>
        <v>0</v>
      </c>
      <c r="M266">
        <f>(('Monthly data 1831 to 1870'!L267/'Monthly data 1831 to 1870'!L255)-1)*'Monthly data 1831 to 1870'!M267*'Monthly data 1831 to 1870'!N267</f>
        <v>612.01752336448658</v>
      </c>
      <c r="X266">
        <f>'Monthly data 1831 to 1870'!W267*'Monthly data 1831 to 1870'!Y267</f>
        <v>600</v>
      </c>
      <c r="Y266">
        <f>(('Monthly data 1831 to 1870'!X267/'Monthly data 1831 to 1870'!X255)-1)*'Monthly data 1831 to 1870'!Y267*'Monthly data 1831 to 1870'!Z267</f>
        <v>0</v>
      </c>
      <c r="AJ266">
        <f>'Monthly data 1831 to 1870'!AI267*'Monthly data 1831 to 1870'!AK267</f>
        <v>524.47552447552448</v>
      </c>
      <c r="AK266">
        <f>(('Monthly data 1831 to 1870'!AJ267/'Monthly data 1831 to 1870'!AJ255)-1)*'Monthly data 1831 to 1870'!AK267*'Monthly data 1831 to 1870'!AL267</f>
        <v>617.13286713286766</v>
      </c>
      <c r="BB266">
        <f>'Monthly data 1831 to 1870'!BA267*'Monthly data 1831 to 1870'!BC267</f>
        <v>290.5</v>
      </c>
      <c r="BC266">
        <f>(('Monthly data 1831 to 1870'!BB267/'Monthly data 1831 to 1870'!BB255)-1)*'Monthly data 1831 to 1870'!BC267*'Monthly data 1831 to 1870'!BD267</f>
        <v>0</v>
      </c>
      <c r="BH266">
        <f>'Monthly data 1831 to 1870'!BG267*'Monthly data 1831 to 1870'!BI267</f>
        <v>153.5</v>
      </c>
      <c r="BI266">
        <f>(('Monthly data 1831 to 1870'!BH267/'Monthly data 1831 to 1870'!BH255)-1)*'Monthly data 1831 to 1870'!BI267*'Monthly data 1831 to 1870'!BJ267</f>
        <v>0</v>
      </c>
      <c r="BN266">
        <f>'Monthly data 1831 to 1870'!BM267*'Monthly data 1831 to 1870'!BO267</f>
        <v>213.75</v>
      </c>
      <c r="BO266">
        <f>(('Monthly data 1831 to 1870'!BN267/'Monthly data 1831 to 1870'!BN255)-1)*'Monthly data 1831 to 1870'!BO267*'Monthly data 1831 to 1870'!BP267</f>
        <v>0</v>
      </c>
      <c r="CL266">
        <f>'Monthly data 1831 to 1870'!CK267*'Monthly data 1831 to 1870'!CM267</f>
        <v>0</v>
      </c>
      <c r="CM266">
        <f>(('Monthly data 1831 to 1870'!CL267/'Monthly data 1831 to 1870'!CL255)-1)*'Monthly data 1831 to 1870'!CM267*'Monthly data 1831 to 1870'!CN267</f>
        <v>0</v>
      </c>
      <c r="DD266">
        <f>'Monthly data 1831 to 1870'!DC267*'Monthly data 1831 to 1870'!DE267</f>
        <v>0</v>
      </c>
      <c r="DE266">
        <f>(('Monthly data 1831 to 1870'!DD267/'Monthly data 1831 to 1870'!DD255)-1)*'Monthly data 1831 to 1870'!DE267*'Monthly data 1831 to 1870'!DF267</f>
        <v>0</v>
      </c>
      <c r="DJ266">
        <f>'Monthly data 1831 to 1870'!DI267*'Monthly data 1831 to 1870'!DK267</f>
        <v>112</v>
      </c>
      <c r="DK266">
        <f>(('Monthly data 1831 to 1870'!DJ267/'Monthly data 1831 to 1870'!DJ255)-1)*'Monthly data 1831 to 1870'!DK267*'Monthly data 1831 to 1870'!DL267</f>
        <v>0</v>
      </c>
      <c r="DP266">
        <f>'Monthly data 1831 to 1870'!DO267*'Monthly data 1831 to 1870'!DQ267</f>
        <v>0</v>
      </c>
      <c r="DQ266">
        <f>(('Monthly data 1831 to 1870'!DP267/'Monthly data 1831 to 1870'!DP255)-1)*'Monthly data 1831 to 1870'!DQ267*'Monthly data 1831 to 1870'!DR267</f>
        <v>546.60869565217365</v>
      </c>
      <c r="DV266">
        <f>'Monthly data 1831 to 1870'!DU267*'Monthly data 1831 to 1870'!DW267</f>
        <v>350</v>
      </c>
      <c r="DW266">
        <f>(('Monthly data 1831 to 1870'!DV267/'Monthly data 1831 to 1870'!DV255)-1)*'Monthly data 1831 to 1870'!DW267*'Monthly data 1831 to 1870'!DX267</f>
        <v>0</v>
      </c>
      <c r="ET266">
        <f>'Monthly data 1831 to 1870'!ES267*'Monthly data 1831 to 1870'!EU267</f>
        <v>315</v>
      </c>
      <c r="EU266">
        <f>(('Monthly data 1831 to 1870'!ET267/'Monthly data 1831 to 1870'!ET255)-1)*'Monthly data 1831 to 1870'!EU267*'Monthly data 1831 to 1870'!EV267</f>
        <v>0</v>
      </c>
      <c r="EZ266">
        <f>'Monthly data 1831 to 1870'!EY267*'Monthly data 1831 to 1870'!FA267</f>
        <v>386.25</v>
      </c>
      <c r="FA266">
        <f>(('Monthly data 1831 to 1870'!EZ267/'Monthly data 1831 to 1870'!EZ255)-1)*'Monthly data 1831 to 1870'!FA267*'Monthly data 1831 to 1870'!FB267</f>
        <v>0</v>
      </c>
      <c r="FL266">
        <f>'Monthly data 1831 to 1870'!FK267*'Monthly data 1831 to 1870'!FM267</f>
        <v>0</v>
      </c>
      <c r="FM266">
        <f>(('Monthly data 1831 to 1870'!FL267/'Monthly data 1831 to 1870'!FL255)-1)*'Monthly data 1831 to 1870'!FM267*'Monthly data 1831 to 1870'!FN267</f>
        <v>0</v>
      </c>
      <c r="FR266">
        <f>'Monthly data 1831 to 1870'!FQ267*'Monthly data 1831 to 1870'!FS267</f>
        <v>792</v>
      </c>
      <c r="FS266">
        <f>(('Monthly data 1831 to 1870'!FR267/'Monthly data 1831 to 1870'!FR255)-1)*'Monthly data 1831 to 1870'!FS267*'Monthly data 1831 to 1870'!FT267</f>
        <v>0</v>
      </c>
      <c r="GD266">
        <f>'Monthly data 1831 to 1870'!GC267*'Monthly data 1831 to 1870'!GE267</f>
        <v>0</v>
      </c>
      <c r="GE266">
        <f>(('Monthly data 1831 to 1870'!GD267/'Monthly data 1831 to 1870'!GD255)-1)*'Monthly data 1831 to 1870'!GE267*'Monthly data 1831 to 1870'!GF267</f>
        <v>0</v>
      </c>
      <c r="HZ266">
        <f>'Monthly data 1831 to 1870'!HY267*'Monthly data 1831 to 1870'!IA267</f>
        <v>230</v>
      </c>
      <c r="IA266">
        <f>(('Monthly data 1831 to 1870'!HZ267/'Monthly data 1831 to 1870'!HZ255)-1)*'Monthly data 1831 to 1870'!IA267*'Monthly data 1831 to 1870'!IB267</f>
        <v>0</v>
      </c>
      <c r="IF266">
        <f>'Monthly data 1831 to 1870'!IE267*'Monthly data 1831 to 1870'!IG267</f>
        <v>210</v>
      </c>
      <c r="IG266">
        <f>(('Monthly data 1831 to 1870'!IF267/'Monthly data 1831 to 1870'!IF255)-1)*'Monthly data 1831 to 1870'!IG267*'Monthly data 1831 to 1870'!IH267</f>
        <v>0</v>
      </c>
      <c r="IL266">
        <f>'Monthly data 1831 to 1870'!IK267*'Monthly data 1831 to 1870'!IM267</f>
        <v>0</v>
      </c>
      <c r="IM266">
        <f>(('Monthly data 1831 to 1870'!IL267/'Monthly data 1831 to 1870'!IL255)-1)*'Monthly data 1831 to 1870'!IM267*'Monthly data 1831 to 1870'!IN267</f>
        <v>0</v>
      </c>
      <c r="JD266">
        <f>'Monthly data 1831 to 1870'!JC267*'Monthly data 1831 to 1870'!JE267</f>
        <v>99.2</v>
      </c>
      <c r="JE266">
        <f>(('Monthly data 1831 to 1870'!JD267/'Monthly data 1831 to 1870'!JD255)-1)*'Monthly data 1831 to 1870'!JE267*'Monthly data 1831 to 1870'!JF267</f>
        <v>0</v>
      </c>
      <c r="JJ266">
        <f>'Monthly data 1831 to 1870'!JI267*'Monthly data 1831 to 1870'!JK267</f>
        <v>450</v>
      </c>
      <c r="JK266">
        <f>(('Monthly data 1831 to 1870'!JJ267/'Monthly data 1831 to 1870'!JJ255)-1)*'Monthly data 1831 to 1870'!JK267*'Monthly data 1831 to 1870'!JL267</f>
        <v>0</v>
      </c>
      <c r="JP266">
        <f>'Monthly data 1831 to 1870'!JO267*'Monthly data 1831 to 1870'!JQ267</f>
        <v>189.60000000000002</v>
      </c>
      <c r="JQ266">
        <f>(('Monthly data 1831 to 1870'!JP267/'Monthly data 1831 to 1870'!JP255)-1)*'Monthly data 1831 to 1870'!JQ267*'Monthly data 1831 to 1870'!JR267</f>
        <v>0</v>
      </c>
      <c r="JV266">
        <f>'Monthly data 1831 to 1870'!JU267*'Monthly data 1831 to 1870'!JW267</f>
        <v>412</v>
      </c>
      <c r="JW266">
        <f>(('Monthly data 1831 to 1870'!JV267/'Monthly data 1831 to 1870'!JV255)-1)*'Monthly data 1831 to 1870'!JW267*'Monthly data 1831 to 1870'!JX267</f>
        <v>0</v>
      </c>
      <c r="KB266">
        <f>'Monthly data 1831 to 1870'!KA267*'Monthly data 1831 to 1870'!KC267</f>
        <v>75</v>
      </c>
      <c r="KC266">
        <f>(('Monthly data 1831 to 1870'!KB267/'Monthly data 1831 to 1870'!KB255)-1)*'Monthly data 1831 to 1870'!KC267*'Monthly data 1831 to 1870'!KD267</f>
        <v>138.29999999999993</v>
      </c>
      <c r="KH266">
        <f>'Monthly data 1831 to 1870'!KG267*'Monthly data 1831 to 1870'!KI267</f>
        <v>0</v>
      </c>
      <c r="KI266">
        <f>(('Monthly data 1831 to 1870'!KH267/'Monthly data 1831 to 1870'!KH255)-1)*'Monthly data 1831 to 1870'!KI267*'Monthly data 1831 to 1870'!KJ267</f>
        <v>0</v>
      </c>
      <c r="KN266">
        <f>'Monthly data 1831 to 1870'!KM267*'Monthly data 1831 to 1870'!KO267</f>
        <v>137.25</v>
      </c>
      <c r="KO266">
        <f>(('Monthly data 1831 to 1870'!KN267/'Monthly data 1831 to 1870'!KN255)-1)*'Monthly data 1831 to 1870'!KO267*'Monthly data 1831 to 1870'!KP267</f>
        <v>0</v>
      </c>
      <c r="KT266">
        <f>'Monthly data 1831 to 1870'!KS267*'Monthly data 1831 to 1870'!KU267</f>
        <v>156</v>
      </c>
      <c r="KU266">
        <f>(('Monthly data 1831 to 1870'!KT267/'Monthly data 1831 to 1870'!KT255)-1)*'Monthly data 1831 to 1870'!KU267*'Monthly data 1831 to 1870'!KV267</f>
        <v>0</v>
      </c>
      <c r="KZ266">
        <f>'Monthly data 1831 to 1870'!KY267*'Monthly data 1831 to 1870'!LA267</f>
        <v>94.5</v>
      </c>
      <c r="LA266">
        <f>(('Monthly data 1831 to 1870'!KZ267/'Monthly data 1831 to 1870'!KZ255)-1)*'Monthly data 1831 to 1870'!LA267*'Monthly data 1831 to 1870'!LB267</f>
        <v>0</v>
      </c>
      <c r="LF266">
        <f>'Monthly data 1831 to 1870'!LE267*'Monthly data 1831 to 1870'!LG267</f>
        <v>420</v>
      </c>
      <c r="LG266">
        <f>(('Monthly data 1831 to 1870'!LF267/'Monthly data 1831 to 1870'!LF255)-1)*'Monthly data 1831 to 1870'!LG267*'Monthly data 1831 to 1870'!LH267</f>
        <v>0</v>
      </c>
      <c r="LL266">
        <f>'Monthly data 1831 to 1870'!LK267*'Monthly data 1831 to 1870'!LM267</f>
        <v>0</v>
      </c>
      <c r="LM266">
        <f>(('Monthly data 1831 to 1870'!LL267/'Monthly data 1831 to 1870'!LL255)-1)*'Monthly data 1831 to 1870'!LM267*'Monthly data 1831 to 1870'!LN267</f>
        <v>222.0000000000002</v>
      </c>
      <c r="LR266">
        <f>'Monthly data 1831 to 1870'!LQ267*'Monthly data 1831 to 1870'!LS267</f>
        <v>50.4</v>
      </c>
      <c r="LS266">
        <f>(('Monthly data 1831 to 1870'!LR267/'Monthly data 1831 to 1870'!LR255)-1)*'Monthly data 1831 to 1870'!LS267*'Monthly data 1831 to 1870'!LT267</f>
        <v>0</v>
      </c>
      <c r="LX266">
        <f>'Monthly data 1831 to 1870'!LW267*'Monthly data 1831 to 1870'!LY267</f>
        <v>210</v>
      </c>
      <c r="LY266">
        <f>(('Monthly data 1831 to 1870'!LX267/'Monthly data 1831 to 1870'!LX255)-1)*'Monthly data 1831 to 1870'!LY267*'Monthly data 1831 to 1870'!LZ267</f>
        <v>0</v>
      </c>
      <c r="MJ266">
        <f>'Monthly data 1831 to 1870'!MI267*'Monthly data 1831 to 1870'!MK267</f>
        <v>404</v>
      </c>
      <c r="MK266">
        <f>(('Monthly data 1831 to 1870'!MJ267/'Monthly data 1831 to 1870'!MJ255)-1)*'Monthly data 1831 to 1870'!MK267*'Monthly data 1831 to 1870'!ML267</f>
        <v>0</v>
      </c>
      <c r="MP266">
        <f>'Monthly data 1831 to 1870'!MO267*'Monthly data 1831 to 1870'!MQ267</f>
        <v>239</v>
      </c>
      <c r="MQ266">
        <f>(('Monthly data 1831 to 1870'!MP267/'Monthly data 1831 to 1870'!MP255)-1)*'Monthly data 1831 to 1870'!MQ267*'Monthly data 1831 to 1870'!MR267</f>
        <v>0</v>
      </c>
      <c r="NB266">
        <f>'Monthly data 1831 to 1870'!NA267*'Monthly data 1831 to 1870'!NC267</f>
        <v>112</v>
      </c>
      <c r="NC266">
        <f>(('Monthly data 1831 to 1870'!NB267/'Monthly data 1831 to 1870'!NB255)-1)*'Monthly data 1831 to 1870'!NC267*'Monthly data 1831 to 1870'!ND267</f>
        <v>0</v>
      </c>
      <c r="NH266">
        <f>'Monthly data 1831 to 1870'!NG267*'Monthly data 1831 to 1870'!NI267</f>
        <v>212.39999999999998</v>
      </c>
      <c r="NI266">
        <f>(('Monthly data 1831 to 1870'!NH267/'Monthly data 1831 to 1870'!NH255)-1)*'Monthly data 1831 to 1870'!NI267*'Monthly data 1831 to 1870'!NJ267</f>
        <v>0</v>
      </c>
      <c r="NN266">
        <f>'Monthly data 1831 to 1870'!NM267*'Monthly data 1831 to 1870'!NO267</f>
        <v>64</v>
      </c>
      <c r="NO266">
        <f>(('Monthly data 1831 to 1870'!NN267/'Monthly data 1831 to 1870'!NN255)-1)*'Monthly data 1831 to 1870'!NO267*'Monthly data 1831 to 1870'!NP267</f>
        <v>0</v>
      </c>
      <c r="NT266">
        <f>'Monthly data 1831 to 1870'!NS267*'Monthly data 1831 to 1870'!NU267</f>
        <v>0</v>
      </c>
      <c r="NU266">
        <f>(('Monthly data 1831 to 1870'!NT267/'Monthly data 1831 to 1870'!NT255)-1)*'Monthly data 1831 to 1870'!NU267*'Monthly data 1831 to 1870'!NV267</f>
        <v>0</v>
      </c>
      <c r="NZ266">
        <f>'Monthly data 1831 to 1870'!NY267*'Monthly data 1831 to 1870'!OA267</f>
        <v>0</v>
      </c>
      <c r="OA266">
        <f>(('Monthly data 1831 to 1870'!NZ267/'Monthly data 1831 to 1870'!NZ255)-1)*'Monthly data 1831 to 1870'!OA267*'Monthly data 1831 to 1870'!OB267</f>
        <v>0</v>
      </c>
      <c r="OF266">
        <f>'Monthly data 1831 to 1870'!OE267*'Monthly data 1831 to 1870'!OG267</f>
        <v>89.25</v>
      </c>
      <c r="OG266">
        <f>(('Monthly data 1831 to 1870'!OF267/'Monthly data 1831 to 1870'!OF255)-1)*'Monthly data 1831 to 1870'!OG267*'Monthly data 1831 to 1870'!OH267</f>
        <v>0</v>
      </c>
      <c r="OL266">
        <f>'Monthly data 1831 to 1870'!OK267*'Monthly data 1831 to 1870'!OM267</f>
        <v>0</v>
      </c>
      <c r="OM266">
        <f>(('Monthly data 1831 to 1870'!OL267/'Monthly data 1831 to 1870'!OL255)-1)*'Monthly data 1831 to 1870'!OM267*'Monthly data 1831 to 1870'!ON267</f>
        <v>0</v>
      </c>
      <c r="OR266">
        <f>'Monthly data 1831 to 1870'!OQ267*'Monthly data 1831 to 1870'!OS267</f>
        <v>81</v>
      </c>
      <c r="OS266">
        <f>(('Monthly data 1831 to 1870'!OR267/'Monthly data 1831 to 1870'!OR255)-1)*'Monthly data 1831 to 1870'!OS267*'Monthly data 1831 to 1870'!OT267</f>
        <v>0</v>
      </c>
      <c r="OX266">
        <f>'Monthly data 1831 to 1870'!OW267*'Monthly data 1831 to 1870'!OY267</f>
        <v>0</v>
      </c>
      <c r="OY266">
        <f>(('Monthly data 1831 to 1870'!OX267/'Monthly data 1831 to 1870'!OX255)-1)*'Monthly data 1831 to 1870'!OY267*'Monthly data 1831 to 1870'!OZ267</f>
        <v>0</v>
      </c>
      <c r="PJ266">
        <f>'Monthly data 1831 to 1870'!PI267*'Monthly data 1831 to 1870'!PK267</f>
        <v>0</v>
      </c>
      <c r="PK266">
        <f>(('Monthly data 1831 to 1870'!PJ267/'Monthly data 1831 to 1870'!PJ255)-1)*'Monthly data 1831 to 1870'!PK267*'Monthly data 1831 to 1870'!PL267</f>
        <v>0</v>
      </c>
      <c r="PV266">
        <f>'Monthly data 1831 to 1870'!PU267*'Monthly data 1831 to 1870'!PW267</f>
        <v>48</v>
      </c>
      <c r="PW266">
        <f>(('Monthly data 1831 to 1870'!PV267/'Monthly data 1831 to 1870'!PV255)-1)*'Monthly data 1831 to 1870'!PW267*'Monthly data 1831 to 1870'!PX267</f>
        <v>0</v>
      </c>
      <c r="QN266">
        <f>'Monthly data 1831 to 1870'!QM267*'Monthly data 1831 to 1870'!QO267</f>
        <v>0</v>
      </c>
      <c r="QO266">
        <f>(('Monthly data 1831 to 1870'!QN267/'Monthly data 1831 to 1870'!QN255)-1)*'Monthly data 1831 to 1870'!QO267*'Monthly data 1831 to 1870'!QP267</f>
        <v>0</v>
      </c>
      <c r="QT266">
        <f>'Monthly data 1831 to 1870'!QS267*'Monthly data 1831 to 1870'!QU267</f>
        <v>24</v>
      </c>
      <c r="QU266">
        <f>(('Monthly data 1831 to 1870'!QT267/'Monthly data 1831 to 1870'!QT255)-1)*'Monthly data 1831 to 1870'!QU267*'Monthly data 1831 to 1870'!QV267</f>
        <v>0</v>
      </c>
      <c r="QZ266">
        <f>'Monthly data 1831 to 1870'!QY267*'Monthly data 1831 to 1870'!RA267</f>
        <v>165</v>
      </c>
      <c r="RA266">
        <f>(('Monthly data 1831 to 1870'!QZ267/'Monthly data 1831 to 1870'!QZ255)-1)*'Monthly data 1831 to 1870'!RA267*'Monthly data 1831 to 1870'!RB267</f>
        <v>0</v>
      </c>
      <c r="RF266">
        <f>'Monthly data 1831 to 1870'!RE267*'Monthly data 1831 to 1870'!RG267</f>
        <v>0</v>
      </c>
      <c r="RG266">
        <f>(('Monthly data 1831 to 1870'!RF267/'Monthly data 1831 to 1870'!RF255)-1)*'Monthly data 1831 to 1870'!RG267*'Monthly data 1831 to 1870'!RH267</f>
        <v>0</v>
      </c>
      <c r="RL266">
        <f>'Monthly data 1831 to 1870'!RK267*'Monthly data 1831 to 1870'!RM267</f>
        <v>48.45</v>
      </c>
      <c r="RM266">
        <f>(('Monthly data 1831 to 1870'!RL267/'Monthly data 1831 to 1870'!RL255)-1)*'Monthly data 1831 to 1870'!RM267*'Monthly data 1831 to 1870'!RN267</f>
        <v>0</v>
      </c>
    </row>
    <row r="267" spans="2:481" x14ac:dyDescent="0.55000000000000004">
      <c r="B267">
        <f>'Monthly data 1831 to 1870'!B268</f>
        <v>185301</v>
      </c>
      <c r="E267" s="11">
        <f>'Monthly data 1831 to 1870'!E268</f>
        <v>147965.60621003743</v>
      </c>
      <c r="F267" s="11">
        <f>'Monthly data 1831 to 1870'!F268</f>
        <v>62.475736502386681</v>
      </c>
    </row>
    <row r="268" spans="2:481" x14ac:dyDescent="0.55000000000000004">
      <c r="B268">
        <f>'Monthly data 1831 to 1870'!B269</f>
        <v>185302</v>
      </c>
      <c r="E268" s="11">
        <f>'Monthly data 1831 to 1870'!E269</f>
        <v>146585.95575750712</v>
      </c>
      <c r="F268" s="11">
        <f>'Monthly data 1831 to 1870'!F269</f>
        <v>61.893204653631713</v>
      </c>
    </row>
    <row r="269" spans="2:481" x14ac:dyDescent="0.55000000000000004">
      <c r="B269">
        <f>'Monthly data 1831 to 1870'!B270</f>
        <v>185303</v>
      </c>
      <c r="E269" s="11">
        <f>'Monthly data 1831 to 1870'!E270</f>
        <v>145280.46413713371</v>
      </c>
      <c r="F269" s="11">
        <f>'Monthly data 1831 to 1870'!F270</f>
        <v>61.341984998134571</v>
      </c>
    </row>
    <row r="270" spans="2:481" x14ac:dyDescent="0.55000000000000004">
      <c r="B270">
        <f>'Monthly data 1831 to 1870'!B271</f>
        <v>185304</v>
      </c>
      <c r="E270" s="11">
        <f>'Monthly data 1831 to 1870'!E271</f>
        <v>151328.230976183</v>
      </c>
      <c r="F270" s="11">
        <f>'Monthly data 1831 to 1870'!F271</f>
        <v>63.895542525063995</v>
      </c>
    </row>
    <row r="271" spans="2:481" x14ac:dyDescent="0.55000000000000004">
      <c r="B271">
        <f>'Monthly data 1831 to 1870'!B272</f>
        <v>185305</v>
      </c>
      <c r="E271" s="11">
        <f>'Monthly data 1831 to 1870'!E272</f>
        <v>150547.12489945476</v>
      </c>
      <c r="F271" s="11">
        <f>'Monthly data 1831 to 1870'!F272</f>
        <v>63.565734952344592</v>
      </c>
    </row>
    <row r="272" spans="2:481" x14ac:dyDescent="0.55000000000000004">
      <c r="B272">
        <f>'Monthly data 1831 to 1870'!B273</f>
        <v>185306</v>
      </c>
      <c r="E272" s="11">
        <f>'Monthly data 1831 to 1870'!E273</f>
        <v>148787.05895501291</v>
      </c>
      <c r="F272" s="11">
        <f>'Monthly data 1831 to 1870'!F273</f>
        <v>62.822579708444984</v>
      </c>
    </row>
    <row r="273" spans="2:481" x14ac:dyDescent="0.55000000000000004">
      <c r="B273">
        <f>'Monthly data 1831 to 1870'!B274</f>
        <v>185307</v>
      </c>
      <c r="E273" s="11">
        <f>'Monthly data 1831 to 1870'!E274</f>
        <v>151292.05036466313</v>
      </c>
      <c r="F273" s="11">
        <f>'Monthly data 1831 to 1870'!F274</f>
        <v>61.851207862210792</v>
      </c>
    </row>
    <row r="274" spans="2:481" x14ac:dyDescent="0.55000000000000004">
      <c r="B274">
        <f>'Monthly data 1831 to 1870'!B275</f>
        <v>185308</v>
      </c>
      <c r="E274" s="11">
        <f>'Monthly data 1831 to 1870'!E275</f>
        <v>147606.18759565303</v>
      </c>
      <c r="F274" s="11">
        <f>'Monthly data 1831 to 1870'!F275</f>
        <v>60.34435364397438</v>
      </c>
    </row>
    <row r="275" spans="2:481" x14ac:dyDescent="0.55000000000000004">
      <c r="B275">
        <f>'Monthly data 1831 to 1870'!B276</f>
        <v>185309</v>
      </c>
      <c r="E275" s="11">
        <f>'Monthly data 1831 to 1870'!E276</f>
        <v>147952.74907980583</v>
      </c>
      <c r="F275" s="11">
        <f>'Monthly data 1831 to 1870'!F276</f>
        <v>60.486034891215759</v>
      </c>
    </row>
    <row r="276" spans="2:481" x14ac:dyDescent="0.55000000000000004">
      <c r="B276">
        <f>'Monthly data 1831 to 1870'!B277</f>
        <v>185310</v>
      </c>
      <c r="E276" s="11">
        <f>'Monthly data 1831 to 1870'!E277</f>
        <v>137772.89545260966</v>
      </c>
      <c r="F276" s="11">
        <f>'Monthly data 1831 to 1870'!F277</f>
        <v>56.324307680929678</v>
      </c>
    </row>
    <row r="277" spans="2:481" x14ac:dyDescent="0.55000000000000004">
      <c r="B277">
        <f>'Monthly data 1831 to 1870'!B278</f>
        <v>185311</v>
      </c>
      <c r="E277" s="11">
        <f>'Monthly data 1831 to 1870'!E278</f>
        <v>143385.48002255231</v>
      </c>
      <c r="F277" s="11">
        <f>'Monthly data 1831 to 1870'!F278</f>
        <v>58.618844201804549</v>
      </c>
    </row>
    <row r="278" spans="2:481" x14ac:dyDescent="0.55000000000000004">
      <c r="B278">
        <f>'Monthly data 1831 to 1870'!B279</f>
        <v>185312</v>
      </c>
      <c r="D278">
        <f>D266*G278*(1+H278)</f>
        <v>281.33525114969478</v>
      </c>
      <c r="E278" s="11">
        <f>'Monthly data 1831 to 1870'!E279</f>
        <v>142864.54242643274</v>
      </c>
      <c r="F278" s="11">
        <f>'Monthly data 1831 to 1870'!F279</f>
        <v>58.405874521883042</v>
      </c>
      <c r="G278">
        <f>F278/F266</f>
        <v>0.94315712731568058</v>
      </c>
      <c r="H278" s="12">
        <f>(J278+K278)/AVERAGE(E267:E278)</f>
        <v>6.7141204974912425E-2</v>
      </c>
      <c r="I278" s="12">
        <f>J278/AVERAGE(E267:E278)</f>
        <v>6.5974873125694888E-2</v>
      </c>
      <c r="J278">
        <f>SUM(L278,R278,X278,AD278,AJ278,AP278,AV278,BB278,BH278,BN278,BT278,BZ278,CF278,CL278,CR278,CX278,DD278,DJ278,DP278,DV278,EB278,EH278,EN278,ET278,EZ278,FF278,FL278,FR278,FX278,GD278,GJ278,GP278,GV278,HB278,HH278,HN278,HT278,HZ278,IF278,IL278,IR278,IX278,JD278,JJ278,JP278,JV278,KB278,KH278,KN278,KT278,KZ278,LF278,LL278,LR278,LX278,MD278,MJ278,MP278,MV278,NB278,NH278,NN278,NT278,NZ278,OF278,OL278,OR278,OX278,PD278,PJ278,PP278,PV278,QB278,QH278,QN278,QT278,QZ278,RF278,RL278,RR278,RX278,SD278,SJ278,SP278)</f>
        <v>9683.8377622377629</v>
      </c>
      <c r="K278">
        <f>SUM(M278,S278,Y278,AE278,AK278,AQ278,AW278,BC278,BI278,BO278,BU278,CA278,CG278,CM278,CS278,CY278,DE278,DK278,DQ278,DW278,EC278,EI278,EO278,EU278,FA278,FG278,FM278,FS278,FY278,GE278,GK278,GQ278,GW278,HC278,HI278,HO278,HU278,IA278,IG278,IM278,IS278,IY278,JE278,JK278,JQ278,JW278,KC278,KI278,KO278,KU278,LA278,LG278,LM278,LS278,LY278,ME278,MK278,MQ278,MW278,NC278,NI278,NO278,NU278,OA278,OG278,OM278,OS278,OY278,PE278,PK278,PQ278,PW278,QC278,QI278,QO278,QU278,RA278,RG278,RM278,RS278,RY278,SE278,SK278,SQ278)</f>
        <v>171.19500000000016</v>
      </c>
      <c r="L278">
        <f>'Monthly data 1831 to 1870'!K279*'Monthly data 1831 to 1870'!M279</f>
        <v>0</v>
      </c>
      <c r="M278">
        <f>(('Monthly data 1831 to 1870'!L279/'Monthly data 1831 to 1870'!L267)-1)*'Monthly data 1831 to 1870'!M279*'Monthly data 1831 to 1870'!N279</f>
        <v>171.19500000000016</v>
      </c>
      <c r="X278">
        <f>'Monthly data 1831 to 1870'!W279*'Monthly data 1831 to 1870'!Y279</f>
        <v>675</v>
      </c>
      <c r="Y278">
        <f>(('Monthly data 1831 to 1870'!X279/'Monthly data 1831 to 1870'!X267)-1)*'Monthly data 1831 to 1870'!Y279*'Monthly data 1831 to 1870'!Z279</f>
        <v>0</v>
      </c>
      <c r="AJ278">
        <f>'Monthly data 1831 to 1870'!AI279*'Monthly data 1831 to 1870'!AK279</f>
        <v>262.23776223776224</v>
      </c>
      <c r="AK278">
        <f>(('Monthly data 1831 to 1870'!AJ279/'Monthly data 1831 to 1870'!AJ267)-1)*'Monthly data 1831 to 1870'!AK279*'Monthly data 1831 to 1870'!AL279</f>
        <v>0</v>
      </c>
      <c r="BB278">
        <f>'Monthly data 1831 to 1870'!BA279*'Monthly data 1831 to 1870'!BC279</f>
        <v>311.25</v>
      </c>
      <c r="BC278">
        <f>(('Monthly data 1831 to 1870'!BB279/'Monthly data 1831 to 1870'!BB267)-1)*'Monthly data 1831 to 1870'!BC279*'Monthly data 1831 to 1870'!BD279</f>
        <v>0</v>
      </c>
      <c r="BH278">
        <f>'Monthly data 1831 to 1870'!BG279*'Monthly data 1831 to 1870'!BI279</f>
        <v>153.5</v>
      </c>
      <c r="BI278">
        <f>(('Monthly data 1831 to 1870'!BH279/'Monthly data 1831 to 1870'!BH267)-1)*'Monthly data 1831 to 1870'!BI279*'Monthly data 1831 to 1870'!BJ279</f>
        <v>0</v>
      </c>
      <c r="BN278">
        <f>'Monthly data 1831 to 1870'!BM279*'Monthly data 1831 to 1870'!BO279</f>
        <v>171</v>
      </c>
      <c r="BO278">
        <f>(('Monthly data 1831 to 1870'!BN279/'Monthly data 1831 to 1870'!BN267)-1)*'Monthly data 1831 to 1870'!BO279*'Monthly data 1831 to 1870'!BP279</f>
        <v>0</v>
      </c>
      <c r="BZ278">
        <f>'Monthly data 1831 to 1870'!BY279*'Monthly data 1831 to 1870'!CA279</f>
        <v>0</v>
      </c>
      <c r="CA278">
        <f>(('Monthly data 1831 to 1870'!BZ279/'Monthly data 1831 to 1870'!BZ267)-1)*'Monthly data 1831 to 1870'!CA279*'Monthly data 1831 to 1870'!CB279</f>
        <v>0</v>
      </c>
      <c r="CL278">
        <f>'Monthly data 1831 to 1870'!CK279*'Monthly data 1831 to 1870'!CM279</f>
        <v>0</v>
      </c>
      <c r="CM278">
        <f>(('Monthly data 1831 to 1870'!CL279/'Monthly data 1831 to 1870'!CL267)-1)*'Monthly data 1831 to 1870'!CM279*'Monthly data 1831 to 1870'!CN279</f>
        <v>0</v>
      </c>
      <c r="CX278">
        <f>'Monthly data 1831 to 1870'!CW279*'Monthly data 1831 to 1870'!CY279</f>
        <v>0</v>
      </c>
      <c r="CY278">
        <f>(('Monthly data 1831 to 1870'!CX279/'Monthly data 1831 to 1870'!CX267)-1)*'Monthly data 1831 to 1870'!CY279*'Monthly data 1831 to 1870'!CZ279</f>
        <v>0</v>
      </c>
      <c r="DD278">
        <f>'Monthly data 1831 to 1870'!DC279*'Monthly data 1831 to 1870'!DE279</f>
        <v>0</v>
      </c>
      <c r="DE278">
        <f>(('Monthly data 1831 to 1870'!DD279/'Monthly data 1831 to 1870'!DD267)-1)*'Monthly data 1831 to 1870'!DE279*'Monthly data 1831 to 1870'!DF279</f>
        <v>0</v>
      </c>
      <c r="DJ278">
        <f>'Monthly data 1831 to 1870'!DI279*'Monthly data 1831 to 1870'!DK279</f>
        <v>140</v>
      </c>
      <c r="DK278">
        <f>(('Monthly data 1831 to 1870'!DJ279/'Monthly data 1831 to 1870'!DJ267)-1)*'Monthly data 1831 to 1870'!DK279*'Monthly data 1831 to 1870'!DL279</f>
        <v>0</v>
      </c>
      <c r="DP278">
        <f>'Monthly data 1831 to 1870'!DO279*'Monthly data 1831 to 1870'!DQ279</f>
        <v>320</v>
      </c>
      <c r="DQ278">
        <f>(('Monthly data 1831 to 1870'!DP279/'Monthly data 1831 to 1870'!DP267)-1)*'Monthly data 1831 to 1870'!DQ279*'Monthly data 1831 to 1870'!DR279</f>
        <v>0</v>
      </c>
      <c r="DV278">
        <f>'Monthly data 1831 to 1870'!DU279*'Monthly data 1831 to 1870'!DW279</f>
        <v>336</v>
      </c>
      <c r="DW278">
        <f>(('Monthly data 1831 to 1870'!DV279/'Monthly data 1831 to 1870'!DV267)-1)*'Monthly data 1831 to 1870'!DW279*'Monthly data 1831 to 1870'!DX279</f>
        <v>0</v>
      </c>
      <c r="EB278">
        <f>'Monthly data 1831 to 1870'!EA279*'Monthly data 1831 to 1870'!EC279</f>
        <v>0</v>
      </c>
      <c r="EC278">
        <f>(('Monthly data 1831 to 1870'!EB279/'Monthly data 1831 to 1870'!EB267)-1)*'Monthly data 1831 to 1870'!EC279*'Monthly data 1831 to 1870'!ED279</f>
        <v>0</v>
      </c>
      <c r="ET278">
        <f>'Monthly data 1831 to 1870'!ES279*'Monthly data 1831 to 1870'!EU279</f>
        <v>315</v>
      </c>
      <c r="EU278">
        <f>(('Monthly data 1831 to 1870'!ET279/'Monthly data 1831 to 1870'!ET267)-1)*'Monthly data 1831 to 1870'!EU279*'Monthly data 1831 to 1870'!EV279</f>
        <v>0</v>
      </c>
      <c r="EZ278">
        <f>'Monthly data 1831 to 1870'!EY279*'Monthly data 1831 to 1870'!FA279</f>
        <v>334.75</v>
      </c>
      <c r="FA278">
        <f>(('Monthly data 1831 to 1870'!EZ279/'Monthly data 1831 to 1870'!EZ267)-1)*'Monthly data 1831 to 1870'!FA279*'Monthly data 1831 to 1870'!FB279</f>
        <v>0</v>
      </c>
      <c r="FL278">
        <f>'Monthly data 1831 to 1870'!FK279*'Monthly data 1831 to 1870'!FM279</f>
        <v>470</v>
      </c>
      <c r="FM278">
        <f>(('Monthly data 1831 to 1870'!FL279/'Monthly data 1831 to 1870'!FL267)-1)*'Monthly data 1831 to 1870'!FM279*'Monthly data 1831 to 1870'!FN279</f>
        <v>0</v>
      </c>
      <c r="FR278">
        <f>'Monthly data 1831 to 1870'!FQ279*'Monthly data 1831 to 1870'!FS279</f>
        <v>792</v>
      </c>
      <c r="FS278">
        <f>(('Monthly data 1831 to 1870'!FR279/'Monthly data 1831 to 1870'!FR267)-1)*'Monthly data 1831 to 1870'!FS279*'Monthly data 1831 to 1870'!FT279</f>
        <v>0</v>
      </c>
      <c r="GD278">
        <f>'Monthly data 1831 to 1870'!GC279*'Monthly data 1831 to 1870'!GE279</f>
        <v>62</v>
      </c>
      <c r="GE278">
        <f>(('Monthly data 1831 to 1870'!GD279/'Monthly data 1831 to 1870'!GD267)-1)*'Monthly data 1831 to 1870'!GE279*'Monthly data 1831 to 1870'!GF279</f>
        <v>0</v>
      </c>
      <c r="HZ278">
        <f>'Monthly data 1831 to 1870'!HY279*'Monthly data 1831 to 1870'!IA279</f>
        <v>345</v>
      </c>
      <c r="IA278">
        <f>(('Monthly data 1831 to 1870'!HZ279/'Monthly data 1831 to 1870'!HZ267)-1)*'Monthly data 1831 to 1870'!IA279*'Monthly data 1831 to 1870'!IB279</f>
        <v>0</v>
      </c>
      <c r="IF278">
        <f>'Monthly data 1831 to 1870'!IE279*'Monthly data 1831 to 1870'!IG279</f>
        <v>105</v>
      </c>
      <c r="IG278">
        <f>(('Monthly data 1831 to 1870'!IF279/'Monthly data 1831 to 1870'!IF267)-1)*'Monthly data 1831 to 1870'!IG279*'Monthly data 1831 to 1870'!IH279</f>
        <v>0</v>
      </c>
      <c r="IL278">
        <f>'Monthly data 1831 to 1870'!IK279*'Monthly data 1831 to 1870'!IM279</f>
        <v>0</v>
      </c>
      <c r="IM278">
        <f>(('Monthly data 1831 to 1870'!IL279/'Monthly data 1831 to 1870'!IL267)-1)*'Monthly data 1831 to 1870'!IM279*'Monthly data 1831 to 1870'!IN279</f>
        <v>0</v>
      </c>
      <c r="JD278">
        <f>'Monthly data 1831 to 1870'!JC279*'Monthly data 1831 to 1870'!JE279</f>
        <v>60</v>
      </c>
      <c r="JE278">
        <f>(('Monthly data 1831 to 1870'!JD279/'Monthly data 1831 to 1870'!JD267)-1)*'Monthly data 1831 to 1870'!JE279*'Monthly data 1831 to 1870'!JF279</f>
        <v>0</v>
      </c>
      <c r="JJ278">
        <f>'Monthly data 1831 to 1870'!JI279*'Monthly data 1831 to 1870'!JK279</f>
        <v>720</v>
      </c>
      <c r="JK278">
        <f>(('Monthly data 1831 to 1870'!JJ279/'Monthly data 1831 to 1870'!JJ267)-1)*'Monthly data 1831 to 1870'!JK279*'Monthly data 1831 to 1870'!JL279</f>
        <v>0</v>
      </c>
      <c r="JP278">
        <f>'Monthly data 1831 to 1870'!JO279*'Monthly data 1831 to 1870'!JQ279</f>
        <v>173.8</v>
      </c>
      <c r="JQ278">
        <f>(('Monthly data 1831 to 1870'!JP279/'Monthly data 1831 to 1870'!JP267)-1)*'Monthly data 1831 to 1870'!JQ279*'Monthly data 1831 to 1870'!JR279</f>
        <v>0</v>
      </c>
      <c r="JV278">
        <f>'Monthly data 1831 to 1870'!JU279*'Monthly data 1831 to 1870'!JW279</f>
        <v>824</v>
      </c>
      <c r="JW278">
        <f>(('Monthly data 1831 to 1870'!JV279/'Monthly data 1831 to 1870'!JV267)-1)*'Monthly data 1831 to 1870'!JW279*'Monthly data 1831 to 1870'!JX279</f>
        <v>0</v>
      </c>
      <c r="KB278">
        <f>'Monthly data 1831 to 1870'!KA279*'Monthly data 1831 to 1870'!KC279</f>
        <v>105</v>
      </c>
      <c r="KC278">
        <f>(('Monthly data 1831 to 1870'!KB279/'Monthly data 1831 to 1870'!KB267)-1)*'Monthly data 1831 to 1870'!KC279*'Monthly data 1831 to 1870'!KD279</f>
        <v>0</v>
      </c>
      <c r="KH278">
        <f>'Monthly data 1831 to 1870'!KG279*'Monthly data 1831 to 1870'!KI279</f>
        <v>0</v>
      </c>
      <c r="KI278">
        <f>(('Monthly data 1831 to 1870'!KH279/'Monthly data 1831 to 1870'!KH267)-1)*'Monthly data 1831 to 1870'!KI279*'Monthly data 1831 to 1870'!KJ279</f>
        <v>0</v>
      </c>
      <c r="KN278">
        <f>'Monthly data 1831 to 1870'!KM279*'Monthly data 1831 to 1870'!KO279</f>
        <v>109.80000000000001</v>
      </c>
      <c r="KO278">
        <f>(('Monthly data 1831 to 1870'!KN279/'Monthly data 1831 to 1870'!KN267)-1)*'Monthly data 1831 to 1870'!KO279*'Monthly data 1831 to 1870'!KP279</f>
        <v>0</v>
      </c>
      <c r="KT278">
        <f>'Monthly data 1831 to 1870'!KS279*'Monthly data 1831 to 1870'!KU279</f>
        <v>225</v>
      </c>
      <c r="KU278">
        <f>(('Monthly data 1831 to 1870'!KT279/'Monthly data 1831 to 1870'!KT267)-1)*'Monthly data 1831 to 1870'!KU279*'Monthly data 1831 to 1870'!KV279</f>
        <v>0</v>
      </c>
      <c r="KZ278">
        <f>'Monthly data 1831 to 1870'!KY279*'Monthly data 1831 to 1870'!LA279</f>
        <v>84</v>
      </c>
      <c r="LA278">
        <f>(('Monthly data 1831 to 1870'!KZ279/'Monthly data 1831 to 1870'!KZ267)-1)*'Monthly data 1831 to 1870'!LA279*'Monthly data 1831 to 1870'!LB279</f>
        <v>0</v>
      </c>
      <c r="LF278">
        <f>'Monthly data 1831 to 1870'!LE279*'Monthly data 1831 to 1870'!LG279</f>
        <v>250</v>
      </c>
      <c r="LG278">
        <f>(('Monthly data 1831 to 1870'!LF279/'Monthly data 1831 to 1870'!LF267)-1)*'Monthly data 1831 to 1870'!LG279*'Monthly data 1831 to 1870'!LH279</f>
        <v>0</v>
      </c>
      <c r="LL278">
        <f>'Monthly data 1831 to 1870'!LK279*'Monthly data 1831 to 1870'!LM279</f>
        <v>212.5</v>
      </c>
      <c r="LM278">
        <f>(('Monthly data 1831 to 1870'!LL279/'Monthly data 1831 to 1870'!LL267)-1)*'Monthly data 1831 to 1870'!LM279*'Monthly data 1831 to 1870'!LN279</f>
        <v>0</v>
      </c>
      <c r="LR278">
        <f>'Monthly data 1831 to 1870'!LQ279*'Monthly data 1831 to 1870'!LS279</f>
        <v>0</v>
      </c>
      <c r="LS278">
        <f>(('Monthly data 1831 to 1870'!LR279/'Monthly data 1831 to 1870'!LR267)-1)*'Monthly data 1831 to 1870'!LS279*'Monthly data 1831 to 1870'!LT279</f>
        <v>0</v>
      </c>
      <c r="LX278">
        <f>'Monthly data 1831 to 1870'!LW279*'Monthly data 1831 to 1870'!LY279</f>
        <v>500</v>
      </c>
      <c r="LY278">
        <f>(('Monthly data 1831 to 1870'!LX279/'Monthly data 1831 to 1870'!LX267)-1)*'Monthly data 1831 to 1870'!LY279*'Monthly data 1831 to 1870'!LZ279</f>
        <v>0</v>
      </c>
      <c r="MJ278">
        <f>'Monthly data 1831 to 1870'!MI279*'Monthly data 1831 to 1870'!MK279</f>
        <v>283</v>
      </c>
      <c r="MK278">
        <f>(('Monthly data 1831 to 1870'!MJ279/'Monthly data 1831 to 1870'!MJ267)-1)*'Monthly data 1831 to 1870'!MK279*'Monthly data 1831 to 1870'!ML279</f>
        <v>0</v>
      </c>
      <c r="MP278">
        <f>'Monthly data 1831 to 1870'!MO279*'Monthly data 1831 to 1870'!MQ279</f>
        <v>135</v>
      </c>
      <c r="MQ278">
        <f>(('Monthly data 1831 to 1870'!MP279/'Monthly data 1831 to 1870'!MP267)-1)*'Monthly data 1831 to 1870'!MQ279*'Monthly data 1831 to 1870'!MR279</f>
        <v>0</v>
      </c>
      <c r="NB278">
        <f>'Monthly data 1831 to 1870'!NA279*'Monthly data 1831 to 1870'!NC279</f>
        <v>112.8</v>
      </c>
      <c r="NC278">
        <f>(('Monthly data 1831 to 1870'!NB279/'Monthly data 1831 to 1870'!NB267)-1)*'Monthly data 1831 to 1870'!NC279*'Monthly data 1831 to 1870'!ND279</f>
        <v>0</v>
      </c>
      <c r="NH278">
        <f>'Monthly data 1831 to 1870'!NG279*'Monthly data 1831 to 1870'!NI279</f>
        <v>212.39999999999998</v>
      </c>
      <c r="NI278">
        <f>(('Monthly data 1831 to 1870'!NH279/'Monthly data 1831 to 1870'!NH267)-1)*'Monthly data 1831 to 1870'!NI279*'Monthly data 1831 to 1870'!NJ279</f>
        <v>0</v>
      </c>
      <c r="NN278">
        <f>'Monthly data 1831 to 1870'!NM279*'Monthly data 1831 to 1870'!NO279</f>
        <v>51.2</v>
      </c>
      <c r="NO278">
        <f>(('Monthly data 1831 to 1870'!NN279/'Monthly data 1831 to 1870'!NN267)-1)*'Monthly data 1831 to 1870'!NO279*'Monthly data 1831 to 1870'!NP279</f>
        <v>0</v>
      </c>
      <c r="NT278">
        <f>'Monthly data 1831 to 1870'!NS279*'Monthly data 1831 to 1870'!NU279</f>
        <v>0</v>
      </c>
      <c r="NU278">
        <f>(('Monthly data 1831 to 1870'!NT279/'Monthly data 1831 to 1870'!NT267)-1)*'Monthly data 1831 to 1870'!NU279*'Monthly data 1831 to 1870'!NV279</f>
        <v>0</v>
      </c>
      <c r="NZ278">
        <f>'Monthly data 1831 to 1870'!NY279*'Monthly data 1831 to 1870'!OA279</f>
        <v>0</v>
      </c>
      <c r="OA278">
        <f>(('Monthly data 1831 to 1870'!NZ279/'Monthly data 1831 to 1870'!NZ267)-1)*'Monthly data 1831 to 1870'!OA279*'Monthly data 1831 to 1870'!OB279</f>
        <v>0</v>
      </c>
      <c r="OF278">
        <f>'Monthly data 1831 to 1870'!OE279*'Monthly data 1831 to 1870'!OG279</f>
        <v>84</v>
      </c>
      <c r="OG278">
        <f>(('Monthly data 1831 to 1870'!OF279/'Monthly data 1831 to 1870'!OF267)-1)*'Monthly data 1831 to 1870'!OG279*'Monthly data 1831 to 1870'!OH279</f>
        <v>0</v>
      </c>
      <c r="OL278">
        <f>'Monthly data 1831 to 1870'!OK279*'Monthly data 1831 to 1870'!OM279</f>
        <v>237</v>
      </c>
      <c r="OM278">
        <f>(('Monthly data 1831 to 1870'!OL279/'Monthly data 1831 to 1870'!OL267)-1)*'Monthly data 1831 to 1870'!OM279*'Monthly data 1831 to 1870'!ON279</f>
        <v>0</v>
      </c>
      <c r="OR278">
        <f>'Monthly data 1831 to 1870'!OQ279*'Monthly data 1831 to 1870'!OS279</f>
        <v>127</v>
      </c>
      <c r="OS278">
        <f>(('Monthly data 1831 to 1870'!OR279/'Monthly data 1831 to 1870'!OR267)-1)*'Monthly data 1831 to 1870'!OS279*'Monthly data 1831 to 1870'!OT279</f>
        <v>0</v>
      </c>
      <c r="OX278">
        <f>'Monthly data 1831 to 1870'!OW279*'Monthly data 1831 to 1870'!OY279</f>
        <v>90.6</v>
      </c>
      <c r="OY278">
        <f>(('Monthly data 1831 to 1870'!OX279/'Monthly data 1831 to 1870'!OX267)-1)*'Monthly data 1831 to 1870'!OY279*'Monthly data 1831 to 1870'!OZ279</f>
        <v>0</v>
      </c>
      <c r="PJ278">
        <f>'Monthly data 1831 to 1870'!PI279*'Monthly data 1831 to 1870'!PK279</f>
        <v>0</v>
      </c>
      <c r="PK278">
        <f>(('Monthly data 1831 to 1870'!PJ279/'Monthly data 1831 to 1870'!PJ267)-1)*'Monthly data 1831 to 1870'!PK279*'Monthly data 1831 to 1870'!PL279</f>
        <v>0</v>
      </c>
      <c r="PV278">
        <f>'Monthly data 1831 to 1870'!PU279*'Monthly data 1831 to 1870'!PW279</f>
        <v>48</v>
      </c>
      <c r="PW278">
        <f>(('Monthly data 1831 to 1870'!PV279/'Monthly data 1831 to 1870'!PV267)-1)*'Monthly data 1831 to 1870'!PW279*'Monthly data 1831 to 1870'!PX279</f>
        <v>0</v>
      </c>
      <c r="QN278">
        <f>'Monthly data 1831 to 1870'!QM279*'Monthly data 1831 to 1870'!QO279</f>
        <v>0</v>
      </c>
      <c r="QO278">
        <f>(('Monthly data 1831 to 1870'!QN279/'Monthly data 1831 to 1870'!QN267)-1)*'Monthly data 1831 to 1870'!QO279*'Monthly data 1831 to 1870'!QP279</f>
        <v>0</v>
      </c>
      <c r="QT278">
        <f>'Monthly data 1831 to 1870'!QS279*'Monthly data 1831 to 1870'!QU279</f>
        <v>24</v>
      </c>
      <c r="QU278">
        <f>(('Monthly data 1831 to 1870'!QT279/'Monthly data 1831 to 1870'!QT267)-1)*'Monthly data 1831 to 1870'!QU279*'Monthly data 1831 to 1870'!QV279</f>
        <v>0</v>
      </c>
      <c r="QZ278">
        <f>'Monthly data 1831 to 1870'!QY279*'Monthly data 1831 to 1870'!RA279</f>
        <v>165</v>
      </c>
      <c r="RA278">
        <f>(('Monthly data 1831 to 1870'!QZ279/'Monthly data 1831 to 1870'!QZ267)-1)*'Monthly data 1831 to 1870'!RA279*'Monthly data 1831 to 1870'!RB279</f>
        <v>0</v>
      </c>
      <c r="RF278">
        <f>'Monthly data 1831 to 1870'!RE279*'Monthly data 1831 to 1870'!RG279</f>
        <v>0</v>
      </c>
      <c r="RG278">
        <f>(('Monthly data 1831 to 1870'!RF279/'Monthly data 1831 to 1870'!RF267)-1)*'Monthly data 1831 to 1870'!RG279*'Monthly data 1831 to 1870'!RH279</f>
        <v>0</v>
      </c>
      <c r="RL278">
        <f>'Monthly data 1831 to 1870'!RK279*'Monthly data 1831 to 1870'!RM279</f>
        <v>57</v>
      </c>
      <c r="RM278">
        <f>(('Monthly data 1831 to 1870'!RL279/'Monthly data 1831 to 1870'!RL267)-1)*'Monthly data 1831 to 1870'!RM279*'Monthly data 1831 to 1870'!RN279</f>
        <v>0</v>
      </c>
    </row>
    <row r="279" spans="2:481" x14ac:dyDescent="0.55000000000000004">
      <c r="B279">
        <f>'Monthly data 1831 to 1870'!B280</f>
        <v>185401</v>
      </c>
      <c r="E279" s="11">
        <f>'Monthly data 1831 to 1870'!E280</f>
        <v>151258.7801864802</v>
      </c>
      <c r="F279" s="11">
        <f>'Monthly data 1831 to 1870'!F280</f>
        <v>58.094376054719731</v>
      </c>
    </row>
    <row r="280" spans="2:481" x14ac:dyDescent="0.55000000000000004">
      <c r="B280">
        <f>'Monthly data 1831 to 1870'!B281</f>
        <v>185402</v>
      </c>
      <c r="E280" s="11">
        <f>'Monthly data 1831 to 1870'!E281</f>
        <v>153469.95801282051</v>
      </c>
      <c r="F280" s="11">
        <f>'Monthly data 1831 to 1870'!F281</f>
        <v>58.943629208876487</v>
      </c>
    </row>
    <row r="281" spans="2:481" x14ac:dyDescent="0.55000000000000004">
      <c r="B281">
        <f>'Monthly data 1831 to 1870'!B282</f>
        <v>185403</v>
      </c>
      <c r="E281" s="11">
        <f>'Monthly data 1831 to 1870'!E282</f>
        <v>152520.85673076921</v>
      </c>
      <c r="F281" s="11">
        <f>'Monthly data 1831 to 1870'!F282</f>
        <v>58.579105267023145</v>
      </c>
    </row>
    <row r="282" spans="2:481" x14ac:dyDescent="0.55000000000000004">
      <c r="B282">
        <f>'Monthly data 1831 to 1870'!B283</f>
        <v>185404</v>
      </c>
      <c r="E282" s="11">
        <f>'Monthly data 1831 to 1870'!E283</f>
        <v>148327.32636946382</v>
      </c>
      <c r="F282" s="11">
        <f>'Monthly data 1831 to 1870'!F283</f>
        <v>56.968484518222894</v>
      </c>
    </row>
    <row r="283" spans="2:481" x14ac:dyDescent="0.55000000000000004">
      <c r="B283">
        <f>'Monthly data 1831 to 1870'!B284</f>
        <v>185405</v>
      </c>
      <c r="E283" s="11">
        <f>'Monthly data 1831 to 1870'!E284</f>
        <v>147789.65273892772</v>
      </c>
      <c r="F283" s="11">
        <f>'Monthly data 1831 to 1870'!F284</f>
        <v>56.761978726965282</v>
      </c>
    </row>
    <row r="284" spans="2:481" x14ac:dyDescent="0.55000000000000004">
      <c r="B284">
        <f>'Monthly data 1831 to 1870'!B285</f>
        <v>185406</v>
      </c>
      <c r="E284" s="11">
        <f>'Monthly data 1831 to 1870'!E285</f>
        <v>140941.7807983683</v>
      </c>
      <c r="F284" s="11">
        <f>'Monthly data 1831 to 1870'!F285</f>
        <v>54.131897701592976</v>
      </c>
    </row>
    <row r="285" spans="2:481" x14ac:dyDescent="0.55000000000000004">
      <c r="B285">
        <f>'Monthly data 1831 to 1870'!B286</f>
        <v>185407</v>
      </c>
      <c r="E285" s="11">
        <f>'Monthly data 1831 to 1870'!E286</f>
        <v>131704.98170163171</v>
      </c>
      <c r="F285" s="11">
        <f>'Monthly data 1831 to 1870'!F286</f>
        <v>50.129832222020795</v>
      </c>
    </row>
    <row r="286" spans="2:481" x14ac:dyDescent="0.55000000000000004">
      <c r="B286">
        <f>'Monthly data 1831 to 1870'!B287</f>
        <v>185408</v>
      </c>
      <c r="E286" s="11">
        <f>'Monthly data 1831 to 1870'!E287</f>
        <v>129526.5539044289</v>
      </c>
      <c r="F286" s="11">
        <f>'Monthly data 1831 to 1870'!F287</f>
        <v>49.30067436807601</v>
      </c>
    </row>
    <row r="287" spans="2:481" x14ac:dyDescent="0.55000000000000004">
      <c r="B287">
        <f>'Monthly data 1831 to 1870'!B288</f>
        <v>185409</v>
      </c>
      <c r="E287" s="11">
        <f>'Monthly data 1831 to 1870'!E288</f>
        <v>130344.40664335663</v>
      </c>
      <c r="F287" s="11">
        <f>'Monthly data 1831 to 1870'!F288</f>
        <v>49.611967229249984</v>
      </c>
    </row>
    <row r="288" spans="2:481" x14ac:dyDescent="0.55000000000000004">
      <c r="B288">
        <f>'Monthly data 1831 to 1870'!B289</f>
        <v>185410</v>
      </c>
      <c r="E288" s="11">
        <f>'Monthly data 1831 to 1870'!E289</f>
        <v>128457.70984265734</v>
      </c>
      <c r="F288" s="11">
        <f>'Monthly data 1831 to 1870'!F289</f>
        <v>48.893848652026051</v>
      </c>
    </row>
    <row r="289" spans="2:481" x14ac:dyDescent="0.55000000000000004">
      <c r="B289">
        <f>'Monthly data 1831 to 1870'!B290</f>
        <v>185411</v>
      </c>
      <c r="E289" s="11">
        <f>'Monthly data 1831 to 1870'!E290</f>
        <v>118524.80983682981</v>
      </c>
      <c r="F289" s="11">
        <f>'Monthly data 1831 to 1870'!F290</f>
        <v>45.113166977446127</v>
      </c>
    </row>
    <row r="290" spans="2:481" x14ac:dyDescent="0.55000000000000004">
      <c r="B290">
        <f>'Monthly data 1831 to 1870'!B291</f>
        <v>185412</v>
      </c>
      <c r="D290">
        <f>D278*G290*(1+H290)</f>
        <v>236.25401580141093</v>
      </c>
      <c r="E290" s="11">
        <f>'Monthly data 1831 to 1870'!E291</f>
        <v>119069.5437937063</v>
      </c>
      <c r="F290" s="11">
        <f>'Monthly data 1831 to 1870'!F291</f>
        <v>45.320504782827847</v>
      </c>
      <c r="G290">
        <f>F290/F278</f>
        <v>0.7759579863126187</v>
      </c>
      <c r="H290" s="12">
        <f>(J290+K290)/AVERAGE(E279:E290)</f>
        <v>8.2223199295406377E-2</v>
      </c>
      <c r="I290" s="12">
        <f>J290/AVERAGE(E279:E290)</f>
        <v>7.8987779269653974E-2</v>
      </c>
      <c r="J290">
        <f>SUM(L290,R290,X290,AD290,AJ290,AP290,AV290,BB290,BH290,BN290,BT290,BZ290,CF290,CL290,CR290,CX290,DD290,DJ290,DP290,DV290,EB290,EH290,EN290,ET290,EZ290,FF290,FL290,FR290,FX290,GD290,GJ290,GP290,GV290,HB290,HH290,HN290,HT290,HZ290,IF290,IL290,IR290,IX290,JD290,JJ290,JP290,JV290,KB290,KH290,KN290,KT290,KZ290,LF290,LL290,LR290,LX290,MD290,MJ290,MP290,MV290,NB290,NH290,NN290,NT290,NZ290,OF290,OL290,OR290,OX290,PD290,PJ290,PP290,PV290,QB290,QH290,QN290,QT290,QZ290,RF290,RL290,RR290,RX290,SD290,SJ290,SP290)</f>
        <v>10873.565384615384</v>
      </c>
      <c r="K290">
        <f>SUM(M290,S290,Y290,AE290,AK290,AQ290,AW290,BC290,BI290,BO290,BU290,CA290,CG290,CM290,CS290,CY290,DE290,DK290,DQ290,DW290,EC290,EI290,EO290,EU290,FA290,FG290,FM290,FS290,FY290,GE290,GK290,GQ290,GW290,HC290,HI290,HO290,HU290,IA290,IG290,IM290,IS290,IY290,JE290,JK290,JQ290,JW290,KC290,KI290,KO290,KU290,LA290,LG290,LM290,LS290,LY290,ME290,MK290,MQ290,MW290,NC290,NI290,NO290,NU290,OA290,OG290,OM290,OS290,OY290,PE290,PK290,PQ290,PW290,QC290,QI290,QO290,QU290,RA290,RG290,RM290,RS290,RY290,SE290,SK290,SQ290)</f>
        <v>445.39233185187896</v>
      </c>
      <c r="L290">
        <f>'Monthly data 1831 to 1870'!K291*'Monthly data 1831 to 1870'!M291</f>
        <v>0</v>
      </c>
      <c r="M290">
        <f>(('Monthly data 1831 to 1870'!L291/'Monthly data 1831 to 1870'!L279)-1)*'Monthly data 1831 to 1870'!M291*'Monthly data 1831 to 1870'!N291</f>
        <v>0</v>
      </c>
      <c r="X290">
        <f>'Monthly data 1831 to 1870'!W291*'Monthly data 1831 to 1870'!Y291</f>
        <v>825</v>
      </c>
      <c r="Y290">
        <f>(('Monthly data 1831 to 1870'!X291/'Monthly data 1831 to 1870'!X279)-1)*'Monthly data 1831 to 1870'!Y291*'Monthly data 1831 to 1870'!Z291</f>
        <v>0</v>
      </c>
      <c r="AJ290">
        <f>'Monthly data 1831 to 1870'!AI291*'Monthly data 1831 to 1870'!AK291</f>
        <v>384.61538461538464</v>
      </c>
      <c r="AK290">
        <f>(('Monthly data 1831 to 1870'!AJ291/'Monthly data 1831 to 1870'!AJ279)-1)*'Monthly data 1831 to 1870'!AK291*'Monthly data 1831 to 1870'!AL291</f>
        <v>103.84615384615317</v>
      </c>
      <c r="BB290">
        <f>'Monthly data 1831 to 1870'!BA291*'Monthly data 1831 to 1870'!BC291</f>
        <v>332</v>
      </c>
      <c r="BC290">
        <f>(('Monthly data 1831 to 1870'!BB291/'Monthly data 1831 to 1870'!BB279)-1)*'Monthly data 1831 to 1870'!BC291*'Monthly data 1831 to 1870'!BD291</f>
        <v>0</v>
      </c>
      <c r="BH290">
        <f>'Monthly data 1831 to 1870'!BG291*'Monthly data 1831 to 1870'!BI291</f>
        <v>0</v>
      </c>
      <c r="BI290">
        <f>(('Monthly data 1831 to 1870'!BH291/'Monthly data 1831 to 1870'!BH279)-1)*'Monthly data 1831 to 1870'!BI291*'Monthly data 1831 to 1870'!BJ291</f>
        <v>0</v>
      </c>
      <c r="BN290">
        <f>'Monthly data 1831 to 1870'!BM291*'Monthly data 1831 to 1870'!BO291</f>
        <v>199.5</v>
      </c>
      <c r="BO290">
        <f>(('Monthly data 1831 to 1870'!BN291/'Monthly data 1831 to 1870'!BN279)-1)*'Monthly data 1831 to 1870'!BO291*'Monthly data 1831 to 1870'!BP291</f>
        <v>0</v>
      </c>
      <c r="BT290">
        <f>'Monthly data 1831 to 1870'!BS291*'Monthly data 1831 to 1870'!BU291</f>
        <v>0</v>
      </c>
      <c r="BU290">
        <f>(('Monthly data 1831 to 1870'!BT291/'Monthly data 1831 to 1870'!BT279)-1)*'Monthly data 1831 to 1870'!BU291*'Monthly data 1831 to 1870'!BV291</f>
        <v>0</v>
      </c>
      <c r="BZ290">
        <f>'Monthly data 1831 to 1870'!BY291*'Monthly data 1831 to 1870'!CA291</f>
        <v>105</v>
      </c>
      <c r="CA290">
        <f>(('Monthly data 1831 to 1870'!BZ291/'Monthly data 1831 to 1870'!BZ279)-1)*'Monthly data 1831 to 1870'!CA291*'Monthly data 1831 to 1870'!CB291</f>
        <v>0</v>
      </c>
      <c r="CL290">
        <f>'Monthly data 1831 to 1870'!CK291*'Monthly data 1831 to 1870'!CM291</f>
        <v>95</v>
      </c>
      <c r="CM290">
        <f>(('Monthly data 1831 to 1870'!CL291/'Monthly data 1831 to 1870'!CL279)-1)*'Monthly data 1831 to 1870'!CM291*'Monthly data 1831 to 1870'!CN291</f>
        <v>0</v>
      </c>
      <c r="CX290">
        <f>'Monthly data 1831 to 1870'!CW291*'Monthly data 1831 to 1870'!CY291</f>
        <v>2160</v>
      </c>
      <c r="CY290">
        <f>(('Monthly data 1831 to 1870'!CX291/'Monthly data 1831 to 1870'!CX279)-1)*'Monthly data 1831 to 1870'!CY291*'Monthly data 1831 to 1870'!CZ291</f>
        <v>0</v>
      </c>
      <c r="DD290">
        <f>'Monthly data 1831 to 1870'!DC291*'Monthly data 1831 to 1870'!DE291</f>
        <v>0</v>
      </c>
      <c r="DE290">
        <f>(('Monthly data 1831 to 1870'!DD291/'Monthly data 1831 to 1870'!DD279)-1)*'Monthly data 1831 to 1870'!DE291*'Monthly data 1831 to 1870'!DF291</f>
        <v>0</v>
      </c>
      <c r="DJ290">
        <f>'Monthly data 1831 to 1870'!DI291*'Monthly data 1831 to 1870'!DK291</f>
        <v>84</v>
      </c>
      <c r="DK290">
        <f>(('Monthly data 1831 to 1870'!DJ291/'Monthly data 1831 to 1870'!DJ279)-1)*'Monthly data 1831 to 1870'!DK291*'Monthly data 1831 to 1870'!DL291</f>
        <v>0</v>
      </c>
      <c r="DP290">
        <f>'Monthly data 1831 to 1870'!DO291*'Monthly data 1831 to 1870'!DQ291</f>
        <v>456</v>
      </c>
      <c r="DQ290">
        <f>(('Monthly data 1831 to 1870'!DP291/'Monthly data 1831 to 1870'!DP279)-1)*'Monthly data 1831 to 1870'!DQ291*'Monthly data 1831 to 1870'!DR291</f>
        <v>0</v>
      </c>
      <c r="DV290">
        <f>'Monthly data 1831 to 1870'!DU291*'Monthly data 1831 to 1870'!DW291</f>
        <v>540</v>
      </c>
      <c r="DW290">
        <f>(('Monthly data 1831 to 1870'!DV291/'Monthly data 1831 to 1870'!DV279)-1)*'Monthly data 1831 to 1870'!DW291*'Monthly data 1831 to 1870'!DX291</f>
        <v>0</v>
      </c>
      <c r="EB290">
        <f>'Monthly data 1831 to 1870'!EA291*'Monthly data 1831 to 1870'!EC291</f>
        <v>100</v>
      </c>
      <c r="EC290">
        <f>(('Monthly data 1831 to 1870'!EB291/'Monthly data 1831 to 1870'!EB279)-1)*'Monthly data 1831 to 1870'!EC291*'Monthly data 1831 to 1870'!ED291</f>
        <v>0</v>
      </c>
      <c r="ET290">
        <f>'Monthly data 1831 to 1870'!ES291*'Monthly data 1831 to 1870'!EU291</f>
        <v>315</v>
      </c>
      <c r="EU290">
        <f>(('Monthly data 1831 to 1870'!ET291/'Monthly data 1831 to 1870'!ET279)-1)*'Monthly data 1831 to 1870'!EU291*'Monthly data 1831 to 1870'!EV291</f>
        <v>0</v>
      </c>
      <c r="EZ290">
        <f>'Monthly data 1831 to 1870'!EY291*'Monthly data 1831 to 1870'!FA291</f>
        <v>360.5</v>
      </c>
      <c r="FA290">
        <f>(('Monthly data 1831 to 1870'!EZ291/'Monthly data 1831 to 1870'!EZ279)-1)*'Monthly data 1831 to 1870'!FA291*'Monthly data 1831 to 1870'!FB291</f>
        <v>0</v>
      </c>
      <c r="FL290">
        <f>'Monthly data 1831 to 1870'!FK291*'Monthly data 1831 to 1870'!FM291</f>
        <v>423</v>
      </c>
      <c r="FM290">
        <f>(('Monthly data 1831 to 1870'!FL291/'Monthly data 1831 to 1870'!FL279)-1)*'Monthly data 1831 to 1870'!FM291*'Monthly data 1831 to 1870'!FN291</f>
        <v>0</v>
      </c>
      <c r="FR290">
        <f>'Monthly data 1831 to 1870'!FQ291*'Monthly data 1831 to 1870'!FS291</f>
        <v>792</v>
      </c>
      <c r="FS290">
        <f>(('Monthly data 1831 to 1870'!FR291/'Monthly data 1831 to 1870'!FR279)-1)*'Monthly data 1831 to 1870'!FS291*'Monthly data 1831 to 1870'!FT291</f>
        <v>0</v>
      </c>
      <c r="GD290">
        <f>'Monthly data 1831 to 1870'!GC291*'Monthly data 1831 to 1870'!GE291</f>
        <v>100</v>
      </c>
      <c r="GE290">
        <f>(('Monthly data 1831 to 1870'!GD291/'Monthly data 1831 to 1870'!GD279)-1)*'Monthly data 1831 to 1870'!GE291*'Monthly data 1831 to 1870'!GF291</f>
        <v>0</v>
      </c>
      <c r="GJ290">
        <f>'Monthly data 1831 to 1870'!GI291*'Monthly data 1831 to 1870'!GK291</f>
        <v>0</v>
      </c>
      <c r="GK290">
        <f>(('Monthly data 1831 to 1870'!GJ291/'Monthly data 1831 to 1870'!GJ279)-1)*'Monthly data 1831 to 1870'!GK291*'Monthly data 1831 to 1870'!GL291</f>
        <v>0</v>
      </c>
      <c r="HZ290">
        <f>'Monthly data 1831 to 1870'!HY291*'Monthly data 1831 to 1870'!IA291</f>
        <v>230</v>
      </c>
      <c r="IA290">
        <f>(('Monthly data 1831 to 1870'!HZ291/'Monthly data 1831 to 1870'!HZ279)-1)*'Monthly data 1831 to 1870'!IA291*'Monthly data 1831 to 1870'!IB291</f>
        <v>0</v>
      </c>
      <c r="IF290">
        <f>'Monthly data 1831 to 1870'!IE291*'Monthly data 1831 to 1870'!IG291</f>
        <v>0</v>
      </c>
      <c r="IG290">
        <f>(('Monthly data 1831 to 1870'!IF291/'Monthly data 1831 to 1870'!IF279)-1)*'Monthly data 1831 to 1870'!IG291*'Monthly data 1831 to 1870'!IH291</f>
        <v>0</v>
      </c>
      <c r="IL290">
        <f>'Monthly data 1831 to 1870'!IK291*'Monthly data 1831 to 1870'!IM291</f>
        <v>0</v>
      </c>
      <c r="IM290">
        <f>(('Monthly data 1831 to 1870'!IL291/'Monthly data 1831 to 1870'!IL279)-1)*'Monthly data 1831 to 1870'!IM291*'Monthly data 1831 to 1870'!IN291</f>
        <v>341.54617800572578</v>
      </c>
      <c r="JD290">
        <f>'Monthly data 1831 to 1870'!JC291*'Monthly data 1831 to 1870'!JE291</f>
        <v>0</v>
      </c>
      <c r="JE290">
        <f>(('Monthly data 1831 to 1870'!JD291/'Monthly data 1831 to 1870'!JD279)-1)*'Monthly data 1831 to 1870'!JE291*'Monthly data 1831 to 1870'!JF291</f>
        <v>0</v>
      </c>
      <c r="JJ290">
        <f>'Monthly data 1831 to 1870'!JI291*'Monthly data 1831 to 1870'!JK291</f>
        <v>360</v>
      </c>
      <c r="JK290">
        <f>(('Monthly data 1831 to 1870'!JJ291/'Monthly data 1831 to 1870'!JJ279)-1)*'Monthly data 1831 to 1870'!JK291*'Monthly data 1831 to 1870'!JL291</f>
        <v>0</v>
      </c>
      <c r="JP290">
        <f>'Monthly data 1831 to 1870'!JO291*'Monthly data 1831 to 1870'!JQ291</f>
        <v>205.4</v>
      </c>
      <c r="JQ290">
        <f>(('Monthly data 1831 to 1870'!JP291/'Monthly data 1831 to 1870'!JP279)-1)*'Monthly data 1831 to 1870'!JQ291*'Monthly data 1831 to 1870'!JR291</f>
        <v>0</v>
      </c>
      <c r="JV290">
        <f>'Monthly data 1831 to 1870'!JU291*'Monthly data 1831 to 1870'!JW291</f>
        <v>0</v>
      </c>
      <c r="JW290">
        <f>(('Monthly data 1831 to 1870'!JV291/'Monthly data 1831 to 1870'!JV279)-1)*'Monthly data 1831 to 1870'!JW291*'Monthly data 1831 to 1870'!JX291</f>
        <v>0</v>
      </c>
      <c r="KB290">
        <f>'Monthly data 1831 to 1870'!KA291*'Monthly data 1831 to 1870'!KC291</f>
        <v>45</v>
      </c>
      <c r="KC290">
        <f>(('Monthly data 1831 to 1870'!KB291/'Monthly data 1831 to 1870'!KB279)-1)*'Monthly data 1831 to 1870'!KC291*'Monthly data 1831 to 1870'!KD291</f>
        <v>0</v>
      </c>
      <c r="KH290">
        <f>'Monthly data 1831 to 1870'!KG291*'Monthly data 1831 to 1870'!KI291</f>
        <v>0</v>
      </c>
      <c r="KI290">
        <f>(('Monthly data 1831 to 1870'!KH291/'Monthly data 1831 to 1870'!KH279)-1)*'Monthly data 1831 to 1870'!KI291*'Monthly data 1831 to 1870'!KJ291</f>
        <v>0</v>
      </c>
      <c r="KN290">
        <f>'Monthly data 1831 to 1870'!KM291*'Monthly data 1831 to 1870'!KO291</f>
        <v>109.80000000000001</v>
      </c>
      <c r="KO290">
        <f>(('Monthly data 1831 to 1870'!KN291/'Monthly data 1831 to 1870'!KN279)-1)*'Monthly data 1831 to 1870'!KO291*'Monthly data 1831 to 1870'!KP291</f>
        <v>0</v>
      </c>
      <c r="KT290">
        <f>'Monthly data 1831 to 1870'!KS291*'Monthly data 1831 to 1870'!KU291</f>
        <v>150</v>
      </c>
      <c r="KU290">
        <f>(('Monthly data 1831 to 1870'!KT291/'Monthly data 1831 to 1870'!KT279)-1)*'Monthly data 1831 to 1870'!KU291*'Monthly data 1831 to 1870'!KV291</f>
        <v>0</v>
      </c>
      <c r="KZ290">
        <f>'Monthly data 1831 to 1870'!KY291*'Monthly data 1831 to 1870'!LA291</f>
        <v>126</v>
      </c>
      <c r="LA290">
        <f>(('Monthly data 1831 to 1870'!KZ291/'Monthly data 1831 to 1870'!KZ279)-1)*'Monthly data 1831 to 1870'!LA291*'Monthly data 1831 to 1870'!LB291</f>
        <v>0</v>
      </c>
      <c r="LF290">
        <f>'Monthly data 1831 to 1870'!LE291*'Monthly data 1831 to 1870'!LG291</f>
        <v>700</v>
      </c>
      <c r="LG290">
        <f>(('Monthly data 1831 to 1870'!LF291/'Monthly data 1831 to 1870'!LF279)-1)*'Monthly data 1831 to 1870'!LG291*'Monthly data 1831 to 1870'!LH291</f>
        <v>0</v>
      </c>
      <c r="LL290">
        <f>'Monthly data 1831 to 1870'!LK291*'Monthly data 1831 to 1870'!LM291</f>
        <v>203</v>
      </c>
      <c r="LM290">
        <f>(('Monthly data 1831 to 1870'!LL291/'Monthly data 1831 to 1870'!LL279)-1)*'Monthly data 1831 to 1870'!LM291*'Monthly data 1831 to 1870'!LN291</f>
        <v>0</v>
      </c>
      <c r="LX290">
        <f>'Monthly data 1831 to 1870'!LW291*'Monthly data 1831 to 1870'!LY291</f>
        <v>574</v>
      </c>
      <c r="LY290">
        <f>(('Monthly data 1831 to 1870'!LX291/'Monthly data 1831 to 1870'!LX279)-1)*'Monthly data 1831 to 1870'!LY291*'Monthly data 1831 to 1870'!LZ291</f>
        <v>0</v>
      </c>
      <c r="MJ290">
        <f>'Monthly data 1831 to 1870'!MI291*'Monthly data 1831 to 1870'!MK291</f>
        <v>0</v>
      </c>
      <c r="MK290">
        <f>(('Monthly data 1831 to 1870'!MJ291/'Monthly data 1831 to 1870'!MJ279)-1)*'Monthly data 1831 to 1870'!MK291*'Monthly data 1831 to 1870'!ML291</f>
        <v>0</v>
      </c>
      <c r="MP290">
        <f>'Monthly data 1831 to 1870'!MO291*'Monthly data 1831 to 1870'!MQ291</f>
        <v>0</v>
      </c>
      <c r="MQ290">
        <f>(('Monthly data 1831 to 1870'!MP291/'Monthly data 1831 to 1870'!MP279)-1)*'Monthly data 1831 to 1870'!MQ291*'Monthly data 1831 to 1870'!MR291</f>
        <v>0</v>
      </c>
      <c r="NB290">
        <f>'Monthly data 1831 to 1870'!NA291*'Monthly data 1831 to 1870'!NC291</f>
        <v>114.4</v>
      </c>
      <c r="NC290">
        <f>(('Monthly data 1831 to 1870'!NB291/'Monthly data 1831 to 1870'!NB279)-1)*'Monthly data 1831 to 1870'!NC291*'Monthly data 1831 to 1870'!ND291</f>
        <v>0</v>
      </c>
      <c r="NH290">
        <f>'Monthly data 1831 to 1870'!NG291*'Monthly data 1831 to 1870'!NI291</f>
        <v>212.39999999999998</v>
      </c>
      <c r="NI290">
        <f>(('Monthly data 1831 to 1870'!NH291/'Monthly data 1831 to 1870'!NH279)-1)*'Monthly data 1831 to 1870'!NI291*'Monthly data 1831 to 1870'!NJ291</f>
        <v>0</v>
      </c>
      <c r="NN290">
        <f>'Monthly data 1831 to 1870'!NM291*'Monthly data 1831 to 1870'!NO291</f>
        <v>57.6</v>
      </c>
      <c r="NO290">
        <f>(('Monthly data 1831 to 1870'!NN291/'Monthly data 1831 to 1870'!NN279)-1)*'Monthly data 1831 to 1870'!NO291*'Monthly data 1831 to 1870'!NP291</f>
        <v>0</v>
      </c>
      <c r="NT290">
        <f>'Monthly data 1831 to 1870'!NS291*'Monthly data 1831 to 1870'!NU291</f>
        <v>0</v>
      </c>
      <c r="NU290">
        <f>(('Monthly data 1831 to 1870'!NT291/'Monthly data 1831 to 1870'!NT279)-1)*'Monthly data 1831 to 1870'!NU291*'Monthly data 1831 to 1870'!NV291</f>
        <v>0</v>
      </c>
      <c r="NZ290">
        <f>'Monthly data 1831 to 1870'!NY291*'Monthly data 1831 to 1870'!OA291</f>
        <v>0</v>
      </c>
      <c r="OA290">
        <f>(('Monthly data 1831 to 1870'!NZ291/'Monthly data 1831 to 1870'!NZ279)-1)*'Monthly data 1831 to 1870'!OA291*'Monthly data 1831 to 1870'!OB291</f>
        <v>0</v>
      </c>
      <c r="OF290">
        <f>'Monthly data 1831 to 1870'!OE291*'Monthly data 1831 to 1870'!OG291</f>
        <v>0</v>
      </c>
      <c r="OG290">
        <f>(('Monthly data 1831 to 1870'!OF291/'Monthly data 1831 to 1870'!OF279)-1)*'Monthly data 1831 to 1870'!OG291*'Monthly data 1831 to 1870'!OH291</f>
        <v>0</v>
      </c>
      <c r="OL290">
        <f>'Monthly data 1831 to 1870'!OK291*'Monthly data 1831 to 1870'!OM291</f>
        <v>267</v>
      </c>
      <c r="OM290">
        <f>(('Monthly data 1831 to 1870'!OL291/'Monthly data 1831 to 1870'!OL279)-1)*'Monthly data 1831 to 1870'!OM291*'Monthly data 1831 to 1870'!ON291</f>
        <v>0</v>
      </c>
      <c r="OR290">
        <f>'Monthly data 1831 to 1870'!OQ291*'Monthly data 1831 to 1870'!OS291</f>
        <v>68</v>
      </c>
      <c r="OS290">
        <f>(('Monthly data 1831 to 1870'!OR291/'Monthly data 1831 to 1870'!OR279)-1)*'Monthly data 1831 to 1870'!OS291*'Monthly data 1831 to 1870'!OT291</f>
        <v>0</v>
      </c>
      <c r="OX290">
        <f>'Monthly data 1831 to 1870'!OW291*'Monthly data 1831 to 1870'!OY291</f>
        <v>105.7</v>
      </c>
      <c r="OY290">
        <f>(('Monthly data 1831 to 1870'!OX291/'Monthly data 1831 to 1870'!OX279)-1)*'Monthly data 1831 to 1870'!OY291*'Monthly data 1831 to 1870'!OZ291</f>
        <v>0</v>
      </c>
      <c r="PJ290">
        <f>'Monthly data 1831 to 1870'!PI291*'Monthly data 1831 to 1870'!PK291</f>
        <v>0</v>
      </c>
      <c r="PK290">
        <f>(('Monthly data 1831 to 1870'!PJ291/'Monthly data 1831 to 1870'!PJ279)-1)*'Monthly data 1831 to 1870'!PK291*'Monthly data 1831 to 1870'!PL291</f>
        <v>0</v>
      </c>
      <c r="PV290">
        <f>'Monthly data 1831 to 1870'!PU291*'Monthly data 1831 to 1870'!PW291</f>
        <v>48</v>
      </c>
      <c r="PW290">
        <f>(('Monthly data 1831 to 1870'!PV291/'Monthly data 1831 to 1870'!PV279)-1)*'Monthly data 1831 to 1870'!PW291*'Monthly data 1831 to 1870'!PX291</f>
        <v>0</v>
      </c>
      <c r="QN290">
        <f>'Monthly data 1831 to 1870'!QM291*'Monthly data 1831 to 1870'!QO291</f>
        <v>0</v>
      </c>
      <c r="QO290">
        <f>(('Monthly data 1831 to 1870'!QN291/'Monthly data 1831 to 1870'!QN279)-1)*'Monthly data 1831 to 1870'!QO291*'Monthly data 1831 to 1870'!QP291</f>
        <v>0</v>
      </c>
      <c r="QT290">
        <f>'Monthly data 1831 to 1870'!QS291*'Monthly data 1831 to 1870'!QU291</f>
        <v>0</v>
      </c>
      <c r="QU290">
        <f>(('Monthly data 1831 to 1870'!QT291/'Monthly data 1831 to 1870'!QT279)-1)*'Monthly data 1831 to 1870'!QU291*'Monthly data 1831 to 1870'!QV291</f>
        <v>0</v>
      </c>
      <c r="QZ290">
        <f>'Monthly data 1831 to 1870'!QY291*'Monthly data 1831 to 1870'!RA291</f>
        <v>0</v>
      </c>
      <c r="RA290">
        <f>(('Monthly data 1831 to 1870'!QZ291/'Monthly data 1831 to 1870'!QZ279)-1)*'Monthly data 1831 to 1870'!RA291*'Monthly data 1831 to 1870'!RB291</f>
        <v>0</v>
      </c>
      <c r="RF290">
        <f>'Monthly data 1831 to 1870'!RE291*'Monthly data 1831 to 1870'!RG291</f>
        <v>0</v>
      </c>
      <c r="RG290">
        <f>(('Monthly data 1831 to 1870'!RF291/'Monthly data 1831 to 1870'!RF279)-1)*'Monthly data 1831 to 1870'!RG291*'Monthly data 1831 to 1870'!RH291</f>
        <v>0</v>
      </c>
      <c r="RL290">
        <f>'Monthly data 1831 to 1870'!RK291*'Monthly data 1831 to 1870'!RM291</f>
        <v>25.650000000000002</v>
      </c>
      <c r="RM290">
        <f>(('Monthly data 1831 to 1870'!RL291/'Monthly data 1831 to 1870'!RL279)-1)*'Monthly data 1831 to 1870'!RM291*'Monthly data 1831 to 1870'!RN291</f>
        <v>0</v>
      </c>
    </row>
    <row r="291" spans="2:481" x14ac:dyDescent="0.55000000000000004">
      <c r="B291">
        <f>'Monthly data 1831 to 1870'!B292</f>
        <v>185501</v>
      </c>
      <c r="E291" s="11">
        <f>'Monthly data 1831 to 1870'!E292</f>
        <v>133761.12602564105</v>
      </c>
      <c r="F291" s="11">
        <f>'Monthly data 1831 to 1870'!F292</f>
        <v>49.304335866166532</v>
      </c>
    </row>
    <row r="292" spans="2:481" x14ac:dyDescent="0.55000000000000004">
      <c r="B292">
        <f>'Monthly data 1831 to 1870'!B293</f>
        <v>185502</v>
      </c>
      <c r="E292" s="11">
        <f>'Monthly data 1831 to 1870'!E293</f>
        <v>136964.57551282053</v>
      </c>
      <c r="F292" s="11">
        <f>'Monthly data 1831 to 1870'!F293</f>
        <v>50.485126983429709</v>
      </c>
    </row>
    <row r="293" spans="2:481" x14ac:dyDescent="0.55000000000000004">
      <c r="B293">
        <f>'Monthly data 1831 to 1870'!B294</f>
        <v>185503</v>
      </c>
      <c r="E293" s="11">
        <f>'Monthly data 1831 to 1870'!E294</f>
        <v>139416.4423717949</v>
      </c>
      <c r="F293" s="11">
        <f>'Monthly data 1831 to 1870'!F294</f>
        <v>51.388884829269173</v>
      </c>
    </row>
    <row r="294" spans="2:481" x14ac:dyDescent="0.55000000000000004">
      <c r="B294">
        <f>'Monthly data 1831 to 1870'!B295</f>
        <v>185504</v>
      </c>
      <c r="E294" s="11">
        <f>'Monthly data 1831 to 1870'!E295</f>
        <v>139061.67282051282</v>
      </c>
      <c r="F294" s="11">
        <f>'Monthly data 1831 to 1870'!F295</f>
        <v>51.258116812946191</v>
      </c>
    </row>
    <row r="295" spans="2:481" x14ac:dyDescent="0.55000000000000004">
      <c r="B295">
        <f>'Monthly data 1831 to 1870'!B296</f>
        <v>185505</v>
      </c>
      <c r="E295" s="11">
        <f>'Monthly data 1831 to 1870'!E296</f>
        <v>140216.24608974357</v>
      </c>
      <c r="F295" s="11">
        <f>'Monthly data 1831 to 1870'!F296</f>
        <v>51.683692388897455</v>
      </c>
    </row>
    <row r="296" spans="2:481" x14ac:dyDescent="0.55000000000000004">
      <c r="B296">
        <f>'Monthly data 1831 to 1870'!B297</f>
        <v>185506</v>
      </c>
      <c r="E296" s="11">
        <f>'Monthly data 1831 to 1870'!E297</f>
        <v>146464.95032051278</v>
      </c>
      <c r="F296" s="11">
        <f>'Monthly data 1831 to 1870'!F297</f>
        <v>53.98696405889762</v>
      </c>
    </row>
    <row r="297" spans="2:481" x14ac:dyDescent="0.55000000000000004">
      <c r="B297">
        <f>'Monthly data 1831 to 1870'!B298</f>
        <v>185507</v>
      </c>
      <c r="E297" s="11">
        <f>'Monthly data 1831 to 1870'!E298</f>
        <v>144123.60589743592</v>
      </c>
      <c r="F297" s="11">
        <f>'Monthly data 1831 to 1870'!F298</f>
        <v>53.123944770381542</v>
      </c>
    </row>
    <row r="298" spans="2:481" x14ac:dyDescent="0.55000000000000004">
      <c r="B298">
        <f>'Monthly data 1831 to 1870'!B299</f>
        <v>185508</v>
      </c>
      <c r="E298" s="11">
        <f>'Monthly data 1831 to 1870'!E299</f>
        <v>146085.36057692306</v>
      </c>
      <c r="F298" s="11">
        <f>'Monthly data 1831 to 1870'!F299</f>
        <v>53.847047322508068</v>
      </c>
    </row>
    <row r="299" spans="2:481" x14ac:dyDescent="0.55000000000000004">
      <c r="B299">
        <f>'Monthly data 1831 to 1870'!B300</f>
        <v>185509</v>
      </c>
      <c r="E299" s="11">
        <f>'Monthly data 1831 to 1870'!E300</f>
        <v>143773.68083333335</v>
      </c>
      <c r="F299" s="11">
        <f>'Monthly data 1831 to 1870'!F300</f>
        <v>52.994962431482911</v>
      </c>
    </row>
    <row r="300" spans="2:481" x14ac:dyDescent="0.55000000000000004">
      <c r="B300">
        <f>'Monthly data 1831 to 1870'!B301</f>
        <v>185510</v>
      </c>
      <c r="E300" s="11">
        <f>'Monthly data 1831 to 1870'!E301</f>
        <v>134586.46442307695</v>
      </c>
      <c r="F300" s="11">
        <f>'Monthly data 1831 to 1870'!F301</f>
        <v>49.60855550575468</v>
      </c>
    </row>
    <row r="301" spans="2:481" x14ac:dyDescent="0.55000000000000004">
      <c r="B301">
        <f>'Monthly data 1831 to 1870'!B302</f>
        <v>185511</v>
      </c>
      <c r="E301" s="11">
        <f>'Monthly data 1831 to 1870'!E302</f>
        <v>135751.27179487178</v>
      </c>
      <c r="F301" s="11">
        <f>'Monthly data 1831 to 1870'!F302</f>
        <v>50.037903370749099</v>
      </c>
    </row>
    <row r="302" spans="2:481" x14ac:dyDescent="0.55000000000000004">
      <c r="B302">
        <f>'Monthly data 1831 to 1870'!B303</f>
        <v>185512</v>
      </c>
      <c r="D302">
        <f>D290*G302*(1+H302)</f>
        <v>284.29548342146853</v>
      </c>
      <c r="E302" s="11">
        <f>'Monthly data 1831 to 1870'!E303</f>
        <v>136025.37163461538</v>
      </c>
      <c r="F302" s="11">
        <f>'Monthly data 1831 to 1870'!F303</f>
        <v>50.138936540558028</v>
      </c>
      <c r="G302">
        <f>F302/F290</f>
        <v>1.106319022279644</v>
      </c>
      <c r="H302" s="12">
        <f>(J302+K302)/AVERAGE(E291:E302)</f>
        <v>8.7703136935526255E-2</v>
      </c>
      <c r="I302" s="12">
        <f>J302/AVERAGE(E291:E302)</f>
        <v>7.3439052860694229E-2</v>
      </c>
      <c r="J302">
        <f>SUM(L302,R302,X302,AD302,AJ302,AP302,AV302,BB302,BH302,BN302,BT302,BZ302,CF302,CL302,CR302,CX302,DD302,DJ302,DP302,DV302,EB302,EH302,EN302,ET302,EZ302,FF302,FL302,FR302,FX302,GD302,GJ302,GP302,GV302,HB302,HH302,HN302,HT302,HZ302,IF302,IL302,IR302,IX302,JD302,JJ302,JP302,JV302,KB302,KH302,KN302,KT302,KZ302,LF302,LL302,LR302,LX302,MD302,MJ302,MP302,MV302,NB302,NH302,NN302,NT302,NZ302,OF302,OL302,OR302,OX302,PD302,PJ302,PP302,PV302,QB302,QH302,QN302,QT302,QZ302,RF302,RL302,RR302,RX302,SD302,SJ302,SP302)</f>
        <v>10258.399999999998</v>
      </c>
      <c r="K302">
        <f>SUM(M302,S302,Y302,AE302,AK302,AQ302,AW302,BC302,BI302,BO302,BU302,CA302,CG302,CM302,CS302,CY302,DE302,DK302,DQ302,DW302,EC302,EI302,EO302,EU302,FA302,FG302,FM302,FS302,FY302,GE302,GK302,GQ302,GW302,HC302,HI302,HO302,HU302,IA302,IG302,IM302,IS302,IY302,JE302,JK302,JQ302,JW302,KC302,KI302,KO302,KU302,LA302,LG302,LM302,LS302,LY302,ME302,MK302,MQ302,MW302,NC302,NI302,NO302,NU302,OA302,OG302,OM302,OS302,OY302,PE302,PK302,PQ302,PW302,QC302,QI302,QO302,QU302,RA302,RG302,RM302,RS302,RY302,SE302,SK302,SQ302)</f>
        <v>1992.4913839891462</v>
      </c>
      <c r="L302">
        <f>'Monthly data 1831 to 1870'!K303*'Monthly data 1831 to 1870'!M303</f>
        <v>0</v>
      </c>
      <c r="M302">
        <f>(('Monthly data 1831 to 1870'!L303/'Monthly data 1831 to 1870'!L291)-1)*'Monthly data 1831 to 1870'!M303*'Monthly data 1831 to 1870'!N303</f>
        <v>0</v>
      </c>
      <c r="X302">
        <f>'Monthly data 1831 to 1870'!W303*'Monthly data 1831 to 1870'!Y303</f>
        <v>900</v>
      </c>
      <c r="Y302">
        <f>(('Monthly data 1831 to 1870'!X303/'Monthly data 1831 to 1870'!X291)-1)*'Monthly data 1831 to 1870'!Y303*'Monthly data 1831 to 1870'!Z303</f>
        <v>0</v>
      </c>
      <c r="AJ302">
        <f>'Monthly data 1831 to 1870'!AI303*'Monthly data 1831 to 1870'!AK303</f>
        <v>400</v>
      </c>
      <c r="AK302">
        <f>(('Monthly data 1831 to 1870'!AJ303/'Monthly data 1831 to 1870'!AJ291)-1)*'Monthly data 1831 to 1870'!AK303*'Monthly data 1831 to 1870'!AL303</f>
        <v>917.5000000000008</v>
      </c>
      <c r="BB302">
        <f>'Monthly data 1831 to 1870'!BA303*'Monthly data 1831 to 1870'!BC303</f>
        <v>290.5</v>
      </c>
      <c r="BC302">
        <f>(('Monthly data 1831 to 1870'!BB303/'Monthly data 1831 to 1870'!BB291)-1)*'Monthly data 1831 to 1870'!BC303*'Monthly data 1831 to 1870'!BD303</f>
        <v>0</v>
      </c>
      <c r="BH302">
        <f>'Monthly data 1831 to 1870'!BG303*'Monthly data 1831 to 1870'!BI303</f>
        <v>0</v>
      </c>
      <c r="BI302">
        <f>(('Monthly data 1831 to 1870'!BH303/'Monthly data 1831 to 1870'!BH291)-1)*'Monthly data 1831 to 1870'!BI303*'Monthly data 1831 to 1870'!BJ303</f>
        <v>0</v>
      </c>
      <c r="BN302">
        <f>'Monthly data 1831 to 1870'!BM303*'Monthly data 1831 to 1870'!BO303</f>
        <v>0</v>
      </c>
      <c r="BO302">
        <f>(('Monthly data 1831 to 1870'!BN303/'Monthly data 1831 to 1870'!BN291)-1)*'Monthly data 1831 to 1870'!BO303*'Monthly data 1831 to 1870'!BP303</f>
        <v>0</v>
      </c>
      <c r="BT302">
        <f>'Monthly data 1831 to 1870'!BS303*'Monthly data 1831 to 1870'!BU303</f>
        <v>290</v>
      </c>
      <c r="BU302">
        <f>(('Monthly data 1831 to 1870'!BT303/'Monthly data 1831 to 1870'!BT291)-1)*'Monthly data 1831 to 1870'!BU303*'Monthly data 1831 to 1870'!BV303</f>
        <v>0</v>
      </c>
      <c r="BZ302">
        <f>'Monthly data 1831 to 1870'!BY303*'Monthly data 1831 to 1870'!CA303</f>
        <v>161</v>
      </c>
      <c r="CA302">
        <f>(('Monthly data 1831 to 1870'!BZ303/'Monthly data 1831 to 1870'!BZ291)-1)*'Monthly data 1831 to 1870'!CA303*'Monthly data 1831 to 1870'!CB303</f>
        <v>0</v>
      </c>
      <c r="CL302">
        <f>'Monthly data 1831 to 1870'!CK303*'Monthly data 1831 to 1870'!CM303</f>
        <v>594</v>
      </c>
      <c r="CM302">
        <f>(('Monthly data 1831 to 1870'!CL303/'Monthly data 1831 to 1870'!CL291)-1)*'Monthly data 1831 to 1870'!CM303*'Monthly data 1831 to 1870'!CN303</f>
        <v>0</v>
      </c>
      <c r="CX302">
        <f>'Monthly data 1831 to 1870'!CW303*'Monthly data 1831 to 1870'!CY303</f>
        <v>1920</v>
      </c>
      <c r="CY302">
        <f>(('Monthly data 1831 to 1870'!CX303/'Monthly data 1831 to 1870'!CX291)-1)*'Monthly data 1831 to 1870'!CY303*'Monthly data 1831 to 1870'!CZ303</f>
        <v>0</v>
      </c>
      <c r="DD302">
        <f>'Monthly data 1831 to 1870'!DC303*'Monthly data 1831 to 1870'!DE303</f>
        <v>0</v>
      </c>
      <c r="DE302">
        <f>(('Monthly data 1831 to 1870'!DD303/'Monthly data 1831 to 1870'!DD291)-1)*'Monthly data 1831 to 1870'!DE303*'Monthly data 1831 to 1870'!DF303</f>
        <v>0</v>
      </c>
      <c r="DJ302">
        <f>'Monthly data 1831 to 1870'!DI303*'Monthly data 1831 to 1870'!DK303</f>
        <v>0</v>
      </c>
      <c r="DK302">
        <f>(('Monthly data 1831 to 1870'!DJ303/'Monthly data 1831 to 1870'!DJ291)-1)*'Monthly data 1831 to 1870'!DK303*'Monthly data 1831 to 1870'!DL303</f>
        <v>0</v>
      </c>
      <c r="DP302">
        <f>'Monthly data 1831 to 1870'!DO303*'Monthly data 1831 to 1870'!DQ303</f>
        <v>228</v>
      </c>
      <c r="DQ302">
        <f>(('Monthly data 1831 to 1870'!DP303/'Monthly data 1831 to 1870'!DP291)-1)*'Monthly data 1831 to 1870'!DQ303*'Monthly data 1831 to 1870'!DR303</f>
        <v>333.45000000000027</v>
      </c>
      <c r="DV302">
        <f>'Monthly data 1831 to 1870'!DU303*'Monthly data 1831 to 1870'!DW303</f>
        <v>600</v>
      </c>
      <c r="DW302">
        <f>(('Monthly data 1831 to 1870'!DV303/'Monthly data 1831 to 1870'!DV291)-1)*'Monthly data 1831 to 1870'!DW303*'Monthly data 1831 to 1870'!DX303</f>
        <v>279.00000000000023</v>
      </c>
      <c r="EB302">
        <f>'Monthly data 1831 to 1870'!EA303*'Monthly data 1831 to 1870'!EC303</f>
        <v>270</v>
      </c>
      <c r="EC302">
        <f>(('Monthly data 1831 to 1870'!EB303/'Monthly data 1831 to 1870'!EB291)-1)*'Monthly data 1831 to 1870'!EC303*'Monthly data 1831 to 1870'!ED303</f>
        <v>0</v>
      </c>
      <c r="ET302">
        <f>'Monthly data 1831 to 1870'!ES303*'Monthly data 1831 to 1870'!EU303</f>
        <v>270</v>
      </c>
      <c r="EU302">
        <f>(('Monthly data 1831 to 1870'!ET303/'Monthly data 1831 to 1870'!ET291)-1)*'Monthly data 1831 to 1870'!EU303*'Monthly data 1831 to 1870'!EV303</f>
        <v>0</v>
      </c>
      <c r="EZ302">
        <f>'Monthly data 1831 to 1870'!EY303*'Monthly data 1831 to 1870'!FA303</f>
        <v>360.5</v>
      </c>
      <c r="FA302">
        <f>(('Monthly data 1831 to 1870'!EZ303/'Monthly data 1831 to 1870'!EZ291)-1)*'Monthly data 1831 to 1870'!FA303*'Monthly data 1831 to 1870'!FB303</f>
        <v>0</v>
      </c>
      <c r="FL302">
        <f>'Monthly data 1831 to 1870'!FK303*'Monthly data 1831 to 1870'!FM303</f>
        <v>470</v>
      </c>
      <c r="FM302">
        <f>(('Monthly data 1831 to 1870'!FL303/'Monthly data 1831 to 1870'!FL291)-1)*'Monthly data 1831 to 1870'!FM303*'Monthly data 1831 to 1870'!FN303</f>
        <v>0</v>
      </c>
      <c r="FR302">
        <f>'Monthly data 1831 to 1870'!FQ303*'Monthly data 1831 to 1870'!FS303</f>
        <v>792</v>
      </c>
      <c r="FS302">
        <f>(('Monthly data 1831 to 1870'!FR303/'Monthly data 1831 to 1870'!FR291)-1)*'Monthly data 1831 to 1870'!FS303*'Monthly data 1831 to 1870'!FT303</f>
        <v>0</v>
      </c>
      <c r="GD302">
        <f>'Monthly data 1831 to 1870'!GC303*'Monthly data 1831 to 1870'!GE303</f>
        <v>134</v>
      </c>
      <c r="GE302">
        <f>(('Monthly data 1831 to 1870'!GD303/'Monthly data 1831 to 1870'!GD291)-1)*'Monthly data 1831 to 1870'!GE303*'Monthly data 1831 to 1870'!GF303</f>
        <v>0</v>
      </c>
      <c r="GJ302">
        <f>'Monthly data 1831 to 1870'!GI303*'Monthly data 1831 to 1870'!GK303</f>
        <v>0</v>
      </c>
      <c r="GK302">
        <f>(('Monthly data 1831 to 1870'!GJ303/'Monthly data 1831 to 1870'!GJ291)-1)*'Monthly data 1831 to 1870'!GK303*'Monthly data 1831 to 1870'!GL303</f>
        <v>0</v>
      </c>
      <c r="GV302">
        <f>'Monthly data 1831 to 1870'!GU303*'Monthly data 1831 to 1870'!GW303</f>
        <v>370</v>
      </c>
      <c r="GW302">
        <f>(('Monthly data 1831 to 1870'!GV303/'Monthly data 1831 to 1870'!GV291)-1)*'Monthly data 1831 to 1870'!GW303*'Monthly data 1831 to 1870'!GX303</f>
        <v>0</v>
      </c>
      <c r="HZ302">
        <f>'Monthly data 1831 to 1870'!HY303*'Monthly data 1831 to 1870'!IA303</f>
        <v>230</v>
      </c>
      <c r="IA302">
        <f>(('Monthly data 1831 to 1870'!HZ303/'Monthly data 1831 to 1870'!HZ291)-1)*'Monthly data 1831 to 1870'!IA303*'Monthly data 1831 to 1870'!IB303</f>
        <v>0</v>
      </c>
      <c r="IF302">
        <f>'Monthly data 1831 to 1870'!IE303*'Monthly data 1831 to 1870'!IG303</f>
        <v>0</v>
      </c>
      <c r="IG302">
        <f>(('Monthly data 1831 to 1870'!IF303/'Monthly data 1831 to 1870'!IF291)-1)*'Monthly data 1831 to 1870'!IG303*'Monthly data 1831 to 1870'!IH303</f>
        <v>0</v>
      </c>
      <c r="IL302">
        <f>'Monthly data 1831 to 1870'!IK303*'Monthly data 1831 to 1870'!IM303</f>
        <v>180</v>
      </c>
      <c r="IM302">
        <f>(('Monthly data 1831 to 1870'!IL303/'Monthly data 1831 to 1870'!IL291)-1)*'Monthly data 1831 to 1870'!IM303*'Monthly data 1831 to 1870'!IN303</f>
        <v>168.54138398914469</v>
      </c>
      <c r="JJ302">
        <f>'Monthly data 1831 to 1870'!JI303*'Monthly data 1831 to 1870'!JK303</f>
        <v>360</v>
      </c>
      <c r="JK302">
        <f>(('Monthly data 1831 to 1870'!JJ303/'Monthly data 1831 to 1870'!JJ291)-1)*'Monthly data 1831 to 1870'!JK303*'Monthly data 1831 to 1870'!JL303</f>
        <v>0</v>
      </c>
      <c r="JP302">
        <f>'Monthly data 1831 to 1870'!JO303*'Monthly data 1831 to 1870'!JQ303</f>
        <v>0</v>
      </c>
      <c r="JQ302">
        <f>(('Monthly data 1831 to 1870'!JP303/'Monthly data 1831 to 1870'!JP291)-1)*'Monthly data 1831 to 1870'!JQ303*'Monthly data 1831 to 1870'!JR303</f>
        <v>0</v>
      </c>
      <c r="KB302">
        <f>'Monthly data 1831 to 1870'!KA303*'Monthly data 1831 to 1870'!KC303</f>
        <v>37.5</v>
      </c>
      <c r="KC302">
        <f>(('Monthly data 1831 to 1870'!KB303/'Monthly data 1831 to 1870'!KB291)-1)*'Monthly data 1831 to 1870'!KC303*'Monthly data 1831 to 1870'!KD303</f>
        <v>0</v>
      </c>
      <c r="KH302">
        <f>'Monthly data 1831 to 1870'!KG303*'Monthly data 1831 to 1870'!KI303</f>
        <v>0</v>
      </c>
      <c r="KI302">
        <f>(('Monthly data 1831 to 1870'!KH303/'Monthly data 1831 to 1870'!KH291)-1)*'Monthly data 1831 to 1870'!KI303*'Monthly data 1831 to 1870'!KJ303</f>
        <v>0</v>
      </c>
      <c r="KN302">
        <f>'Monthly data 1831 to 1870'!KM303*'Monthly data 1831 to 1870'!KO303</f>
        <v>54.900000000000006</v>
      </c>
      <c r="KO302">
        <f>(('Monthly data 1831 to 1870'!KN303/'Monthly data 1831 to 1870'!KN291)-1)*'Monthly data 1831 to 1870'!KO303*'Monthly data 1831 to 1870'!KP303</f>
        <v>0</v>
      </c>
      <c r="KT302">
        <f>'Monthly data 1831 to 1870'!KS303*'Monthly data 1831 to 1870'!KU303</f>
        <v>0</v>
      </c>
      <c r="KU302">
        <f>(('Monthly data 1831 to 1870'!KT303/'Monthly data 1831 to 1870'!KT291)-1)*'Monthly data 1831 to 1870'!KU303*'Monthly data 1831 to 1870'!KV303</f>
        <v>294.00000000000028</v>
      </c>
      <c r="KZ302">
        <f>'Monthly data 1831 to 1870'!KY303*'Monthly data 1831 to 1870'!LA303</f>
        <v>52.5</v>
      </c>
      <c r="LA302">
        <f>(('Monthly data 1831 to 1870'!KZ303/'Monthly data 1831 to 1870'!KZ291)-1)*'Monthly data 1831 to 1870'!LA303*'Monthly data 1831 to 1870'!LB303</f>
        <v>0</v>
      </c>
      <c r="LF302">
        <f>'Monthly data 1831 to 1870'!LE303*'Monthly data 1831 to 1870'!LG303</f>
        <v>0</v>
      </c>
      <c r="LG302">
        <f>(('Monthly data 1831 to 1870'!LF303/'Monthly data 1831 to 1870'!LF291)-1)*'Monthly data 1831 to 1870'!LG303*'Monthly data 1831 to 1870'!LH303</f>
        <v>0</v>
      </c>
      <c r="LL302">
        <f>'Monthly data 1831 to 1870'!LK303*'Monthly data 1831 to 1870'!LM303</f>
        <v>492</v>
      </c>
      <c r="LM302">
        <f>(('Monthly data 1831 to 1870'!LL303/'Monthly data 1831 to 1870'!LL291)-1)*'Monthly data 1831 to 1870'!LM303*'Monthly data 1831 to 1870'!LN303</f>
        <v>0</v>
      </c>
      <c r="LX302">
        <f>'Monthly data 1831 to 1870'!LW303*'Monthly data 1831 to 1870'!LY303</f>
        <v>348</v>
      </c>
      <c r="LY302">
        <f>(('Monthly data 1831 to 1870'!LX303/'Monthly data 1831 to 1870'!LX291)-1)*'Monthly data 1831 to 1870'!LY303*'Monthly data 1831 to 1870'!LZ303</f>
        <v>0</v>
      </c>
      <c r="NB302">
        <f>'Monthly data 1831 to 1870'!NA303*'Monthly data 1831 to 1870'!NC303</f>
        <v>88.800000000000011</v>
      </c>
      <c r="NC302">
        <f>(('Monthly data 1831 to 1870'!NB303/'Monthly data 1831 to 1870'!NB291)-1)*'Monthly data 1831 to 1870'!NC303*'Monthly data 1831 to 1870'!ND303</f>
        <v>0</v>
      </c>
      <c r="NH302">
        <f>'Monthly data 1831 to 1870'!NG303*'Monthly data 1831 to 1870'!NI303</f>
        <v>0</v>
      </c>
      <c r="NI302">
        <f>(('Monthly data 1831 to 1870'!NH303/'Monthly data 1831 to 1870'!NH291)-1)*'Monthly data 1831 to 1870'!NI303*'Monthly data 1831 to 1870'!NJ303</f>
        <v>0</v>
      </c>
      <c r="NN302">
        <f>'Monthly data 1831 to 1870'!NM303*'Monthly data 1831 to 1870'!NO303</f>
        <v>64</v>
      </c>
      <c r="NO302">
        <f>(('Monthly data 1831 to 1870'!NN303/'Monthly data 1831 to 1870'!NN291)-1)*'Monthly data 1831 to 1870'!NO303*'Monthly data 1831 to 1870'!NP303</f>
        <v>0</v>
      </c>
      <c r="NT302">
        <f>'Monthly data 1831 to 1870'!NS303*'Monthly data 1831 to 1870'!NU303</f>
        <v>0</v>
      </c>
      <c r="NU302">
        <f>(('Monthly data 1831 to 1870'!NT303/'Monthly data 1831 to 1870'!NT291)-1)*'Monthly data 1831 to 1870'!NU303*'Monthly data 1831 to 1870'!NV303</f>
        <v>0</v>
      </c>
      <c r="NZ302">
        <f>'Monthly data 1831 to 1870'!NY303*'Monthly data 1831 to 1870'!OA303</f>
        <v>0</v>
      </c>
      <c r="OA302">
        <f>(('Monthly data 1831 to 1870'!NZ303/'Monthly data 1831 to 1870'!NZ291)-1)*'Monthly data 1831 to 1870'!OA303*'Monthly data 1831 to 1870'!OB303</f>
        <v>0</v>
      </c>
      <c r="OL302">
        <f>'Monthly data 1831 to 1870'!OK303*'Monthly data 1831 to 1870'!OM303</f>
        <v>149</v>
      </c>
      <c r="OM302">
        <f>(('Monthly data 1831 to 1870'!OL303/'Monthly data 1831 to 1870'!OL291)-1)*'Monthly data 1831 to 1870'!OM303*'Monthly data 1831 to 1870'!ON303</f>
        <v>0</v>
      </c>
      <c r="OR302">
        <f>'Monthly data 1831 to 1870'!OQ303*'Monthly data 1831 to 1870'!OS303</f>
        <v>47.6</v>
      </c>
      <c r="OS302">
        <f>(('Monthly data 1831 to 1870'!OR303/'Monthly data 1831 to 1870'!OR291)-1)*'Monthly data 1831 to 1870'!OS303*'Monthly data 1831 to 1870'!OT303</f>
        <v>0</v>
      </c>
      <c r="OX302">
        <f>'Monthly data 1831 to 1870'!OW303*'Monthly data 1831 to 1870'!OY303</f>
        <v>45.3</v>
      </c>
      <c r="OY302">
        <f>(('Monthly data 1831 to 1870'!OX303/'Monthly data 1831 to 1870'!OX291)-1)*'Monthly data 1831 to 1870'!OY303*'Monthly data 1831 to 1870'!OZ303</f>
        <v>0</v>
      </c>
      <c r="PJ302">
        <f>'Monthly data 1831 to 1870'!PI303*'Monthly data 1831 to 1870'!PK303</f>
        <v>0</v>
      </c>
      <c r="PK302">
        <f>(('Monthly data 1831 to 1870'!PJ303/'Monthly data 1831 to 1870'!PJ291)-1)*'Monthly data 1831 to 1870'!PK303*'Monthly data 1831 to 1870'!PL303</f>
        <v>0</v>
      </c>
      <c r="PV302">
        <f>'Monthly data 1831 to 1870'!PU303*'Monthly data 1831 to 1870'!PW303</f>
        <v>36</v>
      </c>
      <c r="PW302">
        <f>(('Monthly data 1831 to 1870'!PV303/'Monthly data 1831 to 1870'!PV291)-1)*'Monthly data 1831 to 1870'!PW303*'Monthly data 1831 to 1870'!PX303</f>
        <v>0</v>
      </c>
      <c r="QN302">
        <f>'Monthly data 1831 to 1870'!QM303*'Monthly data 1831 to 1870'!QO303</f>
        <v>0</v>
      </c>
      <c r="QO302">
        <f>(('Monthly data 1831 to 1870'!QN303/'Monthly data 1831 to 1870'!QN291)-1)*'Monthly data 1831 to 1870'!QO303*'Monthly data 1831 to 1870'!QP303</f>
        <v>0</v>
      </c>
      <c r="QT302">
        <f>'Monthly data 1831 to 1870'!QS303*'Monthly data 1831 to 1870'!QU303</f>
        <v>0</v>
      </c>
      <c r="QU302">
        <f>(('Monthly data 1831 to 1870'!QT303/'Monthly data 1831 to 1870'!QT291)-1)*'Monthly data 1831 to 1870'!QU303*'Monthly data 1831 to 1870'!QV303</f>
        <v>0</v>
      </c>
      <c r="RF302">
        <f>'Monthly data 1831 to 1870'!RE303*'Monthly data 1831 to 1870'!RG303</f>
        <v>0</v>
      </c>
      <c r="RG302">
        <f>(('Monthly data 1831 to 1870'!RF303/'Monthly data 1831 to 1870'!RF291)-1)*'Monthly data 1831 to 1870'!RG303*'Monthly data 1831 to 1870'!RH303</f>
        <v>0</v>
      </c>
      <c r="RL302">
        <f>'Monthly data 1831 to 1870'!RK303*'Monthly data 1831 to 1870'!RM303</f>
        <v>22.8</v>
      </c>
      <c r="RM302">
        <f>(('Monthly data 1831 to 1870'!RL303/'Monthly data 1831 to 1870'!RL291)-1)*'Monthly data 1831 to 1870'!RM303*'Monthly data 1831 to 1870'!RN303</f>
        <v>0</v>
      </c>
    </row>
    <row r="303" spans="2:481" x14ac:dyDescent="0.55000000000000004">
      <c r="B303">
        <f>'Monthly data 1831 to 1870'!B304</f>
        <v>185601</v>
      </c>
      <c r="E303" s="11">
        <f>'Monthly data 1831 to 1870'!E304</f>
        <v>144030.39999999999</v>
      </c>
      <c r="F303" s="11">
        <f>'Monthly data 1831 to 1870'!F304</f>
        <v>48.675898081337358</v>
      </c>
    </row>
    <row r="304" spans="2:481" x14ac:dyDescent="0.55000000000000004">
      <c r="B304">
        <f>'Monthly data 1831 to 1870'!B305</f>
        <v>185602</v>
      </c>
      <c r="E304" s="11">
        <f>'Monthly data 1831 to 1870'!E305</f>
        <v>149214.98083333333</v>
      </c>
      <c r="F304" s="11">
        <f>'Monthly data 1831 to 1870'!F305</f>
        <v>50.428056849470956</v>
      </c>
    </row>
    <row r="305" spans="2:481" x14ac:dyDescent="0.55000000000000004">
      <c r="B305">
        <f>'Monthly data 1831 to 1870'!B306</f>
        <v>185603</v>
      </c>
      <c r="E305" s="11">
        <f>'Monthly data 1831 to 1870'!E306</f>
        <v>149061.81083333332</v>
      </c>
      <c r="F305" s="11">
        <f>'Monthly data 1831 to 1870'!F306</f>
        <v>50.37629217125636</v>
      </c>
    </row>
    <row r="306" spans="2:481" x14ac:dyDescent="0.55000000000000004">
      <c r="B306">
        <f>'Monthly data 1831 to 1870'!B307</f>
        <v>185604</v>
      </c>
      <c r="E306" s="11">
        <f>'Monthly data 1831 to 1870'!E307</f>
        <v>150124.90833333338</v>
      </c>
      <c r="F306" s="11">
        <f>'Monthly data 1831 to 1870'!F307</f>
        <v>50.735572056339841</v>
      </c>
    </row>
    <row r="307" spans="2:481" x14ac:dyDescent="0.55000000000000004">
      <c r="B307">
        <f>'Monthly data 1831 to 1870'!B308</f>
        <v>185605</v>
      </c>
      <c r="E307" s="11">
        <f>'Monthly data 1831 to 1870'!E308</f>
        <v>148328.14083333331</v>
      </c>
      <c r="F307" s="11">
        <f>'Monthly data 1831 to 1870'!F308</f>
        <v>50.128344195375327</v>
      </c>
    </row>
    <row r="308" spans="2:481" x14ac:dyDescent="0.55000000000000004">
      <c r="B308">
        <f>'Monthly data 1831 to 1870'!B309</f>
        <v>185606</v>
      </c>
      <c r="E308" s="11">
        <f>'Monthly data 1831 to 1870'!E309</f>
        <v>149325.42500000002</v>
      </c>
      <c r="F308" s="11">
        <f>'Monthly data 1831 to 1870'!F309</f>
        <v>50.465382087756382</v>
      </c>
    </row>
    <row r="309" spans="2:481" x14ac:dyDescent="0.55000000000000004">
      <c r="B309">
        <f>'Monthly data 1831 to 1870'!B310</f>
        <v>185607</v>
      </c>
      <c r="E309" s="11">
        <f>'Monthly data 1831 to 1870'!E310</f>
        <v>148847.71499999997</v>
      </c>
      <c r="F309" s="11">
        <f>'Monthly data 1831 to 1870'!F310</f>
        <v>50.30393725893942</v>
      </c>
    </row>
    <row r="310" spans="2:481" x14ac:dyDescent="0.55000000000000004">
      <c r="B310">
        <f>'Monthly data 1831 to 1870'!B311</f>
        <v>185608</v>
      </c>
      <c r="E310" s="11">
        <f>'Monthly data 1831 to 1870'!E311</f>
        <v>144650.67500000002</v>
      </c>
      <c r="F310" s="11">
        <f>'Monthly data 1831 to 1870'!F311</f>
        <v>48.885523567917986</v>
      </c>
    </row>
    <row r="311" spans="2:481" x14ac:dyDescent="0.55000000000000004">
      <c r="B311">
        <f>'Monthly data 1831 to 1870'!B312</f>
        <v>185609</v>
      </c>
      <c r="E311" s="11">
        <f>'Monthly data 1831 to 1870'!E312</f>
        <v>146478.45999999996</v>
      </c>
      <c r="F311" s="11">
        <f>'Monthly data 1831 to 1870'!F312</f>
        <v>49.503233970545445</v>
      </c>
    </row>
    <row r="312" spans="2:481" x14ac:dyDescent="0.55000000000000004">
      <c r="B312">
        <f>'Monthly data 1831 to 1870'!B313</f>
        <v>185610</v>
      </c>
      <c r="E312" s="11">
        <f>'Monthly data 1831 to 1870'!E313</f>
        <v>144758.41181249998</v>
      </c>
      <c r="F312" s="11">
        <f>'Monthly data 1831 to 1870'!F313</f>
        <v>48.921933840366414</v>
      </c>
    </row>
    <row r="313" spans="2:481" x14ac:dyDescent="0.55000000000000004">
      <c r="B313">
        <f>'Monthly data 1831 to 1870'!B314</f>
        <v>185611</v>
      </c>
      <c r="E313" s="11">
        <f>'Monthly data 1831 to 1870'!E314</f>
        <v>149984.45562500003</v>
      </c>
      <c r="F313" s="11">
        <f>'Monthly data 1831 to 1870'!F314</f>
        <v>50.688105259635243</v>
      </c>
    </row>
    <row r="314" spans="2:481" x14ac:dyDescent="0.55000000000000004">
      <c r="B314">
        <f>'Monthly data 1831 to 1870'!B315</f>
        <v>185612</v>
      </c>
      <c r="D314">
        <f>D302*G314*(1+H314)</f>
        <v>320.73016948307856</v>
      </c>
      <c r="E314" s="11">
        <f>'Monthly data 1831 to 1870'!E315</f>
        <v>151892.33593749997</v>
      </c>
      <c r="F314" s="11">
        <f>'Monthly data 1831 to 1870'!F315</f>
        <v>51.332884331571698</v>
      </c>
      <c r="G314">
        <f>F314/F302</f>
        <v>1.0238127864967352</v>
      </c>
      <c r="H314" s="12">
        <f>(J314+K314)/AVERAGE(E303:E314)</f>
        <v>0.10191806858438764</v>
      </c>
      <c r="I314" s="12">
        <f>J314/AVERAGE(E303:E314)</f>
        <v>9.5184227554113252E-2</v>
      </c>
      <c r="J314">
        <f>SUM(L314,R314,X314,AD314,AJ314,AP314,AV314,BB314,BH314,BN314,BT314,BZ314,CF314,CL314,CR314,CX314,DD314,DJ314,DP314,DV314,EB314,EH314,EN314,ET314,EZ314,FF314,FL314,FR314,FX314,GD314,GJ314,GP314,GV314,HB314,HH314,HN314,HT314,HZ314,IF314,IL314,IR314,IX314,JD314,JJ314,JP314,JV314,KB314,KH314,KN314,KT314,KZ314,LF314,LL314,LR314,LX314,MD314,MJ314,MP314,MV314,NB314,NH314,NN314,NT314,NZ314,OF314,OL314,OR314,OX314,PD314,PJ314,PP314,PV314,QB314,QH314,QN314,QT314,QZ314,RF314,RL314,RR314,RX314,SD314,SJ314,SP314)</f>
        <v>14092.8</v>
      </c>
      <c r="K314">
        <f>SUM(M314,S314,Y314,AE314,AK314,AQ314,AW314,BC314,BI314,BO314,BU314,CA314,CG314,CM314,CS314,CY314,DE314,DK314,DQ314,DW314,EC314,EI314,EO314,EU314,FA314,FG314,FM314,FS314,FY314,GE314,GK314,GQ314,GW314,HC314,HI314,HO314,HU314,IA314,IG314,IM314,IS314,IY314,JE314,JK314,JQ314,JW314,KC314,KI314,KO314,KU314,LA314,LG314,LM314,LS314,LY314,ME314,MK314,MQ314,MW314,NC314,NI314,NO314,NU314,OA314,OG314,OM314,OS314,OY314,PE314,PK314,PQ314,PW314,QC314,QI314,QO314,QU314,RA314,RG314,RM314,RS314,RY314,SE314,SK314,SQ314)</f>
        <v>997.00000000000091</v>
      </c>
      <c r="L314">
        <f>'Monthly data 1831 to 1870'!K315*'Monthly data 1831 to 1870'!M315</f>
        <v>606</v>
      </c>
      <c r="M314">
        <f>(('Monthly data 1831 to 1870'!L315/'Monthly data 1831 to 1870'!L303)-1)*'Monthly data 1831 to 1870'!M315*'Monthly data 1831 to 1870'!N315</f>
        <v>0</v>
      </c>
      <c r="X314">
        <f>'Monthly data 1831 to 1870'!W315*'Monthly data 1831 to 1870'!Y315</f>
        <v>900</v>
      </c>
      <c r="Y314">
        <f>(('Monthly data 1831 to 1870'!X315/'Monthly data 1831 to 1870'!X303)-1)*'Monthly data 1831 to 1870'!Y315*'Monthly data 1831 to 1870'!Z315</f>
        <v>0</v>
      </c>
      <c r="AD314">
        <f>'Monthly data 1831 to 1870'!AC315*'Monthly data 1831 to 1870'!AE315</f>
        <v>0</v>
      </c>
      <c r="AE314">
        <f>(('Monthly data 1831 to 1870'!AD315/'Monthly data 1831 to 1870'!AD303)-1)*'Monthly data 1831 to 1870'!AE315*'Monthly data 1831 to 1870'!AF315</f>
        <v>0</v>
      </c>
      <c r="AJ314">
        <f>'Monthly data 1831 to 1870'!AI315*'Monthly data 1831 to 1870'!AK315</f>
        <v>400</v>
      </c>
      <c r="AK314">
        <f>(('Monthly data 1831 to 1870'!AJ315/'Monthly data 1831 to 1870'!AJ303)-1)*'Monthly data 1831 to 1870'!AK315*'Monthly data 1831 to 1870'!AL315</f>
        <v>349.00000000000028</v>
      </c>
      <c r="AP314">
        <f>'Monthly data 1831 to 1870'!AO315*'Monthly data 1831 to 1870'!AQ315</f>
        <v>0</v>
      </c>
      <c r="AQ314">
        <f>(('Monthly data 1831 to 1870'!AP315/'Monthly data 1831 to 1870'!AP303)-1)*'Monthly data 1831 to 1870'!AQ315*'Monthly data 1831 to 1870'!AR315</f>
        <v>0</v>
      </c>
      <c r="BB314">
        <f>'Monthly data 1831 to 1870'!BA315*'Monthly data 1831 to 1870'!BC315</f>
        <v>249</v>
      </c>
      <c r="BC314">
        <f>(('Monthly data 1831 to 1870'!BB315/'Monthly data 1831 to 1870'!BB303)-1)*'Monthly data 1831 to 1870'!BC315*'Monthly data 1831 to 1870'!BD315</f>
        <v>0</v>
      </c>
      <c r="BH314">
        <f>'Monthly data 1831 to 1870'!BG315*'Monthly data 1831 to 1870'!BI315</f>
        <v>122.8</v>
      </c>
      <c r="BI314">
        <f>(('Monthly data 1831 to 1870'!BH315/'Monthly data 1831 to 1870'!BH303)-1)*'Monthly data 1831 to 1870'!BI315*'Monthly data 1831 to 1870'!BJ315</f>
        <v>0</v>
      </c>
      <c r="BN314">
        <f>'Monthly data 1831 to 1870'!BM315*'Monthly data 1831 to 1870'!BO315</f>
        <v>0</v>
      </c>
      <c r="BO314">
        <f>(('Monthly data 1831 to 1870'!BN315/'Monthly data 1831 to 1870'!BN303)-1)*'Monthly data 1831 to 1870'!BO315*'Monthly data 1831 to 1870'!BP315</f>
        <v>0</v>
      </c>
      <c r="BT314">
        <f>'Monthly data 1831 to 1870'!BS315*'Monthly data 1831 to 1870'!BU315</f>
        <v>560</v>
      </c>
      <c r="BU314">
        <f>(('Monthly data 1831 to 1870'!BT315/'Monthly data 1831 to 1870'!BT303)-1)*'Monthly data 1831 to 1870'!BU315*'Monthly data 1831 to 1870'!BV315</f>
        <v>0</v>
      </c>
      <c r="BZ314">
        <f>'Monthly data 1831 to 1870'!BY315*'Monthly data 1831 to 1870'!CA315</f>
        <v>0</v>
      </c>
      <c r="CA314">
        <f>(('Monthly data 1831 to 1870'!BZ315/'Monthly data 1831 to 1870'!BZ303)-1)*'Monthly data 1831 to 1870'!CA315*'Monthly data 1831 to 1870'!CB315</f>
        <v>0</v>
      </c>
      <c r="CL314">
        <f>'Monthly data 1831 to 1870'!CK315*'Monthly data 1831 to 1870'!CM315</f>
        <v>1080</v>
      </c>
      <c r="CM314">
        <f>(('Monthly data 1831 to 1870'!CL315/'Monthly data 1831 to 1870'!CL303)-1)*'Monthly data 1831 to 1870'!CM315*'Monthly data 1831 to 1870'!CN315</f>
        <v>648.00000000000057</v>
      </c>
      <c r="CX314">
        <f>'Monthly data 1831 to 1870'!CW315*'Monthly data 1831 to 1870'!CY315</f>
        <v>1920</v>
      </c>
      <c r="CY314">
        <f>(('Monthly data 1831 to 1870'!CX315/'Monthly data 1831 to 1870'!CX303)-1)*'Monthly data 1831 to 1870'!CY315*'Monthly data 1831 to 1870'!CZ315</f>
        <v>0</v>
      </c>
      <c r="DD314">
        <f>'Monthly data 1831 to 1870'!DC315*'Monthly data 1831 to 1870'!DE315</f>
        <v>0</v>
      </c>
      <c r="DE314">
        <f>(('Monthly data 1831 to 1870'!DD315/'Monthly data 1831 to 1870'!DD303)-1)*'Monthly data 1831 to 1870'!DE315*'Monthly data 1831 to 1870'!DF315</f>
        <v>0</v>
      </c>
      <c r="DJ314">
        <f>'Monthly data 1831 to 1870'!DI315*'Monthly data 1831 to 1870'!DK315</f>
        <v>0</v>
      </c>
      <c r="DK314">
        <f>(('Monthly data 1831 to 1870'!DJ315/'Monthly data 1831 to 1870'!DJ303)-1)*'Monthly data 1831 to 1870'!DK315*'Monthly data 1831 to 1870'!DL315</f>
        <v>0</v>
      </c>
      <c r="DP314">
        <f>'Monthly data 1831 to 1870'!DO315*'Monthly data 1831 to 1870'!DQ315</f>
        <v>660</v>
      </c>
      <c r="DQ314">
        <f>(('Monthly data 1831 to 1870'!DP315/'Monthly data 1831 to 1870'!DP303)-1)*'Monthly data 1831 to 1870'!DQ315*'Monthly data 1831 to 1870'!DR315</f>
        <v>0</v>
      </c>
      <c r="DV314">
        <f>'Monthly data 1831 to 1870'!DU315*'Monthly data 1831 to 1870'!DW315</f>
        <v>645</v>
      </c>
      <c r="DW314">
        <f>(('Monthly data 1831 to 1870'!DV315/'Monthly data 1831 to 1870'!DV303)-1)*'Monthly data 1831 to 1870'!DW315*'Monthly data 1831 to 1870'!DX315</f>
        <v>0</v>
      </c>
      <c r="EB314">
        <f>'Monthly data 1831 to 1870'!EA315*'Monthly data 1831 to 1870'!EC315</f>
        <v>330</v>
      </c>
      <c r="EC314">
        <f>(('Monthly data 1831 to 1870'!EB315/'Monthly data 1831 to 1870'!EB303)-1)*'Monthly data 1831 to 1870'!EC315*'Monthly data 1831 to 1870'!ED315</f>
        <v>0</v>
      </c>
      <c r="ET314">
        <f>'Monthly data 1831 to 1870'!ES315*'Monthly data 1831 to 1870'!EU315</f>
        <v>315</v>
      </c>
      <c r="EU314">
        <f>(('Monthly data 1831 to 1870'!ET315/'Monthly data 1831 to 1870'!ET303)-1)*'Monthly data 1831 to 1870'!EU315*'Monthly data 1831 to 1870'!EV315</f>
        <v>0</v>
      </c>
      <c r="EZ314">
        <f>'Monthly data 1831 to 1870'!EY315*'Monthly data 1831 to 1870'!FA315</f>
        <v>360.5</v>
      </c>
      <c r="FA314">
        <f>(('Monthly data 1831 to 1870'!EZ315/'Monthly data 1831 to 1870'!EZ303)-1)*'Monthly data 1831 to 1870'!FA315*'Monthly data 1831 to 1870'!FB315</f>
        <v>0</v>
      </c>
      <c r="FL314">
        <f>'Monthly data 1831 to 1870'!FK315*'Monthly data 1831 to 1870'!FM315</f>
        <v>705</v>
      </c>
      <c r="FM314">
        <f>(('Monthly data 1831 to 1870'!FL315/'Monthly data 1831 to 1870'!FL303)-1)*'Monthly data 1831 to 1870'!FM315*'Monthly data 1831 to 1870'!FN315</f>
        <v>0</v>
      </c>
      <c r="FR314">
        <f>'Monthly data 1831 to 1870'!FQ315*'Monthly data 1831 to 1870'!FS315</f>
        <v>1056</v>
      </c>
      <c r="FS314">
        <f>(('Monthly data 1831 to 1870'!FR315/'Monthly data 1831 to 1870'!FR303)-1)*'Monthly data 1831 to 1870'!FS315*'Monthly data 1831 to 1870'!FT315</f>
        <v>0</v>
      </c>
      <c r="GD314">
        <f>'Monthly data 1831 to 1870'!GC315*'Monthly data 1831 to 1870'!GE315</f>
        <v>380</v>
      </c>
      <c r="GE314">
        <f>(('Monthly data 1831 to 1870'!GD315/'Monthly data 1831 to 1870'!GD303)-1)*'Monthly data 1831 to 1870'!GE315*'Monthly data 1831 to 1870'!GF315</f>
        <v>0</v>
      </c>
      <c r="GJ314">
        <f>'Monthly data 1831 to 1870'!GI315*'Monthly data 1831 to 1870'!GK315</f>
        <v>0</v>
      </c>
      <c r="GK314">
        <f>(('Monthly data 1831 to 1870'!GJ315/'Monthly data 1831 to 1870'!GJ303)-1)*'Monthly data 1831 to 1870'!GK315*'Monthly data 1831 to 1870'!GL315</f>
        <v>0</v>
      </c>
      <c r="GP314">
        <f>'Monthly data 1831 to 1870'!GO315*'Monthly data 1831 to 1870'!GQ315</f>
        <v>102</v>
      </c>
      <c r="GQ314">
        <f>(('Monthly data 1831 to 1870'!GP315/'Monthly data 1831 to 1870'!GP303)-1)*'Monthly data 1831 to 1870'!GQ315*'Monthly data 1831 to 1870'!GR315</f>
        <v>0</v>
      </c>
      <c r="GV314">
        <f>'Monthly data 1831 to 1870'!GU315*'Monthly data 1831 to 1870'!GW315</f>
        <v>370</v>
      </c>
      <c r="GW314">
        <f>(('Monthly data 1831 to 1870'!GV315/'Monthly data 1831 to 1870'!GV303)-1)*'Monthly data 1831 to 1870'!GW315*'Monthly data 1831 to 1870'!GX315</f>
        <v>0</v>
      </c>
      <c r="HN314">
        <f>'Monthly data 1831 to 1870'!HM315*'Monthly data 1831 to 1870'!HO315</f>
        <v>0</v>
      </c>
      <c r="HO314">
        <f>(('Monthly data 1831 to 1870'!HN315/'Monthly data 1831 to 1870'!HN303)-1)*'Monthly data 1831 to 1870'!HO315*'Monthly data 1831 to 1870'!HP315</f>
        <v>0</v>
      </c>
      <c r="HZ314">
        <f>'Monthly data 1831 to 1870'!HY315*'Monthly data 1831 to 1870'!IA315</f>
        <v>345</v>
      </c>
      <c r="IA314">
        <f>(('Monthly data 1831 to 1870'!HZ315/'Monthly data 1831 to 1870'!HZ303)-1)*'Monthly data 1831 to 1870'!IA315*'Monthly data 1831 to 1870'!IB315</f>
        <v>0</v>
      </c>
      <c r="IF314">
        <f>'Monthly data 1831 to 1870'!IE315*'Monthly data 1831 to 1870'!IG315</f>
        <v>0</v>
      </c>
      <c r="IG314">
        <f>(('Monthly data 1831 to 1870'!IF315/'Monthly data 1831 to 1870'!IF303)-1)*'Monthly data 1831 to 1870'!IG315*'Monthly data 1831 to 1870'!IH315</f>
        <v>0</v>
      </c>
      <c r="IL314">
        <f>'Monthly data 1831 to 1870'!IK315*'Monthly data 1831 to 1870'!IM315</f>
        <v>180</v>
      </c>
      <c r="IM314">
        <f>(('Monthly data 1831 to 1870'!IL315/'Monthly data 1831 to 1870'!IL303)-1)*'Monthly data 1831 to 1870'!IM315*'Monthly data 1831 to 1870'!IN315</f>
        <v>0</v>
      </c>
      <c r="JJ314">
        <f>'Monthly data 1831 to 1870'!JI315*'Monthly data 1831 to 1870'!JK315</f>
        <v>900</v>
      </c>
      <c r="JK314">
        <f>(('Monthly data 1831 to 1870'!JJ315/'Monthly data 1831 to 1870'!JJ303)-1)*'Monthly data 1831 to 1870'!JK315*'Monthly data 1831 to 1870'!JL315</f>
        <v>0</v>
      </c>
      <c r="JP314">
        <f>'Monthly data 1831 to 1870'!JO315*'Monthly data 1831 to 1870'!JQ315</f>
        <v>79</v>
      </c>
      <c r="JQ314">
        <f>(('Monthly data 1831 to 1870'!JP315/'Monthly data 1831 to 1870'!JP303)-1)*'Monthly data 1831 to 1870'!JQ315*'Monthly data 1831 to 1870'!JR315</f>
        <v>0</v>
      </c>
      <c r="KB314">
        <f>'Monthly data 1831 to 1870'!KA315*'Monthly data 1831 to 1870'!KC315</f>
        <v>37.5</v>
      </c>
      <c r="KC314">
        <f>(('Monthly data 1831 to 1870'!KB315/'Monthly data 1831 to 1870'!KB303)-1)*'Monthly data 1831 to 1870'!KC315*'Monthly data 1831 to 1870'!KD315</f>
        <v>0</v>
      </c>
      <c r="KH314">
        <f>'Monthly data 1831 to 1870'!KG315*'Monthly data 1831 to 1870'!KI315</f>
        <v>0</v>
      </c>
      <c r="KI314">
        <f>(('Monthly data 1831 to 1870'!KH315/'Monthly data 1831 to 1870'!KH303)-1)*'Monthly data 1831 to 1870'!KI315*'Monthly data 1831 to 1870'!KJ315</f>
        <v>0</v>
      </c>
      <c r="KN314">
        <f>'Monthly data 1831 to 1870'!KM315*'Monthly data 1831 to 1870'!KO315</f>
        <v>91.5</v>
      </c>
      <c r="KO314">
        <f>(('Monthly data 1831 to 1870'!KN315/'Monthly data 1831 to 1870'!KN303)-1)*'Monthly data 1831 to 1870'!KO315*'Monthly data 1831 to 1870'!KP315</f>
        <v>0</v>
      </c>
      <c r="KT314">
        <f>'Monthly data 1831 to 1870'!KS315*'Monthly data 1831 to 1870'!KU315</f>
        <v>112</v>
      </c>
      <c r="KU314">
        <f>(('Monthly data 1831 to 1870'!KT315/'Monthly data 1831 to 1870'!KT303)-1)*'Monthly data 1831 to 1870'!KU315*'Monthly data 1831 to 1870'!KV315</f>
        <v>0</v>
      </c>
      <c r="KZ314">
        <f>'Monthly data 1831 to 1870'!KY315*'Monthly data 1831 to 1870'!LA315</f>
        <v>42</v>
      </c>
      <c r="LA314">
        <f>(('Monthly data 1831 to 1870'!KZ315/'Monthly data 1831 to 1870'!KZ303)-1)*'Monthly data 1831 to 1870'!LA315*'Monthly data 1831 to 1870'!LB315</f>
        <v>0</v>
      </c>
      <c r="LF314">
        <f>'Monthly data 1831 to 1870'!LE315*'Monthly data 1831 to 1870'!LG315</f>
        <v>0</v>
      </c>
      <c r="LG314">
        <f>(('Monthly data 1831 to 1870'!LF315/'Monthly data 1831 to 1870'!LF303)-1)*'Monthly data 1831 to 1870'!LG315*'Monthly data 1831 to 1870'!LH315</f>
        <v>0</v>
      </c>
      <c r="LL314">
        <f>'Monthly data 1831 to 1870'!LK315*'Monthly data 1831 to 1870'!LM315</f>
        <v>588</v>
      </c>
      <c r="LM314">
        <f>(('Monthly data 1831 to 1870'!LL315/'Monthly data 1831 to 1870'!LL303)-1)*'Monthly data 1831 to 1870'!LM315*'Monthly data 1831 to 1870'!LN315</f>
        <v>0</v>
      </c>
      <c r="LX314">
        <f>'Monthly data 1831 to 1870'!LW315*'Monthly data 1831 to 1870'!LY315</f>
        <v>348</v>
      </c>
      <c r="LY314">
        <f>(('Monthly data 1831 to 1870'!LX315/'Monthly data 1831 to 1870'!LX303)-1)*'Monthly data 1831 to 1870'!LY315*'Monthly data 1831 to 1870'!LZ315</f>
        <v>0</v>
      </c>
      <c r="NB314">
        <f>'Monthly data 1831 to 1870'!NA315*'Monthly data 1831 to 1870'!NC315</f>
        <v>88.800000000000011</v>
      </c>
      <c r="NC314">
        <f>(('Monthly data 1831 to 1870'!NB315/'Monthly data 1831 to 1870'!NB303)-1)*'Monthly data 1831 to 1870'!NC315*'Monthly data 1831 to 1870'!ND315</f>
        <v>0</v>
      </c>
      <c r="NH314">
        <f>'Monthly data 1831 to 1870'!NG315*'Monthly data 1831 to 1870'!NI315</f>
        <v>0</v>
      </c>
      <c r="NI314">
        <f>(('Monthly data 1831 to 1870'!NH315/'Monthly data 1831 to 1870'!NH303)-1)*'Monthly data 1831 to 1870'!NI315*'Monthly data 1831 to 1870'!NJ315</f>
        <v>0</v>
      </c>
      <c r="NN314">
        <f>'Monthly data 1831 to 1870'!NM315*'Monthly data 1831 to 1870'!NO315</f>
        <v>51.2</v>
      </c>
      <c r="NO314">
        <f>(('Monthly data 1831 to 1870'!NN315/'Monthly data 1831 to 1870'!NN303)-1)*'Monthly data 1831 to 1870'!NO315*'Monthly data 1831 to 1870'!NP315</f>
        <v>0</v>
      </c>
      <c r="NZ314">
        <f>'Monthly data 1831 to 1870'!NY315*'Monthly data 1831 to 1870'!OA315</f>
        <v>0</v>
      </c>
      <c r="OA314">
        <f>(('Monthly data 1831 to 1870'!NZ315/'Monthly data 1831 to 1870'!NZ303)-1)*'Monthly data 1831 to 1870'!OA315*'Monthly data 1831 to 1870'!OB315</f>
        <v>0</v>
      </c>
      <c r="OL314">
        <f>'Monthly data 1831 to 1870'!OK315*'Monthly data 1831 to 1870'!OM315</f>
        <v>149</v>
      </c>
      <c r="OM314">
        <f>(('Monthly data 1831 to 1870'!OL315/'Monthly data 1831 to 1870'!OL303)-1)*'Monthly data 1831 to 1870'!OM315*'Monthly data 1831 to 1870'!ON315</f>
        <v>0</v>
      </c>
      <c r="OR314">
        <f>'Monthly data 1831 to 1870'!OQ315*'Monthly data 1831 to 1870'!OS315</f>
        <v>183.6</v>
      </c>
      <c r="OS314">
        <f>(('Monthly data 1831 to 1870'!OR315/'Monthly data 1831 to 1870'!OR303)-1)*'Monthly data 1831 to 1870'!OS315*'Monthly data 1831 to 1870'!OT315</f>
        <v>0</v>
      </c>
      <c r="OX314">
        <f>'Monthly data 1831 to 1870'!OW315*'Monthly data 1831 to 1870'!OY315</f>
        <v>45.3</v>
      </c>
      <c r="OY314">
        <f>(('Monthly data 1831 to 1870'!OX315/'Monthly data 1831 to 1870'!OX303)-1)*'Monthly data 1831 to 1870'!OY315*'Monthly data 1831 to 1870'!OZ315</f>
        <v>0</v>
      </c>
      <c r="PD314">
        <f>'Monthly data 1831 to 1870'!PC315*'Monthly data 1831 to 1870'!PE315</f>
        <v>0</v>
      </c>
      <c r="PE314">
        <f>(('Monthly data 1831 to 1870'!PD315/'Monthly data 1831 to 1870'!PD303)-1)*'Monthly data 1831 to 1870'!PE315*'Monthly data 1831 to 1870'!PF315</f>
        <v>0</v>
      </c>
      <c r="PJ314">
        <f>'Monthly data 1831 to 1870'!PI315*'Monthly data 1831 to 1870'!PK315</f>
        <v>0</v>
      </c>
      <c r="PK314">
        <f>(('Monthly data 1831 to 1870'!PJ315/'Monthly data 1831 to 1870'!PJ303)-1)*'Monthly data 1831 to 1870'!PK315*'Monthly data 1831 to 1870'!PL315</f>
        <v>0</v>
      </c>
      <c r="PV314">
        <f>'Monthly data 1831 to 1870'!PU315*'Monthly data 1831 to 1870'!PW315</f>
        <v>45</v>
      </c>
      <c r="PW314">
        <f>(('Monthly data 1831 to 1870'!PV315/'Monthly data 1831 to 1870'!PV303)-1)*'Monthly data 1831 to 1870'!PW315*'Monthly data 1831 to 1870'!PX315</f>
        <v>0</v>
      </c>
      <c r="QT314">
        <f>'Monthly data 1831 to 1870'!QS315*'Monthly data 1831 to 1870'!QU315</f>
        <v>0</v>
      </c>
      <c r="QU314">
        <f>(('Monthly data 1831 to 1870'!QT315/'Monthly data 1831 to 1870'!QT303)-1)*'Monthly data 1831 to 1870'!QU315*'Monthly data 1831 to 1870'!QV315</f>
        <v>0</v>
      </c>
      <c r="RF314">
        <f>'Monthly data 1831 to 1870'!RE315*'Monthly data 1831 to 1870'!RG315</f>
        <v>0</v>
      </c>
      <c r="RG314">
        <f>(('Monthly data 1831 to 1870'!RF315/'Monthly data 1831 to 1870'!RF303)-1)*'Monthly data 1831 to 1870'!RG315*'Monthly data 1831 to 1870'!RH315</f>
        <v>0</v>
      </c>
      <c r="RL314">
        <f>'Monthly data 1831 to 1870'!RK315*'Monthly data 1831 to 1870'!RM315</f>
        <v>45.6</v>
      </c>
      <c r="RM314">
        <f>(('Monthly data 1831 to 1870'!RL315/'Monthly data 1831 to 1870'!RL303)-1)*'Monthly data 1831 to 1870'!RM315*'Monthly data 1831 to 1870'!RN315</f>
        <v>0</v>
      </c>
    </row>
    <row r="315" spans="2:481" x14ac:dyDescent="0.55000000000000004">
      <c r="B315">
        <f>'Monthly data 1831 to 1870'!B316</f>
        <v>185701</v>
      </c>
      <c r="E315" s="11">
        <f>'Monthly data 1831 to 1870'!E316</f>
        <v>173702.62558177384</v>
      </c>
      <c r="F315" s="11">
        <f>'Monthly data 1831 to 1870'!F316</f>
        <v>51.078685228563018</v>
      </c>
    </row>
    <row r="316" spans="2:481" x14ac:dyDescent="0.55000000000000004">
      <c r="B316">
        <f>'Monthly data 1831 to 1870'!B317</f>
        <v>185702</v>
      </c>
      <c r="E316" s="11">
        <f>'Monthly data 1831 to 1870'!E317</f>
        <v>172201.11162524263</v>
      </c>
      <c r="F316" s="11">
        <f>'Monthly data 1831 to 1870'!F317</f>
        <v>50.63715270425557</v>
      </c>
    </row>
    <row r="317" spans="2:481" x14ac:dyDescent="0.55000000000000004">
      <c r="B317">
        <f>'Monthly data 1831 to 1870'!B318</f>
        <v>185703</v>
      </c>
      <c r="E317" s="11">
        <f>'Monthly data 1831 to 1870'!E318</f>
        <v>166449.591818185</v>
      </c>
      <c r="F317" s="11">
        <f>'Monthly data 1831 to 1870'!F318</f>
        <v>48.945871016217765</v>
      </c>
    </row>
    <row r="318" spans="2:481" x14ac:dyDescent="0.55000000000000004">
      <c r="B318">
        <f>'Monthly data 1831 to 1870'!B319</f>
        <v>185704</v>
      </c>
      <c r="E318" s="11">
        <f>'Monthly data 1831 to 1870'!E319</f>
        <v>165017.50534446072</v>
      </c>
      <c r="F318" s="11">
        <f>'Monthly data 1831 to 1870'!F319</f>
        <v>48.524754214059762</v>
      </c>
    </row>
    <row r="319" spans="2:481" x14ac:dyDescent="0.55000000000000004">
      <c r="B319">
        <f>'Monthly data 1831 to 1870'!B320</f>
        <v>185705</v>
      </c>
      <c r="E319" s="11">
        <f>'Monthly data 1831 to 1870'!E320</f>
        <v>161345.22303740311</v>
      </c>
      <c r="F319" s="11">
        <f>'Monthly data 1831 to 1870'!F320</f>
        <v>47.444889408306935</v>
      </c>
    </row>
    <row r="320" spans="2:481" x14ac:dyDescent="0.55000000000000004">
      <c r="B320">
        <f>'Monthly data 1831 to 1870'!B321</f>
        <v>185706</v>
      </c>
      <c r="E320" s="11">
        <f>'Monthly data 1831 to 1870'!E321</f>
        <v>152610.54906367886</v>
      </c>
      <c r="F320" s="11">
        <f>'Monthly data 1831 to 1870'!F321</f>
        <v>44.876386710183098</v>
      </c>
    </row>
    <row r="321" spans="2:481" x14ac:dyDescent="0.55000000000000004">
      <c r="B321">
        <f>'Monthly data 1831 to 1870'!B322</f>
        <v>185707</v>
      </c>
      <c r="E321" s="11">
        <f>'Monthly data 1831 to 1870'!E322</f>
        <v>155477.27675662129</v>
      </c>
      <c r="F321" s="11">
        <f>'Monthly data 1831 to 1870'!F322</f>
        <v>45.719371558416583</v>
      </c>
    </row>
    <row r="322" spans="2:481" x14ac:dyDescent="0.55000000000000004">
      <c r="B322">
        <f>'Monthly data 1831 to 1870'!B323</f>
        <v>185708</v>
      </c>
      <c r="E322" s="11">
        <f>'Monthly data 1831 to 1870'!E323</f>
        <v>138083.69861623031</v>
      </c>
      <c r="F322" s="11">
        <f>'Monthly data 1831 to 1870'!F323</f>
        <v>40.604646896910566</v>
      </c>
    </row>
    <row r="323" spans="2:481" x14ac:dyDescent="0.55000000000000004">
      <c r="B323">
        <f>'Monthly data 1831 to 1870'!B324</f>
        <v>185709</v>
      </c>
      <c r="E323" s="11">
        <f>'Monthly data 1831 to 1870'!E324</f>
        <v>120928.68339250601</v>
      </c>
      <c r="F323" s="11">
        <f>'Monthly data 1831 to 1870'!F324</f>
        <v>35.560073622505421</v>
      </c>
    </row>
    <row r="324" spans="2:481" x14ac:dyDescent="0.55000000000000004">
      <c r="B324">
        <f>'Monthly data 1831 to 1870'!B325</f>
        <v>185710</v>
      </c>
      <c r="E324" s="11">
        <f>'Monthly data 1831 to 1870'!E325</f>
        <v>110766.40233544847</v>
      </c>
      <c r="F324" s="11">
        <f>'Monthly data 1831 to 1870'!F325</f>
        <v>32.571771323797414</v>
      </c>
    </row>
    <row r="325" spans="2:481" x14ac:dyDescent="0.55000000000000004">
      <c r="B325">
        <f>'Monthly data 1831 to 1870'!B326</f>
        <v>185711</v>
      </c>
      <c r="E325" s="11">
        <f>'Monthly data 1831 to 1870'!E326</f>
        <v>129841.32086172418</v>
      </c>
      <c r="F325" s="11">
        <f>'Monthly data 1831 to 1870'!F326</f>
        <v>38.180907949688205</v>
      </c>
    </row>
    <row r="326" spans="2:481" x14ac:dyDescent="0.55000000000000004">
      <c r="B326">
        <f>'Monthly data 1831 to 1870'!B327</f>
        <v>185712</v>
      </c>
      <c r="D326">
        <f>D314*G326*(1+H326)</f>
        <v>254.74683567702874</v>
      </c>
      <c r="E326" s="11">
        <f>'Monthly data 1831 to 1870'!E327</f>
        <v>126349.90855466659</v>
      </c>
      <c r="F326" s="11">
        <f>'Monthly data 1831 to 1870'!F327</f>
        <v>37.154229454541507</v>
      </c>
      <c r="G326">
        <f>F326/F314</f>
        <v>0.7237900215104458</v>
      </c>
      <c r="H326" s="12">
        <f>(J326+K326)/AVERAGE(E315:E326)</f>
        <v>9.7378362967386514E-2</v>
      </c>
      <c r="I326" s="12">
        <f>J326/AVERAGE(E315:E326)</f>
        <v>8.6080689849551653E-2</v>
      </c>
      <c r="J326">
        <f>SUM(L326,R326,X326,AD326,AJ326,AP326,AV326,BB326,BH326,BN326,BT326,BZ326,CF326,CL326,CR326,CX326,DD326,DJ326,DP326,DV326,EB326,EH326,EN326,ET326,EZ326,FF326,FL326,FR326,FX326,GD326,GJ326,GP326,GV326,HB326,HH326,HN326,HT326,HZ326,IF326,IL326,IR326,IX326,JD326,JJ326,JP326,JV326,KB326,KH326,KN326,KT326,KZ326,LF326,LL326,LR326,LX326,MD326,MJ326,MP326,MV326,NB326,NH326,NN326,NT326,NZ326,OF326,OL326,OR326,OX326,PD326,PJ326,PP326,PV326,QB326,QH326,QN326,QT326,QZ326,RF326,RL326,RR326,RX326,SD326,SJ326,SP326)</f>
        <v>12716.8</v>
      </c>
      <c r="K326">
        <f>SUM(M326,S326,Y326,AE326,AK326,AQ326,AW326,BC326,BI326,BO326,BU326,CA326,CG326,CM326,CS326,CY326,DE326,DK326,DQ326,DW326,EC326,EI326,EO326,EU326,FA326,FG326,FM326,FS326,FY326,GE326,GK326,GQ326,GW326,HC326,HI326,HO326,HU326,IA326,IG326,IM326,IS326,IY326,JE326,JK326,JQ326,JW326,KC326,KI326,KO326,KU326,LA326,LG326,LM326,LS326,LY326,ME326,MK326,MQ326,MW326,NC326,NI326,NO326,NU326,OA326,OG326,OM326,OS326,OY326,PE326,PK326,PQ326,PW326,QC326,QI326,QO326,QU326,RA326,RG326,RM326,RS326,RY326,SE326,SK326,SQ326)</f>
        <v>1669.0183333333332</v>
      </c>
      <c r="L326">
        <f>'Monthly data 1831 to 1870'!K327*'Monthly data 1831 to 1870'!M327</f>
        <v>303</v>
      </c>
      <c r="M326">
        <f>(('Monthly data 1831 to 1870'!L327/'Monthly data 1831 to 1870'!L315)-1)*'Monthly data 1831 to 1870'!M327*'Monthly data 1831 to 1870'!N327</f>
        <v>0</v>
      </c>
      <c r="X326">
        <f>'Monthly data 1831 to 1870'!W327*'Monthly data 1831 to 1870'!Y327</f>
        <v>750</v>
      </c>
      <c r="Y326">
        <f>(('Monthly data 1831 to 1870'!X327/'Monthly data 1831 to 1870'!X315)-1)*'Monthly data 1831 to 1870'!Y327*'Monthly data 1831 to 1870'!Z327</f>
        <v>0</v>
      </c>
      <c r="AD326">
        <f>'Monthly data 1831 to 1870'!AC327*'Monthly data 1831 to 1870'!AE327</f>
        <v>99</v>
      </c>
      <c r="AE326">
        <f>(('Monthly data 1831 to 1870'!AD327/'Monthly data 1831 to 1870'!AD315)-1)*'Monthly data 1831 to 1870'!AE327*'Monthly data 1831 to 1870'!AF327</f>
        <v>0</v>
      </c>
      <c r="AJ326">
        <f>'Monthly data 1831 to 1870'!AI327*'Monthly data 1831 to 1870'!AK327</f>
        <v>800</v>
      </c>
      <c r="AK326">
        <f>(('Monthly data 1831 to 1870'!AJ327/'Monthly data 1831 to 1870'!AJ315)-1)*'Monthly data 1831 to 1870'!AK327*'Monthly data 1831 to 1870'!AL327</f>
        <v>0</v>
      </c>
      <c r="AP326">
        <f>'Monthly data 1831 to 1870'!AO327*'Monthly data 1831 to 1870'!AQ327</f>
        <v>0</v>
      </c>
      <c r="AQ326">
        <f>(('Monthly data 1831 to 1870'!AP327/'Monthly data 1831 to 1870'!AP315)-1)*'Monthly data 1831 to 1870'!AQ327*'Monthly data 1831 to 1870'!AR327</f>
        <v>0</v>
      </c>
      <c r="BB326">
        <f>'Monthly data 1831 to 1870'!BA327*'Monthly data 1831 to 1870'!BC327</f>
        <v>249</v>
      </c>
      <c r="BC326">
        <f>(('Monthly data 1831 to 1870'!BB327/'Monthly data 1831 to 1870'!BB315)-1)*'Monthly data 1831 to 1870'!BC327*'Monthly data 1831 to 1870'!BD327</f>
        <v>0</v>
      </c>
      <c r="BH326">
        <f>'Monthly data 1831 to 1870'!BG327*'Monthly data 1831 to 1870'!BI327</f>
        <v>122.8</v>
      </c>
      <c r="BI326">
        <f>(('Monthly data 1831 to 1870'!BH327/'Monthly data 1831 to 1870'!BH315)-1)*'Monthly data 1831 to 1870'!BI327*'Monthly data 1831 to 1870'!BJ327</f>
        <v>0</v>
      </c>
      <c r="BN326">
        <f>'Monthly data 1831 to 1870'!BM327*'Monthly data 1831 to 1870'!BO327</f>
        <v>0</v>
      </c>
      <c r="BO326">
        <f>(('Monthly data 1831 to 1870'!BN327/'Monthly data 1831 to 1870'!BN315)-1)*'Monthly data 1831 to 1870'!BO327*'Monthly data 1831 to 1870'!BP327</f>
        <v>0</v>
      </c>
      <c r="BT326">
        <f>'Monthly data 1831 to 1870'!BS327*'Monthly data 1831 to 1870'!BU327</f>
        <v>280</v>
      </c>
      <c r="BU326">
        <f>(('Monthly data 1831 to 1870'!BT327/'Monthly data 1831 to 1870'!BT315)-1)*'Monthly data 1831 to 1870'!BU327*'Monthly data 1831 to 1870'!BV327</f>
        <v>492.625</v>
      </c>
      <c r="BZ326">
        <f>'Monthly data 1831 to 1870'!BY327*'Monthly data 1831 to 1870'!CA327</f>
        <v>0</v>
      </c>
      <c r="CA326">
        <f>(('Monthly data 1831 to 1870'!BZ327/'Monthly data 1831 to 1870'!BZ315)-1)*'Monthly data 1831 to 1870'!CA327*'Monthly data 1831 to 1870'!CB327</f>
        <v>0</v>
      </c>
      <c r="CL326">
        <f>'Monthly data 1831 to 1870'!CK327*'Monthly data 1831 to 1870'!CM327</f>
        <v>270</v>
      </c>
      <c r="CM326">
        <f>(('Monthly data 1831 to 1870'!CL327/'Monthly data 1831 to 1870'!CL315)-1)*'Monthly data 1831 to 1870'!CM327*'Monthly data 1831 to 1870'!CN327</f>
        <v>0</v>
      </c>
      <c r="CX326">
        <f>'Monthly data 1831 to 1870'!CW327*'Monthly data 1831 to 1870'!CY327</f>
        <v>1920</v>
      </c>
      <c r="CY326">
        <f>(('Monthly data 1831 to 1870'!CX327/'Monthly data 1831 to 1870'!CX315)-1)*'Monthly data 1831 to 1870'!CY327*'Monthly data 1831 to 1870'!CZ327</f>
        <v>0</v>
      </c>
      <c r="DD326">
        <f>'Monthly data 1831 to 1870'!DC327*'Monthly data 1831 to 1870'!DE327</f>
        <v>0</v>
      </c>
      <c r="DE326">
        <f>(('Monthly data 1831 to 1870'!DD327/'Monthly data 1831 to 1870'!DD315)-1)*'Monthly data 1831 to 1870'!DE327*'Monthly data 1831 to 1870'!DF327</f>
        <v>0</v>
      </c>
      <c r="DJ326">
        <f>'Monthly data 1831 to 1870'!DI327*'Monthly data 1831 to 1870'!DK327</f>
        <v>0</v>
      </c>
      <c r="DK326">
        <f>(('Monthly data 1831 to 1870'!DJ327/'Monthly data 1831 to 1870'!DJ315)-1)*'Monthly data 1831 to 1870'!DK327*'Monthly data 1831 to 1870'!DL327</f>
        <v>0</v>
      </c>
      <c r="DP326">
        <f>'Monthly data 1831 to 1870'!DO327*'Monthly data 1831 to 1870'!DQ327</f>
        <v>605</v>
      </c>
      <c r="DQ326">
        <f>(('Monthly data 1831 to 1870'!DP327/'Monthly data 1831 to 1870'!DP315)-1)*'Monthly data 1831 to 1870'!DQ327*'Monthly data 1831 to 1870'!DR327</f>
        <v>0</v>
      </c>
      <c r="DV326">
        <f>'Monthly data 1831 to 1870'!DU327*'Monthly data 1831 to 1870'!DW327</f>
        <v>322.5</v>
      </c>
      <c r="DW326">
        <f>(('Monthly data 1831 to 1870'!DV327/'Monthly data 1831 to 1870'!DV315)-1)*'Monthly data 1831 to 1870'!DW327*'Monthly data 1831 to 1870'!DX327</f>
        <v>0</v>
      </c>
      <c r="EB326">
        <f>'Monthly data 1831 to 1870'!EA327*'Monthly data 1831 to 1870'!EC327</f>
        <v>165</v>
      </c>
      <c r="EC326">
        <f>(('Monthly data 1831 to 1870'!EB327/'Monthly data 1831 to 1870'!EB315)-1)*'Monthly data 1831 to 1870'!EC327*'Monthly data 1831 to 1870'!ED327</f>
        <v>0</v>
      </c>
      <c r="ET326">
        <f>'Monthly data 1831 to 1870'!ES327*'Monthly data 1831 to 1870'!EU327</f>
        <v>315</v>
      </c>
      <c r="EU326">
        <f>(('Monthly data 1831 to 1870'!ET327/'Monthly data 1831 to 1870'!ET315)-1)*'Monthly data 1831 to 1870'!EU327*'Monthly data 1831 to 1870'!EV327</f>
        <v>0</v>
      </c>
      <c r="EZ326">
        <f>'Monthly data 1831 to 1870'!EY327*'Monthly data 1831 to 1870'!FA327</f>
        <v>412</v>
      </c>
      <c r="FA326">
        <f>(('Monthly data 1831 to 1870'!EZ327/'Monthly data 1831 to 1870'!EZ315)-1)*'Monthly data 1831 to 1870'!FA327*'Monthly data 1831 to 1870'!FB327</f>
        <v>0</v>
      </c>
      <c r="FL326">
        <f>'Monthly data 1831 to 1870'!FK327*'Monthly data 1831 to 1870'!FM327</f>
        <v>470</v>
      </c>
      <c r="FM326">
        <f>(('Monthly data 1831 to 1870'!FL327/'Monthly data 1831 to 1870'!FL315)-1)*'Monthly data 1831 to 1870'!FM327*'Monthly data 1831 to 1870'!FN327</f>
        <v>0</v>
      </c>
      <c r="FR326">
        <f>'Monthly data 1831 to 1870'!FQ327*'Monthly data 1831 to 1870'!FS327</f>
        <v>528</v>
      </c>
      <c r="FS326">
        <f>(('Monthly data 1831 to 1870'!FR327/'Monthly data 1831 to 1870'!FR315)-1)*'Monthly data 1831 to 1870'!FS327*'Monthly data 1831 to 1870'!FT327</f>
        <v>0</v>
      </c>
      <c r="GD326">
        <f>'Monthly data 1831 to 1870'!GC327*'Monthly data 1831 to 1870'!GE327</f>
        <v>152</v>
      </c>
      <c r="GE326">
        <f>(('Monthly data 1831 to 1870'!GD327/'Monthly data 1831 to 1870'!GD315)-1)*'Monthly data 1831 to 1870'!GE327*'Monthly data 1831 to 1870'!GF327</f>
        <v>0</v>
      </c>
      <c r="GJ326">
        <f>'Monthly data 1831 to 1870'!GI327*'Monthly data 1831 to 1870'!GK327</f>
        <v>0</v>
      </c>
      <c r="GK326">
        <f>(('Monthly data 1831 to 1870'!GJ327/'Monthly data 1831 to 1870'!GJ315)-1)*'Monthly data 1831 to 1870'!GK327*'Monthly data 1831 to 1870'!GL327</f>
        <v>0</v>
      </c>
      <c r="GP326">
        <f>'Monthly data 1831 to 1870'!GO327*'Monthly data 1831 to 1870'!GQ327</f>
        <v>108</v>
      </c>
      <c r="GQ326">
        <f>(('Monthly data 1831 to 1870'!GP327/'Monthly data 1831 to 1870'!GP315)-1)*'Monthly data 1831 to 1870'!GQ327*'Monthly data 1831 to 1870'!GR327</f>
        <v>0</v>
      </c>
      <c r="GV326">
        <f>'Monthly data 1831 to 1870'!GU327*'Monthly data 1831 to 1870'!GW327</f>
        <v>185</v>
      </c>
      <c r="GW326">
        <f>(('Monthly data 1831 to 1870'!GV327/'Monthly data 1831 to 1870'!GV315)-1)*'Monthly data 1831 to 1870'!GW327*'Monthly data 1831 to 1870'!GX327</f>
        <v>0</v>
      </c>
      <c r="HN326">
        <f>'Monthly data 1831 to 1870'!HM327*'Monthly data 1831 to 1870'!HO327</f>
        <v>690</v>
      </c>
      <c r="HO326">
        <f>(('Monthly data 1831 to 1870'!HN327/'Monthly data 1831 to 1870'!HN315)-1)*'Monthly data 1831 to 1870'!HO327*'Monthly data 1831 to 1870'!HP327</f>
        <v>0</v>
      </c>
      <c r="HZ326">
        <f>'Monthly data 1831 to 1870'!HY327*'Monthly data 1831 to 1870'!IA327</f>
        <v>345</v>
      </c>
      <c r="IA326">
        <f>(('Monthly data 1831 to 1870'!HZ327/'Monthly data 1831 to 1870'!HZ315)-1)*'Monthly data 1831 to 1870'!IA327*'Monthly data 1831 to 1870'!IB327</f>
        <v>0</v>
      </c>
      <c r="IF326">
        <f>'Monthly data 1831 to 1870'!IE327*'Monthly data 1831 to 1870'!IG327</f>
        <v>90</v>
      </c>
      <c r="IG326">
        <f>(('Monthly data 1831 to 1870'!IF327/'Monthly data 1831 to 1870'!IF315)-1)*'Monthly data 1831 to 1870'!IG327*'Monthly data 1831 to 1870'!IH327</f>
        <v>0</v>
      </c>
      <c r="IL326">
        <f>'Monthly data 1831 to 1870'!IK327*'Monthly data 1831 to 1870'!IM327</f>
        <v>180</v>
      </c>
      <c r="IM326">
        <f>(('Monthly data 1831 to 1870'!IL327/'Monthly data 1831 to 1870'!IL315)-1)*'Monthly data 1831 to 1870'!IM327*'Monthly data 1831 to 1870'!IN327</f>
        <v>0</v>
      </c>
      <c r="JJ326">
        <f>'Monthly data 1831 to 1870'!JI327*'Monthly data 1831 to 1870'!JK327</f>
        <v>266</v>
      </c>
      <c r="JK326">
        <f>(('Monthly data 1831 to 1870'!JJ327/'Monthly data 1831 to 1870'!JJ315)-1)*'Monthly data 1831 to 1870'!JK327*'Monthly data 1831 to 1870'!JL327</f>
        <v>987.99999999999977</v>
      </c>
      <c r="JP326">
        <f>'Monthly data 1831 to 1870'!JO327*'Monthly data 1831 to 1870'!JQ327</f>
        <v>189.60000000000002</v>
      </c>
      <c r="JQ326">
        <f>(('Monthly data 1831 to 1870'!JP327/'Monthly data 1831 to 1870'!JP315)-1)*'Monthly data 1831 to 1870'!JQ327*'Monthly data 1831 to 1870'!JR327</f>
        <v>0</v>
      </c>
      <c r="KB326">
        <f>'Monthly data 1831 to 1870'!KA327*'Monthly data 1831 to 1870'!KC327</f>
        <v>0</v>
      </c>
      <c r="KC326">
        <f>(('Monthly data 1831 to 1870'!KB327/'Monthly data 1831 to 1870'!KB315)-1)*'Monthly data 1831 to 1870'!KC327*'Monthly data 1831 to 1870'!KD327</f>
        <v>0</v>
      </c>
      <c r="KH326">
        <f>'Monthly data 1831 to 1870'!KG327*'Monthly data 1831 to 1870'!KI327</f>
        <v>0</v>
      </c>
      <c r="KI326">
        <f>(('Monthly data 1831 to 1870'!KH327/'Monthly data 1831 to 1870'!KH315)-1)*'Monthly data 1831 to 1870'!KI327*'Monthly data 1831 to 1870'!KJ327</f>
        <v>0</v>
      </c>
      <c r="KN326">
        <f>'Monthly data 1831 to 1870'!KM327*'Monthly data 1831 to 1870'!KO327</f>
        <v>73.2</v>
      </c>
      <c r="KO326">
        <f>(('Monthly data 1831 to 1870'!KN327/'Monthly data 1831 to 1870'!KN315)-1)*'Monthly data 1831 to 1870'!KO327*'Monthly data 1831 to 1870'!KP327</f>
        <v>0</v>
      </c>
      <c r="KT326">
        <f>'Monthly data 1831 to 1870'!KS327*'Monthly data 1831 to 1870'!KU327</f>
        <v>224</v>
      </c>
      <c r="KU326">
        <f>(('Monthly data 1831 to 1870'!KT327/'Monthly data 1831 to 1870'!KT315)-1)*'Monthly data 1831 to 1870'!KU327*'Monthly data 1831 to 1870'!KV327</f>
        <v>0</v>
      </c>
      <c r="KZ326">
        <f>'Monthly data 1831 to 1870'!KY327*'Monthly data 1831 to 1870'!LA327</f>
        <v>0</v>
      </c>
      <c r="LA326">
        <f>(('Monthly data 1831 to 1870'!KZ327/'Monthly data 1831 to 1870'!KZ315)-1)*'Monthly data 1831 to 1870'!LA327*'Monthly data 1831 to 1870'!LB327</f>
        <v>0</v>
      </c>
      <c r="LF326">
        <f>'Monthly data 1831 to 1870'!LE327*'Monthly data 1831 to 1870'!LG327</f>
        <v>0</v>
      </c>
      <c r="LG326">
        <f>(('Monthly data 1831 to 1870'!LF327/'Monthly data 1831 to 1870'!LF315)-1)*'Monthly data 1831 to 1870'!LG327*'Monthly data 1831 to 1870'!LH327</f>
        <v>188.39333333333349</v>
      </c>
      <c r="LL326">
        <f>'Monthly data 1831 to 1870'!LK327*'Monthly data 1831 to 1870'!LM327</f>
        <v>588</v>
      </c>
      <c r="LM326">
        <f>(('Monthly data 1831 to 1870'!LL327/'Monthly data 1831 to 1870'!LL315)-1)*'Monthly data 1831 to 1870'!LM327*'Monthly data 1831 to 1870'!LN327</f>
        <v>0</v>
      </c>
      <c r="LX326">
        <f>'Monthly data 1831 to 1870'!LW327*'Monthly data 1831 to 1870'!LY327</f>
        <v>348</v>
      </c>
      <c r="LY326">
        <f>(('Monthly data 1831 to 1870'!LX327/'Monthly data 1831 to 1870'!LX315)-1)*'Monthly data 1831 to 1870'!LY327*'Monthly data 1831 to 1870'!LZ327</f>
        <v>0</v>
      </c>
      <c r="NB326">
        <f>'Monthly data 1831 to 1870'!NA327*'Monthly data 1831 to 1870'!NC327</f>
        <v>90</v>
      </c>
      <c r="NC326">
        <f>(('Monthly data 1831 to 1870'!NB327/'Monthly data 1831 to 1870'!NB315)-1)*'Monthly data 1831 to 1870'!NC327*'Monthly data 1831 to 1870'!ND327</f>
        <v>0</v>
      </c>
      <c r="NH326">
        <f>'Monthly data 1831 to 1870'!NG327*'Monthly data 1831 to 1870'!NI327</f>
        <v>212.39999999999998</v>
      </c>
      <c r="NI326">
        <f>(('Monthly data 1831 to 1870'!NH327/'Monthly data 1831 to 1870'!NH315)-1)*'Monthly data 1831 to 1870'!NI327*'Monthly data 1831 to 1870'!NJ327</f>
        <v>0</v>
      </c>
      <c r="NN326">
        <f>'Monthly data 1831 to 1870'!NM327*'Monthly data 1831 to 1870'!NO327</f>
        <v>25.6</v>
      </c>
      <c r="NO326">
        <f>(('Monthly data 1831 to 1870'!NN327/'Monthly data 1831 to 1870'!NN315)-1)*'Monthly data 1831 to 1870'!NO327*'Monthly data 1831 to 1870'!NP327</f>
        <v>0</v>
      </c>
      <c r="NZ326">
        <f>'Monthly data 1831 to 1870'!NY327*'Monthly data 1831 to 1870'!OA327</f>
        <v>0</v>
      </c>
      <c r="OA326">
        <f>(('Monthly data 1831 to 1870'!NZ327/'Monthly data 1831 to 1870'!NZ315)-1)*'Monthly data 1831 to 1870'!OA327*'Monthly data 1831 to 1870'!OB327</f>
        <v>0</v>
      </c>
      <c r="OL326">
        <f>'Monthly data 1831 to 1870'!OK327*'Monthly data 1831 to 1870'!OM327</f>
        <v>298</v>
      </c>
      <c r="OM326">
        <f>(('Monthly data 1831 to 1870'!OL327/'Monthly data 1831 to 1870'!OL315)-1)*'Monthly data 1831 to 1870'!OM327*'Monthly data 1831 to 1870'!ON327</f>
        <v>0</v>
      </c>
      <c r="OR326">
        <f>'Monthly data 1831 to 1870'!OQ327*'Monthly data 1831 to 1870'!OS327</f>
        <v>108.8</v>
      </c>
      <c r="OS326">
        <f>(('Monthly data 1831 to 1870'!OR327/'Monthly data 1831 to 1870'!OR315)-1)*'Monthly data 1831 to 1870'!OS327*'Monthly data 1831 to 1870'!OT327</f>
        <v>0</v>
      </c>
      <c r="OX326">
        <f>'Monthly data 1831 to 1870'!OW327*'Monthly data 1831 to 1870'!OY327</f>
        <v>120.8</v>
      </c>
      <c r="OY326">
        <f>(('Monthly data 1831 to 1870'!OX327/'Monthly data 1831 to 1870'!OX315)-1)*'Monthly data 1831 to 1870'!OY327*'Monthly data 1831 to 1870'!OZ327</f>
        <v>0</v>
      </c>
      <c r="PD326">
        <f>'Monthly data 1831 to 1870'!PC327*'Monthly data 1831 to 1870'!PE327</f>
        <v>720.5</v>
      </c>
      <c r="PE326">
        <f>(('Monthly data 1831 to 1870'!PD327/'Monthly data 1831 to 1870'!PD315)-1)*'Monthly data 1831 to 1870'!PE327*'Monthly data 1831 to 1870'!PF327</f>
        <v>0</v>
      </c>
      <c r="PV326">
        <f>'Monthly data 1831 to 1870'!PU327*'Monthly data 1831 to 1870'!PW327</f>
        <v>45</v>
      </c>
      <c r="PW326">
        <f>(('Monthly data 1831 to 1870'!PV327/'Monthly data 1831 to 1870'!PV315)-1)*'Monthly data 1831 to 1870'!PW327*'Monthly data 1831 to 1870'!PX327</f>
        <v>0</v>
      </c>
      <c r="QT326">
        <f>'Monthly data 1831 to 1870'!QS327*'Monthly data 1831 to 1870'!QU327</f>
        <v>0</v>
      </c>
      <c r="QU326">
        <f>(('Monthly data 1831 to 1870'!QT327/'Monthly data 1831 to 1870'!QT315)-1)*'Monthly data 1831 to 1870'!QU327*'Monthly data 1831 to 1870'!QV327</f>
        <v>0</v>
      </c>
      <c r="RL326">
        <f>'Monthly data 1831 to 1870'!RK327*'Monthly data 1831 to 1870'!RM327</f>
        <v>45.6</v>
      </c>
      <c r="RM326">
        <f>(('Monthly data 1831 to 1870'!RL327/'Monthly data 1831 to 1870'!RL315)-1)*'Monthly data 1831 to 1870'!RM327*'Monthly data 1831 to 1870'!RN327</f>
        <v>0</v>
      </c>
    </row>
    <row r="327" spans="2:481" x14ac:dyDescent="0.55000000000000004">
      <c r="B327">
        <f>'Monthly data 1831 to 1870'!B328</f>
        <v>185801</v>
      </c>
      <c r="E327" s="11">
        <f>'Monthly data 1831 to 1870'!E328</f>
        <v>138227.88403198781</v>
      </c>
      <c r="F327" s="11">
        <f>'Monthly data 1831 to 1870'!F328</f>
        <v>40.228652564463331</v>
      </c>
    </row>
    <row r="328" spans="2:481" x14ac:dyDescent="0.55000000000000004">
      <c r="B328">
        <f>'Monthly data 1831 to 1870'!B329</f>
        <v>185802</v>
      </c>
      <c r="E328" s="11">
        <f>'Monthly data 1831 to 1870'!E329</f>
        <v>151121.92431920063</v>
      </c>
      <c r="F328" s="11">
        <f>'Monthly data 1831 to 1870'!F329</f>
        <v>43.981222970203177</v>
      </c>
    </row>
    <row r="329" spans="2:481" x14ac:dyDescent="0.55000000000000004">
      <c r="B329">
        <f>'Monthly data 1831 to 1870'!B330</f>
        <v>185803</v>
      </c>
      <c r="E329" s="11">
        <f>'Monthly data 1831 to 1870'!E330</f>
        <v>145068.44377308016</v>
      </c>
      <c r="F329" s="11">
        <f>'Monthly data 1831 to 1870'!F330</f>
        <v>42.219470141524539</v>
      </c>
    </row>
    <row r="330" spans="2:481" x14ac:dyDescent="0.55000000000000004">
      <c r="B330">
        <f>'Monthly data 1831 to 1870'!B331</f>
        <v>185804</v>
      </c>
      <c r="E330" s="11">
        <f>'Monthly data 1831 to 1870'!E331</f>
        <v>145504.58389362635</v>
      </c>
      <c r="F330" s="11">
        <f>'Monthly data 1831 to 1870'!F331</f>
        <v>42.346400604952713</v>
      </c>
    </row>
    <row r="331" spans="2:481" x14ac:dyDescent="0.55000000000000004">
      <c r="B331">
        <f>'Monthly data 1831 to 1870'!B332</f>
        <v>185805</v>
      </c>
      <c r="E331" s="11">
        <f>'Monthly data 1831 to 1870'!E332</f>
        <v>145743.55643083918</v>
      </c>
      <c r="F331" s="11">
        <f>'Monthly data 1831 to 1870'!F332</f>
        <v>42.415949113484885</v>
      </c>
    </row>
    <row r="332" spans="2:481" x14ac:dyDescent="0.55000000000000004">
      <c r="B332">
        <f>'Monthly data 1831 to 1870'!B333</f>
        <v>185806</v>
      </c>
      <c r="E332" s="11">
        <f>'Monthly data 1831 to 1870'!E333</f>
        <v>139022.9840887108</v>
      </c>
      <c r="F332" s="11">
        <f>'Monthly data 1831 to 1870'!F333</f>
        <v>40.460051635351896</v>
      </c>
    </row>
    <row r="333" spans="2:481" x14ac:dyDescent="0.55000000000000004">
      <c r="B333">
        <f>'Monthly data 1831 to 1870'!B334</f>
        <v>185807</v>
      </c>
      <c r="E333" s="11">
        <f>'Monthly data 1831 to 1870'!E334</f>
        <v>141079.22299658245</v>
      </c>
      <c r="F333" s="11">
        <f>'Monthly data 1831 to 1870'!F334</f>
        <v>41.058481693032284</v>
      </c>
    </row>
    <row r="334" spans="2:481" x14ac:dyDescent="0.55000000000000004">
      <c r="B334">
        <f>'Monthly data 1831 to 1870'!B335</f>
        <v>185808</v>
      </c>
      <c r="E334" s="11">
        <f>'Monthly data 1831 to 1870'!E335</f>
        <v>138091.14190445404</v>
      </c>
      <c r="F334" s="11">
        <f>'Monthly data 1831 to 1870'!F335</f>
        <v>40.188856313670634</v>
      </c>
    </row>
    <row r="335" spans="2:481" x14ac:dyDescent="0.55000000000000004">
      <c r="B335">
        <f>'Monthly data 1831 to 1870'!B336</f>
        <v>185809</v>
      </c>
      <c r="E335" s="11">
        <f>'Monthly data 1831 to 1870'!E336</f>
        <v>138604.91997899232</v>
      </c>
      <c r="F335" s="11">
        <f>'Monthly data 1831 to 1870'!F336</f>
        <v>40.33838185839398</v>
      </c>
    </row>
    <row r="336" spans="2:481" x14ac:dyDescent="0.55000000000000004">
      <c r="B336">
        <f>'Monthly data 1831 to 1870'!B337</f>
        <v>185810</v>
      </c>
      <c r="E336" s="11">
        <f>'Monthly data 1831 to 1870'!E337</f>
        <v>145526.15805353058</v>
      </c>
      <c r="F336" s="11">
        <f>'Monthly data 1831 to 1870'!F337</f>
        <v>42.352679362594387</v>
      </c>
    </row>
    <row r="337" spans="2:481" x14ac:dyDescent="0.55000000000000004">
      <c r="B337">
        <f>'Monthly data 1831 to 1870'!B338</f>
        <v>185811</v>
      </c>
      <c r="E337" s="11">
        <f>'Monthly data 1831 to 1870'!E338</f>
        <v>143128.43862806886</v>
      </c>
      <c r="F337" s="11">
        <f>'Monthly data 1831 to 1870'!F338</f>
        <v>41.654867756857563</v>
      </c>
    </row>
    <row r="338" spans="2:481" x14ac:dyDescent="0.55000000000000004">
      <c r="B338">
        <f>'Monthly data 1831 to 1870'!B339</f>
        <v>185812</v>
      </c>
      <c r="D338">
        <f>D326*G338*(1+H338)</f>
        <v>299.76925408768557</v>
      </c>
      <c r="E338" s="11">
        <f>'Monthly data 1831 to 1870'!E339</f>
        <v>141629.64503594043</v>
      </c>
      <c r="F338" s="11">
        <f>'Monthly data 1831 to 1870'!F339</f>
        <v>41.218671781596704</v>
      </c>
      <c r="G338">
        <f>F338/F326</f>
        <v>1.1093937994872987</v>
      </c>
      <c r="H338" s="12">
        <f>(J338+K338)/AVERAGE(E327:E338)</f>
        <v>6.069996589091653E-2</v>
      </c>
      <c r="I338" s="12">
        <f>J338/AVERAGE(E327:E338)</f>
        <v>5.9252818562161455E-2</v>
      </c>
      <c r="J338">
        <f>SUM(L338,R338,X338,AD338,AJ338,AP338,AV338,BB338,BH338,BN338,BT338,BZ338,CF338,CL338,CR338,CX338,DD338,DJ338,DP338,DV338,EB338,EH338,EN338,ET338,EZ338,FF338,FL338,FR338,FX338,GD338,GJ338,GP338,GV338,HB338,HH338,HN338,HT338,HZ338,IF338,IL338,IR338,IX338,JD338,JJ338,JP338,JV338,KB338,KH338,KN338,KT338,KZ338,LF338,LL338,LR338,LX338,MD338,MJ338,MP338,MV338,NB338,NH338,NN338,NT338,NZ338,OF338,OL338,OR338,OX338,PD338,PJ338,PP338,PV338,QB338,QH338,QN338,QT338,QZ338,RF338,RL338,RR338,RX338,SD338,SJ338,SP338)</f>
        <v>8457.1</v>
      </c>
      <c r="K338">
        <f>SUM(M338,S338,Y338,AE338,AK338,AQ338,AW338,BC338,BI338,BO338,BU338,CA338,CG338,CM338,CS338,CY338,DE338,DK338,DQ338,DW338,EC338,EI338,EO338,EU338,FA338,FG338,FM338,FS338,FY338,GE338,GK338,GQ338,GW338,HC338,HI338,HO338,HU338,IA338,IG338,IM338,IS338,IY338,JE338,JK338,JQ338,JW338,KC338,KI338,KO338,KU338,LA338,LG338,LM338,LS338,LY338,ME338,MK338,MQ338,MW338,NC338,NI338,NO338,NU338,OA338,OG338,OM338,OS338,OY338,PE338,PK338,PQ338,PW338,QC338,QI338,QO338,QU338,RA338,RG338,RM338,RS338,RY338,SE338,SK338,SQ338)</f>
        <v>206.55000000000018</v>
      </c>
      <c r="L338">
        <f>'Monthly data 1831 to 1870'!K339*'Monthly data 1831 to 1870'!M339</f>
        <v>0</v>
      </c>
      <c r="M338">
        <f>(('Monthly data 1831 to 1870'!L339/'Monthly data 1831 to 1870'!L327)-1)*'Monthly data 1831 to 1870'!M339*'Monthly data 1831 to 1870'!N339</f>
        <v>0</v>
      </c>
      <c r="X338">
        <f>'Monthly data 1831 to 1870'!W339*'Monthly data 1831 to 1870'!Y339</f>
        <v>525</v>
      </c>
      <c r="Y338">
        <f>(('Monthly data 1831 to 1870'!X339/'Monthly data 1831 to 1870'!X327)-1)*'Monthly data 1831 to 1870'!Y339*'Monthly data 1831 to 1870'!Z339</f>
        <v>0</v>
      </c>
      <c r="AD338">
        <f>'Monthly data 1831 to 1870'!AC339*'Monthly data 1831 to 1870'!AE339</f>
        <v>0</v>
      </c>
      <c r="AE338">
        <f>(('Monthly data 1831 to 1870'!AD339/'Monthly data 1831 to 1870'!AD327)-1)*'Monthly data 1831 to 1870'!AE339*'Monthly data 1831 to 1870'!AF339</f>
        <v>0</v>
      </c>
      <c r="AJ338">
        <f>'Monthly data 1831 to 1870'!AI339*'Monthly data 1831 to 1870'!AK339</f>
        <v>0</v>
      </c>
      <c r="AK338">
        <f>(('Monthly data 1831 to 1870'!AJ339/'Monthly data 1831 to 1870'!AJ327)-1)*'Monthly data 1831 to 1870'!AK339*'Monthly data 1831 to 1870'!AL339</f>
        <v>0</v>
      </c>
      <c r="AP338">
        <f>'Monthly data 1831 to 1870'!AO339*'Monthly data 1831 to 1870'!AQ339</f>
        <v>0</v>
      </c>
      <c r="AQ338">
        <f>(('Monthly data 1831 to 1870'!AP339/'Monthly data 1831 to 1870'!AP327)-1)*'Monthly data 1831 to 1870'!AQ339*'Monthly data 1831 to 1870'!AR339</f>
        <v>0</v>
      </c>
      <c r="BB338">
        <f>'Monthly data 1831 to 1870'!BA339*'Monthly data 1831 to 1870'!BC339</f>
        <v>249</v>
      </c>
      <c r="BC338">
        <f>(('Monthly data 1831 to 1870'!BB339/'Monthly data 1831 to 1870'!BB327)-1)*'Monthly data 1831 to 1870'!BC339*'Monthly data 1831 to 1870'!BD339</f>
        <v>0</v>
      </c>
      <c r="BH338">
        <f>'Monthly data 1831 to 1870'!BG339*'Monthly data 1831 to 1870'!BI339</f>
        <v>122.8</v>
      </c>
      <c r="BI338">
        <f>(('Monthly data 1831 to 1870'!BH339/'Monthly data 1831 to 1870'!BH327)-1)*'Monthly data 1831 to 1870'!BI339*'Monthly data 1831 to 1870'!BJ339</f>
        <v>0</v>
      </c>
      <c r="BN338">
        <f>'Monthly data 1831 to 1870'!BM339*'Monthly data 1831 to 1870'!BO339</f>
        <v>0</v>
      </c>
      <c r="BO338">
        <f>(('Monthly data 1831 to 1870'!BN339/'Monthly data 1831 to 1870'!BN327)-1)*'Monthly data 1831 to 1870'!BO339*'Monthly data 1831 to 1870'!BP339</f>
        <v>0</v>
      </c>
      <c r="BT338">
        <f>'Monthly data 1831 to 1870'!BS339*'Monthly data 1831 to 1870'!BU339</f>
        <v>0</v>
      </c>
      <c r="BU338">
        <f>(('Monthly data 1831 to 1870'!BT339/'Monthly data 1831 to 1870'!BT327)-1)*'Monthly data 1831 to 1870'!BU339*'Monthly data 1831 to 1870'!BV339</f>
        <v>0</v>
      </c>
      <c r="BZ338">
        <f>'Monthly data 1831 to 1870'!BY339*'Monthly data 1831 to 1870'!CA339</f>
        <v>0</v>
      </c>
      <c r="CA338">
        <f>(('Monthly data 1831 to 1870'!BZ339/'Monthly data 1831 to 1870'!BZ327)-1)*'Monthly data 1831 to 1870'!CA339*'Monthly data 1831 to 1870'!CB339</f>
        <v>206.55000000000018</v>
      </c>
      <c r="CL338">
        <f>'Monthly data 1831 to 1870'!CK339*'Monthly data 1831 to 1870'!CM339</f>
        <v>240</v>
      </c>
      <c r="CM338">
        <f>(('Monthly data 1831 to 1870'!CL339/'Monthly data 1831 to 1870'!CL327)-1)*'Monthly data 1831 to 1870'!CM339*'Monthly data 1831 to 1870'!CN339</f>
        <v>0</v>
      </c>
      <c r="CX338">
        <f>'Monthly data 1831 to 1870'!CW339*'Monthly data 1831 to 1870'!CY339</f>
        <v>1920</v>
      </c>
      <c r="CY338">
        <f>(('Monthly data 1831 to 1870'!CX339/'Monthly data 1831 to 1870'!CX327)-1)*'Monthly data 1831 to 1870'!CY339*'Monthly data 1831 to 1870'!CZ339</f>
        <v>0</v>
      </c>
      <c r="DD338">
        <f>'Monthly data 1831 to 1870'!DC339*'Monthly data 1831 to 1870'!DE339</f>
        <v>0</v>
      </c>
      <c r="DE338">
        <f>(('Monthly data 1831 to 1870'!DD339/'Monthly data 1831 to 1870'!DD327)-1)*'Monthly data 1831 to 1870'!DE339*'Monthly data 1831 to 1870'!DF339</f>
        <v>0</v>
      </c>
      <c r="DJ338">
        <f>'Monthly data 1831 to 1870'!DI339*'Monthly data 1831 to 1870'!DK339</f>
        <v>0</v>
      </c>
      <c r="DK338">
        <f>(('Monthly data 1831 to 1870'!DJ339/'Monthly data 1831 to 1870'!DJ327)-1)*'Monthly data 1831 to 1870'!DK339*'Monthly data 1831 to 1870'!DL339</f>
        <v>0</v>
      </c>
      <c r="DP338">
        <f>'Monthly data 1831 to 1870'!DO339*'Monthly data 1831 to 1870'!DQ339</f>
        <v>0</v>
      </c>
      <c r="DQ338">
        <f>(('Monthly data 1831 to 1870'!DP339/'Monthly data 1831 to 1870'!DP327)-1)*'Monthly data 1831 to 1870'!DQ339*'Monthly data 1831 to 1870'!DR339</f>
        <v>0</v>
      </c>
      <c r="DV338">
        <f>'Monthly data 1831 to 1870'!DU339*'Monthly data 1831 to 1870'!DW339</f>
        <v>0</v>
      </c>
      <c r="DW338">
        <f>(('Monthly data 1831 to 1870'!DV339/'Monthly data 1831 to 1870'!DV327)-1)*'Monthly data 1831 to 1870'!DW339*'Monthly data 1831 to 1870'!DX339</f>
        <v>0</v>
      </c>
      <c r="EB338">
        <f>'Monthly data 1831 to 1870'!EA339*'Monthly data 1831 to 1870'!EC339</f>
        <v>0</v>
      </c>
      <c r="EC338">
        <f>(('Monthly data 1831 to 1870'!EB339/'Monthly data 1831 to 1870'!EB327)-1)*'Monthly data 1831 to 1870'!EC339*'Monthly data 1831 to 1870'!ED339</f>
        <v>0</v>
      </c>
      <c r="ET338">
        <f>'Monthly data 1831 to 1870'!ES339*'Monthly data 1831 to 1870'!EU339</f>
        <v>270</v>
      </c>
      <c r="EU338">
        <f>(('Monthly data 1831 to 1870'!ET339/'Monthly data 1831 to 1870'!ET327)-1)*'Monthly data 1831 to 1870'!EU339*'Monthly data 1831 to 1870'!EV339</f>
        <v>0</v>
      </c>
      <c r="EZ338">
        <f>'Monthly data 1831 to 1870'!EY339*'Monthly data 1831 to 1870'!FA339</f>
        <v>412</v>
      </c>
      <c r="FA338">
        <f>(('Monthly data 1831 to 1870'!EZ339/'Monthly data 1831 to 1870'!EZ327)-1)*'Monthly data 1831 to 1870'!FA339*'Monthly data 1831 to 1870'!FB339</f>
        <v>0</v>
      </c>
      <c r="FL338">
        <f>'Monthly data 1831 to 1870'!FK339*'Monthly data 1831 to 1870'!FM339</f>
        <v>470</v>
      </c>
      <c r="FM338">
        <f>(('Monthly data 1831 to 1870'!FL339/'Monthly data 1831 to 1870'!FL327)-1)*'Monthly data 1831 to 1870'!FM339*'Monthly data 1831 to 1870'!FN339</f>
        <v>0</v>
      </c>
      <c r="FR338">
        <f>'Monthly data 1831 to 1870'!FQ339*'Monthly data 1831 to 1870'!FS339</f>
        <v>792</v>
      </c>
      <c r="FS338">
        <f>(('Monthly data 1831 to 1870'!FR339/'Monthly data 1831 to 1870'!FR327)-1)*'Monthly data 1831 to 1870'!FS339*'Monthly data 1831 to 1870'!FT339</f>
        <v>0</v>
      </c>
      <c r="GD338">
        <f>'Monthly data 1831 to 1870'!GC339*'Monthly data 1831 to 1870'!GE339</f>
        <v>0</v>
      </c>
      <c r="GE338">
        <f>(('Monthly data 1831 to 1870'!GD339/'Monthly data 1831 to 1870'!GD327)-1)*'Monthly data 1831 to 1870'!GE339*'Monthly data 1831 to 1870'!GF339</f>
        <v>0</v>
      </c>
      <c r="GJ338">
        <f>'Monthly data 1831 to 1870'!GI339*'Monthly data 1831 to 1870'!GK339</f>
        <v>0</v>
      </c>
      <c r="GK338">
        <f>(('Monthly data 1831 to 1870'!GJ339/'Monthly data 1831 to 1870'!GJ327)-1)*'Monthly data 1831 to 1870'!GK339*'Monthly data 1831 to 1870'!GL339</f>
        <v>0</v>
      </c>
      <c r="GP338">
        <f>'Monthly data 1831 to 1870'!GO339*'Monthly data 1831 to 1870'!GQ339</f>
        <v>108</v>
      </c>
      <c r="GQ338">
        <f>(('Monthly data 1831 to 1870'!GP339/'Monthly data 1831 to 1870'!GP327)-1)*'Monthly data 1831 to 1870'!GQ339*'Monthly data 1831 to 1870'!GR339</f>
        <v>0</v>
      </c>
      <c r="GV338">
        <f>'Monthly data 1831 to 1870'!GU339*'Monthly data 1831 to 1870'!GW339</f>
        <v>0</v>
      </c>
      <c r="GW338">
        <f>(('Monthly data 1831 to 1870'!GV339/'Monthly data 1831 to 1870'!GV327)-1)*'Monthly data 1831 to 1870'!GW339*'Monthly data 1831 to 1870'!GX339</f>
        <v>0</v>
      </c>
      <c r="HN338">
        <f>'Monthly data 1831 to 1870'!HM339*'Monthly data 1831 to 1870'!HO339</f>
        <v>230</v>
      </c>
      <c r="HO338">
        <f>(('Monthly data 1831 to 1870'!HN339/'Monthly data 1831 to 1870'!HN327)-1)*'Monthly data 1831 to 1870'!HO339*'Monthly data 1831 to 1870'!HP339</f>
        <v>0</v>
      </c>
      <c r="HZ338">
        <f>'Monthly data 1831 to 1870'!HY339*'Monthly data 1831 to 1870'!IA339</f>
        <v>230</v>
      </c>
      <c r="IA338">
        <f>(('Monthly data 1831 to 1870'!HZ339/'Monthly data 1831 to 1870'!HZ327)-1)*'Monthly data 1831 to 1870'!IA339*'Monthly data 1831 to 1870'!IB339</f>
        <v>0</v>
      </c>
      <c r="IF338">
        <f>'Monthly data 1831 to 1870'!IE339*'Monthly data 1831 to 1870'!IG339</f>
        <v>0</v>
      </c>
      <c r="IG338">
        <f>(('Monthly data 1831 to 1870'!IF339/'Monthly data 1831 to 1870'!IF327)-1)*'Monthly data 1831 to 1870'!IG339*'Monthly data 1831 to 1870'!IH339</f>
        <v>0</v>
      </c>
      <c r="IL338">
        <f>'Monthly data 1831 to 1870'!IK339*'Monthly data 1831 to 1870'!IM339</f>
        <v>180</v>
      </c>
      <c r="IM338">
        <f>(('Monthly data 1831 to 1870'!IL339/'Monthly data 1831 to 1870'!IL327)-1)*'Monthly data 1831 to 1870'!IM339*'Monthly data 1831 to 1870'!IN339</f>
        <v>0</v>
      </c>
      <c r="JJ338">
        <f>'Monthly data 1831 to 1870'!JI339*'Monthly data 1831 to 1870'!JK339</f>
        <v>304</v>
      </c>
      <c r="JK338">
        <f>(('Monthly data 1831 to 1870'!JJ339/'Monthly data 1831 to 1870'!JJ327)-1)*'Monthly data 1831 to 1870'!JK339*'Monthly data 1831 to 1870'!JL339</f>
        <v>0</v>
      </c>
      <c r="JP338">
        <f>'Monthly data 1831 to 1870'!JO339*'Monthly data 1831 to 1870'!JQ339</f>
        <v>189.60000000000002</v>
      </c>
      <c r="JQ338">
        <f>(('Monthly data 1831 to 1870'!JP339/'Monthly data 1831 to 1870'!JP327)-1)*'Monthly data 1831 to 1870'!JQ339*'Monthly data 1831 to 1870'!JR339</f>
        <v>0</v>
      </c>
      <c r="KH338">
        <f>'Monthly data 1831 to 1870'!KG339*'Monthly data 1831 to 1870'!KI339</f>
        <v>0</v>
      </c>
      <c r="KI338">
        <f>(('Monthly data 1831 to 1870'!KH339/'Monthly data 1831 to 1870'!KH327)-1)*'Monthly data 1831 to 1870'!KI339*'Monthly data 1831 to 1870'!KJ339</f>
        <v>0</v>
      </c>
      <c r="KN338">
        <f>'Monthly data 1831 to 1870'!KM339*'Monthly data 1831 to 1870'!KO339</f>
        <v>109.80000000000001</v>
      </c>
      <c r="KO338">
        <f>(('Monthly data 1831 to 1870'!KN339/'Monthly data 1831 to 1870'!KN327)-1)*'Monthly data 1831 to 1870'!KO339*'Monthly data 1831 to 1870'!KP339</f>
        <v>0</v>
      </c>
      <c r="KT338">
        <f>'Monthly data 1831 to 1870'!KS339*'Monthly data 1831 to 1870'!KU339</f>
        <v>280</v>
      </c>
      <c r="KU338">
        <f>(('Monthly data 1831 to 1870'!KT339/'Monthly data 1831 to 1870'!KT327)-1)*'Monthly data 1831 to 1870'!KU339*'Monthly data 1831 to 1870'!KV339</f>
        <v>0</v>
      </c>
      <c r="KZ338">
        <f>'Monthly data 1831 to 1870'!KY339*'Monthly data 1831 to 1870'!LA339</f>
        <v>0</v>
      </c>
      <c r="LA338">
        <f>(('Monthly data 1831 to 1870'!KZ339/'Monthly data 1831 to 1870'!KZ327)-1)*'Monthly data 1831 to 1870'!LA339*'Monthly data 1831 to 1870'!LB339</f>
        <v>0</v>
      </c>
      <c r="LF338">
        <f>'Monthly data 1831 to 1870'!LE339*'Monthly data 1831 to 1870'!LG339</f>
        <v>0</v>
      </c>
      <c r="LG338">
        <f>(('Monthly data 1831 to 1870'!LF339/'Monthly data 1831 to 1870'!LF327)-1)*'Monthly data 1831 to 1870'!LG339*'Monthly data 1831 to 1870'!LH339</f>
        <v>0</v>
      </c>
      <c r="LL338">
        <f>'Monthly data 1831 to 1870'!LK339*'Monthly data 1831 to 1870'!LM339</f>
        <v>596.40000000000009</v>
      </c>
      <c r="LM338">
        <f>(('Monthly data 1831 to 1870'!LL339/'Monthly data 1831 to 1870'!LL327)-1)*'Monthly data 1831 to 1870'!LM339*'Monthly data 1831 to 1870'!LN339</f>
        <v>0</v>
      </c>
      <c r="LX338">
        <f>'Monthly data 1831 to 1870'!LW339*'Monthly data 1831 to 1870'!LY339</f>
        <v>362</v>
      </c>
      <c r="LY338">
        <f>(('Monthly data 1831 to 1870'!LX339/'Monthly data 1831 to 1870'!LX327)-1)*'Monthly data 1831 to 1870'!LY339*'Monthly data 1831 to 1870'!LZ339</f>
        <v>0</v>
      </c>
      <c r="NB338">
        <f>'Monthly data 1831 to 1870'!NA339*'Monthly data 1831 to 1870'!NC339</f>
        <v>105</v>
      </c>
      <c r="NC338">
        <f>(('Monthly data 1831 to 1870'!NB339/'Monthly data 1831 to 1870'!NB327)-1)*'Monthly data 1831 to 1870'!NC339*'Monthly data 1831 to 1870'!ND339</f>
        <v>0</v>
      </c>
      <c r="NH338">
        <f>'Monthly data 1831 to 1870'!NG339*'Monthly data 1831 to 1870'!NI339</f>
        <v>212.39999999999998</v>
      </c>
      <c r="NI338">
        <f>(('Monthly data 1831 to 1870'!NH339/'Monthly data 1831 to 1870'!NH327)-1)*'Monthly data 1831 to 1870'!NI339*'Monthly data 1831 to 1870'!NJ339</f>
        <v>0</v>
      </c>
      <c r="NN338">
        <f>'Monthly data 1831 to 1870'!NM339*'Monthly data 1831 to 1870'!NO339</f>
        <v>0</v>
      </c>
      <c r="NO338">
        <f>(('Monthly data 1831 to 1870'!NN339/'Monthly data 1831 to 1870'!NN327)-1)*'Monthly data 1831 to 1870'!NO339*'Monthly data 1831 to 1870'!NP339</f>
        <v>0</v>
      </c>
      <c r="NZ338">
        <f>'Monthly data 1831 to 1870'!NY339*'Monthly data 1831 to 1870'!OA339</f>
        <v>0</v>
      </c>
      <c r="OA338">
        <f>(('Monthly data 1831 to 1870'!NZ339/'Monthly data 1831 to 1870'!NZ327)-1)*'Monthly data 1831 to 1870'!OA339*'Monthly data 1831 to 1870'!OB339</f>
        <v>0</v>
      </c>
      <c r="OL338">
        <f>'Monthly data 1831 to 1870'!OK339*'Monthly data 1831 to 1870'!OM339</f>
        <v>268.2</v>
      </c>
      <c r="OM338">
        <f>(('Monthly data 1831 to 1870'!OL339/'Monthly data 1831 to 1870'!OL327)-1)*'Monthly data 1831 to 1870'!OM339*'Monthly data 1831 to 1870'!ON339</f>
        <v>0</v>
      </c>
      <c r="OR338">
        <f>'Monthly data 1831 to 1870'!OQ339*'Monthly data 1831 to 1870'!OS339</f>
        <v>81.599999999999994</v>
      </c>
      <c r="OS338">
        <f>(('Monthly data 1831 to 1870'!OR339/'Monthly data 1831 to 1870'!OR327)-1)*'Monthly data 1831 to 1870'!OS339*'Monthly data 1831 to 1870'!OT339</f>
        <v>0</v>
      </c>
      <c r="OX338">
        <f>'Monthly data 1831 to 1870'!OW339*'Monthly data 1831 to 1870'!OY339</f>
        <v>105.7</v>
      </c>
      <c r="OY338">
        <f>(('Monthly data 1831 to 1870'!OX339/'Monthly data 1831 to 1870'!OX327)-1)*'Monthly data 1831 to 1870'!OY339*'Monthly data 1831 to 1870'!OZ339</f>
        <v>0</v>
      </c>
      <c r="PD338">
        <f>'Monthly data 1831 to 1870'!PC339*'Monthly data 1831 to 1870'!PE339</f>
        <v>0</v>
      </c>
      <c r="PE338">
        <f>(('Monthly data 1831 to 1870'!PD339/'Monthly data 1831 to 1870'!PD327)-1)*'Monthly data 1831 to 1870'!PE339*'Monthly data 1831 to 1870'!PF339</f>
        <v>0</v>
      </c>
      <c r="PV338">
        <f>'Monthly data 1831 to 1870'!PU339*'Monthly data 1831 to 1870'!PW339</f>
        <v>48</v>
      </c>
      <c r="PW338">
        <f>(('Monthly data 1831 to 1870'!PV339/'Monthly data 1831 to 1870'!PV327)-1)*'Monthly data 1831 to 1870'!PW339*'Monthly data 1831 to 1870'!PX339</f>
        <v>0</v>
      </c>
      <c r="RL338">
        <f>'Monthly data 1831 to 1870'!RK339*'Monthly data 1831 to 1870'!RM339</f>
        <v>45.6</v>
      </c>
      <c r="RM338">
        <f>(('Monthly data 1831 to 1870'!RL339/'Monthly data 1831 to 1870'!RL327)-1)*'Monthly data 1831 to 1870'!RM339*'Monthly data 1831 to 1870'!RN339</f>
        <v>0</v>
      </c>
    </row>
    <row r="339" spans="2:481" x14ac:dyDescent="0.55000000000000004">
      <c r="B339">
        <f>'Monthly data 1831 to 1870'!B340</f>
        <v>185901</v>
      </c>
      <c r="E339" s="11">
        <f>'Monthly data 1831 to 1870'!E340</f>
        <v>143550.57477714538</v>
      </c>
      <c r="F339" s="11">
        <f>'Monthly data 1831 to 1870'!F340</f>
        <v>40.748896185181536</v>
      </c>
    </row>
    <row r="340" spans="2:481" x14ac:dyDescent="0.55000000000000004">
      <c r="B340">
        <f>'Monthly data 1831 to 1870'!B341</f>
        <v>185902</v>
      </c>
      <c r="E340" s="11">
        <f>'Monthly data 1831 to 1870'!E341</f>
        <v>141550.850977138</v>
      </c>
      <c r="F340" s="11">
        <f>'Monthly data 1831 to 1870'!F341</f>
        <v>40.181245810726118</v>
      </c>
    </row>
    <row r="341" spans="2:481" x14ac:dyDescent="0.55000000000000004">
      <c r="B341">
        <f>'Monthly data 1831 to 1870'!B342</f>
        <v>185903</v>
      </c>
      <c r="E341" s="11">
        <f>'Monthly data 1831 to 1870'!E342</f>
        <v>141221.73167713062</v>
      </c>
      <c r="F341" s="11">
        <f>'Monthly data 1831 to 1870'!F342</f>
        <v>40.087820561754732</v>
      </c>
    </row>
    <row r="342" spans="2:481" x14ac:dyDescent="0.55000000000000004">
      <c r="B342">
        <f>'Monthly data 1831 to 1870'!B343</f>
        <v>185904</v>
      </c>
      <c r="E342" s="11">
        <f>'Monthly data 1831 to 1870'!E343</f>
        <v>140919.00700946368</v>
      </c>
      <c r="F342" s="11">
        <f>'Monthly data 1831 to 1870'!F343</f>
        <v>40.00188780896287</v>
      </c>
    </row>
    <row r="343" spans="2:481" x14ac:dyDescent="0.55000000000000004">
      <c r="B343">
        <f>'Monthly data 1831 to 1870'!B344</f>
        <v>185905</v>
      </c>
      <c r="E343" s="11">
        <f>'Monthly data 1831 to 1870'!E344</f>
        <v>136131.82634179672</v>
      </c>
      <c r="F343" s="11">
        <f>'Monthly data 1831 to 1870'!F344</f>
        <v>38.642977694187586</v>
      </c>
    </row>
    <row r="344" spans="2:481" x14ac:dyDescent="0.55000000000000004">
      <c r="B344">
        <f>'Monthly data 1831 to 1870'!B345</f>
        <v>185906</v>
      </c>
      <c r="E344" s="11">
        <f>'Monthly data 1831 to 1870'!E345</f>
        <v>138130.11392412972</v>
      </c>
      <c r="F344" s="11">
        <f>'Monthly data 1831 to 1870'!F345</f>
        <v>39.210220377590545</v>
      </c>
    </row>
    <row r="345" spans="2:481" x14ac:dyDescent="0.55000000000000004">
      <c r="B345">
        <f>'Monthly data 1831 to 1870'!B346</f>
        <v>185907</v>
      </c>
      <c r="E345" s="11">
        <f>'Monthly data 1831 to 1870'!E346</f>
        <v>136779.92717312946</v>
      </c>
      <c r="F345" s="11">
        <f>'Monthly data 1831 to 1870'!F346</f>
        <v>38.826950440618639</v>
      </c>
    </row>
    <row r="346" spans="2:481" x14ac:dyDescent="0.55000000000000004">
      <c r="B346">
        <f>'Monthly data 1831 to 1870'!B347</f>
        <v>185908</v>
      </c>
      <c r="E346" s="11">
        <f>'Monthly data 1831 to 1870'!E347</f>
        <v>139118.09875546253</v>
      </c>
      <c r="F346" s="11">
        <f>'Monthly data 1831 to 1870'!F347</f>
        <v>39.490674087978086</v>
      </c>
    </row>
    <row r="347" spans="2:481" x14ac:dyDescent="0.55000000000000004">
      <c r="B347">
        <f>'Monthly data 1831 to 1870'!B348</f>
        <v>185909</v>
      </c>
      <c r="E347" s="11">
        <f>'Monthly data 1831 to 1870'!E348</f>
        <v>141591.25867112889</v>
      </c>
      <c r="F347" s="11">
        <f>'Monthly data 1831 to 1870'!F348</f>
        <v>40.192716116087645</v>
      </c>
    </row>
    <row r="348" spans="2:481" x14ac:dyDescent="0.55000000000000004">
      <c r="B348">
        <f>'Monthly data 1831 to 1870'!B349</f>
        <v>185910</v>
      </c>
      <c r="E348" s="11">
        <f>'Monthly data 1831 to 1870'!E349</f>
        <v>141433.82883679526</v>
      </c>
      <c r="F348" s="11">
        <f>'Monthly data 1831 to 1870'!F349</f>
        <v>40.148027392370096</v>
      </c>
    </row>
    <row r="349" spans="2:481" x14ac:dyDescent="0.55000000000000004">
      <c r="B349">
        <f>'Monthly data 1831 to 1870'!B350</f>
        <v>185911</v>
      </c>
      <c r="E349" s="11">
        <f>'Monthly data 1831 to 1870'!E350</f>
        <v>142968.06552627109</v>
      </c>
      <c r="F349" s="11">
        <f>'Monthly data 1831 to 1870'!F350</f>
        <v>40.583542552654222</v>
      </c>
    </row>
    <row r="350" spans="2:481" x14ac:dyDescent="0.55000000000000004">
      <c r="B350">
        <f>'Monthly data 1831 to 1870'!B351</f>
        <v>185912</v>
      </c>
      <c r="D350">
        <f>D338*G350*(1+H350)</f>
        <v>306.32851318626484</v>
      </c>
      <c r="E350" s="11">
        <f>'Monthly data 1831 to 1870'!E351</f>
        <v>139396.12704908036</v>
      </c>
      <c r="F350" s="11">
        <f>'Monthly data 1831 to 1870'!F351</f>
        <v>39.569596419642473</v>
      </c>
      <c r="G350">
        <f>F350/F338</f>
        <v>0.95999203053674065</v>
      </c>
      <c r="H350" s="12">
        <f>(J350+K350)/AVERAGE(E339:E350)</f>
        <v>6.446823968139255E-2</v>
      </c>
      <c r="I350" s="12">
        <f>J350/AVERAGE(E339:E350)</f>
        <v>6.446823968139255E-2</v>
      </c>
      <c r="J350">
        <f>SUM(L350,R350,X350,AD350,AJ350,AP350,AV350,BB350,BH350,BN350,BT350,BZ350,CF350,CL350,CR350,CX350,DD350,DJ350,DP350,DV350,EB350,EH350,EN350,ET350,EZ350,FF350,FL350,FR350,FX350,GD350,GJ350,GP350,GV350,HB350,HH350,HN350,HT350,HZ350,IF350,IL350,IR350,IX350,JD350,JJ350,JP350,JV350,KB350,KH350,KN350,KT350,KZ350,LF350,LL350,LR350,LX350,MD350,MJ350,MP350,MV350,NB350,NH350,NN350,NT350,NZ350,OF350,OL350,OR350,OX350,PD350,PJ350,PP350,PV350,QB350,QH350,QN350,QT350,QZ350,RF350,RL350,RR350,RX350,SD350,SJ350,SP350)</f>
        <v>9040.5500000000011</v>
      </c>
      <c r="K350">
        <f>SUM(M350,S350,Y350,AE350,AK350,AQ350,AW350,BC350,BI350,BO350,BU350,CA350,CG350,CM350,CS350,CY350,DE350,DK350,DQ350,DW350,EC350,EI350,EO350,EU350,FA350,FG350,FM350,FS350,FY350,GE350,GK350,GQ350,GW350,HC350,HI350,HO350,HU350,IA350,IG350,IM350,IS350,IY350,JE350,JK350,JQ350,JW350,KC350,KI350,KO350,KU350,LA350,LG350,LM350,LS350,LY350,ME350,MK350,MQ350,MW350,NC350,NI350,NO350,NU350,OA350,OG350,OM350,OS350,OY350,PE350,PK350,PQ350,PW350,QC350,QI350,QO350,QU350,RA350,RG350,RM350,RS350,RY350,SE350,SK350,SQ350)</f>
        <v>0</v>
      </c>
      <c r="L350">
        <f>'Monthly data 1831 to 1870'!K351*'Monthly data 1831 to 1870'!M351</f>
        <v>606</v>
      </c>
      <c r="M350">
        <f>(('Monthly data 1831 to 1870'!L351/'Monthly data 1831 to 1870'!L339)-1)*'Monthly data 1831 to 1870'!M351*'Monthly data 1831 to 1870'!N351</f>
        <v>0</v>
      </c>
      <c r="X350">
        <f>'Monthly data 1831 to 1870'!W351*'Monthly data 1831 to 1870'!Y351</f>
        <v>525</v>
      </c>
      <c r="Y350">
        <f>(('Monthly data 1831 to 1870'!X351/'Monthly data 1831 to 1870'!X339)-1)*'Monthly data 1831 to 1870'!Y351*'Monthly data 1831 to 1870'!Z351</f>
        <v>0</v>
      </c>
      <c r="AD350">
        <f>'Monthly data 1831 to 1870'!AC351*'Monthly data 1831 to 1870'!AE351</f>
        <v>0</v>
      </c>
      <c r="AE350">
        <f>(('Monthly data 1831 to 1870'!AD351/'Monthly data 1831 to 1870'!AD339)-1)*'Monthly data 1831 to 1870'!AE351*'Monthly data 1831 to 1870'!AF351</f>
        <v>0</v>
      </c>
      <c r="AJ350">
        <f>'Monthly data 1831 to 1870'!AI351*'Monthly data 1831 to 1870'!AK351</f>
        <v>0</v>
      </c>
      <c r="AK350">
        <f>(('Monthly data 1831 to 1870'!AJ351/'Monthly data 1831 to 1870'!AJ339)-1)*'Monthly data 1831 to 1870'!AK351*'Monthly data 1831 to 1870'!AL351</f>
        <v>0</v>
      </c>
      <c r="AP350">
        <f>'Monthly data 1831 to 1870'!AO351*'Monthly data 1831 to 1870'!AQ351</f>
        <v>0</v>
      </c>
      <c r="AQ350">
        <f>(('Monthly data 1831 to 1870'!AP351/'Monthly data 1831 to 1870'!AP339)-1)*'Monthly data 1831 to 1870'!AQ351*'Monthly data 1831 to 1870'!AR351</f>
        <v>0</v>
      </c>
      <c r="AV350">
        <f>'Monthly data 1831 to 1870'!AU351*'Monthly data 1831 to 1870'!AW351</f>
        <v>180</v>
      </c>
      <c r="AW350">
        <f>(('Monthly data 1831 to 1870'!AV351/'Monthly data 1831 to 1870'!AV339)-1)*'Monthly data 1831 to 1870'!AW351*'Monthly data 1831 to 1870'!AX351</f>
        <v>0</v>
      </c>
      <c r="BB350">
        <f>'Monthly data 1831 to 1870'!BA351*'Monthly data 1831 to 1870'!BC351</f>
        <v>311.25</v>
      </c>
      <c r="BC350">
        <f>(('Monthly data 1831 to 1870'!BB351/'Monthly data 1831 to 1870'!BB339)-1)*'Monthly data 1831 to 1870'!BC351*'Monthly data 1831 to 1870'!BD351</f>
        <v>0</v>
      </c>
      <c r="BH350">
        <f>'Monthly data 1831 to 1870'!BG351*'Monthly data 1831 to 1870'!BI351</f>
        <v>122.8</v>
      </c>
      <c r="BI350">
        <f>(('Monthly data 1831 to 1870'!BH351/'Monthly data 1831 to 1870'!BH339)-1)*'Monthly data 1831 to 1870'!BI351*'Monthly data 1831 to 1870'!BJ351</f>
        <v>0</v>
      </c>
      <c r="BN350">
        <f>'Monthly data 1831 to 1870'!BM351*'Monthly data 1831 to 1870'!BO351</f>
        <v>0</v>
      </c>
      <c r="BO350">
        <f>(('Monthly data 1831 to 1870'!BN351/'Monthly data 1831 to 1870'!BN339)-1)*'Monthly data 1831 to 1870'!BO351*'Monthly data 1831 to 1870'!BP351</f>
        <v>0</v>
      </c>
      <c r="BT350">
        <f>'Monthly data 1831 to 1870'!BS351*'Monthly data 1831 to 1870'!BU351</f>
        <v>0</v>
      </c>
      <c r="BU350">
        <f>(('Monthly data 1831 to 1870'!BT351/'Monthly data 1831 to 1870'!BT339)-1)*'Monthly data 1831 to 1870'!BU351*'Monthly data 1831 to 1870'!BV351</f>
        <v>0</v>
      </c>
      <c r="BZ350">
        <f>'Monthly data 1831 to 1870'!BY351*'Monthly data 1831 to 1870'!CA351</f>
        <v>0</v>
      </c>
      <c r="CA350">
        <f>(('Monthly data 1831 to 1870'!BZ351/'Monthly data 1831 to 1870'!BZ339)-1)*'Monthly data 1831 to 1870'!CA351*'Monthly data 1831 to 1870'!CB351</f>
        <v>0</v>
      </c>
      <c r="CL350">
        <f>'Monthly data 1831 to 1870'!CK351*'Monthly data 1831 to 1870'!CM351</f>
        <v>120</v>
      </c>
      <c r="CM350">
        <f>(('Monthly data 1831 to 1870'!CL351/'Monthly data 1831 to 1870'!CL339)-1)*'Monthly data 1831 to 1870'!CM351*'Monthly data 1831 to 1870'!CN351</f>
        <v>0</v>
      </c>
      <c r="CX350">
        <f>'Monthly data 1831 to 1870'!CW351*'Monthly data 1831 to 1870'!CY351</f>
        <v>1680</v>
      </c>
      <c r="CY350">
        <f>(('Monthly data 1831 to 1870'!CX351/'Monthly data 1831 to 1870'!CX339)-1)*'Monthly data 1831 to 1870'!CY351*'Monthly data 1831 to 1870'!CZ351</f>
        <v>0</v>
      </c>
      <c r="DD350">
        <f>'Monthly data 1831 to 1870'!DC351*'Monthly data 1831 to 1870'!DE351</f>
        <v>0</v>
      </c>
      <c r="DE350">
        <f>(('Monthly data 1831 to 1870'!DD351/'Monthly data 1831 to 1870'!DD339)-1)*'Monthly data 1831 to 1870'!DE351*'Monthly data 1831 to 1870'!DF351</f>
        <v>0</v>
      </c>
      <c r="DJ350">
        <f>'Monthly data 1831 to 1870'!DI351*'Monthly data 1831 to 1870'!DK351</f>
        <v>0</v>
      </c>
      <c r="DK350">
        <f>(('Monthly data 1831 to 1870'!DJ351/'Monthly data 1831 to 1870'!DJ339)-1)*'Monthly data 1831 to 1870'!DK351*'Monthly data 1831 to 1870'!DL351</f>
        <v>0</v>
      </c>
      <c r="DP350">
        <f>'Monthly data 1831 to 1870'!DO351*'Monthly data 1831 to 1870'!DQ351</f>
        <v>0</v>
      </c>
      <c r="DQ350">
        <f>(('Monthly data 1831 to 1870'!DP351/'Monthly data 1831 to 1870'!DP339)-1)*'Monthly data 1831 to 1870'!DQ351*'Monthly data 1831 to 1870'!DR351</f>
        <v>0</v>
      </c>
      <c r="DV350">
        <f>'Monthly data 1831 to 1870'!DU351*'Monthly data 1831 to 1870'!DW351</f>
        <v>0</v>
      </c>
      <c r="DW350">
        <f>(('Monthly data 1831 to 1870'!DV351/'Monthly data 1831 to 1870'!DV339)-1)*'Monthly data 1831 to 1870'!DW351*'Monthly data 1831 to 1870'!DX351</f>
        <v>0</v>
      </c>
      <c r="EB350">
        <f>'Monthly data 1831 to 1870'!EA351*'Monthly data 1831 to 1870'!EC351</f>
        <v>198</v>
      </c>
      <c r="EC350">
        <f>(('Monthly data 1831 to 1870'!EB351/'Monthly data 1831 to 1870'!EB339)-1)*'Monthly data 1831 to 1870'!EC351*'Monthly data 1831 to 1870'!ED351</f>
        <v>0</v>
      </c>
      <c r="ET350">
        <f>'Monthly data 1831 to 1870'!ES351*'Monthly data 1831 to 1870'!EU351</f>
        <v>270</v>
      </c>
      <c r="EU350">
        <f>(('Monthly data 1831 to 1870'!ET351/'Monthly data 1831 to 1870'!ET339)-1)*'Monthly data 1831 to 1870'!EU351*'Monthly data 1831 to 1870'!EV351</f>
        <v>0</v>
      </c>
      <c r="EZ350">
        <f>'Monthly data 1831 to 1870'!EY351*'Monthly data 1831 to 1870'!FA351</f>
        <v>412</v>
      </c>
      <c r="FA350">
        <f>(('Monthly data 1831 to 1870'!EZ351/'Monthly data 1831 to 1870'!EZ339)-1)*'Monthly data 1831 to 1870'!FA351*'Monthly data 1831 to 1870'!FB351</f>
        <v>0</v>
      </c>
      <c r="FL350">
        <f>'Monthly data 1831 to 1870'!FK351*'Monthly data 1831 to 1870'!FM351</f>
        <v>329</v>
      </c>
      <c r="FM350">
        <f>(('Monthly data 1831 to 1870'!FL351/'Monthly data 1831 to 1870'!FL339)-1)*'Monthly data 1831 to 1870'!FM351*'Monthly data 1831 to 1870'!FN351</f>
        <v>0</v>
      </c>
      <c r="FR350">
        <f>'Monthly data 1831 to 1870'!FQ351*'Monthly data 1831 to 1870'!FS351</f>
        <v>792</v>
      </c>
      <c r="FS350">
        <f>(('Monthly data 1831 to 1870'!FR351/'Monthly data 1831 to 1870'!FR339)-1)*'Monthly data 1831 to 1870'!FS351*'Monthly data 1831 to 1870'!FT351</f>
        <v>0</v>
      </c>
      <c r="GD350">
        <f>'Monthly data 1831 to 1870'!GC351*'Monthly data 1831 to 1870'!GE351</f>
        <v>0</v>
      </c>
      <c r="GE350">
        <f>(('Monthly data 1831 to 1870'!GD351/'Monthly data 1831 to 1870'!GD339)-1)*'Monthly data 1831 to 1870'!GE351*'Monthly data 1831 to 1870'!GF351</f>
        <v>0</v>
      </c>
      <c r="GJ350">
        <f>'Monthly data 1831 to 1870'!GI351*'Monthly data 1831 to 1870'!GK351</f>
        <v>0</v>
      </c>
      <c r="GK350">
        <f>(('Monthly data 1831 to 1870'!GJ351/'Monthly data 1831 to 1870'!GJ339)-1)*'Monthly data 1831 to 1870'!GK351*'Monthly data 1831 to 1870'!GL351</f>
        <v>0</v>
      </c>
      <c r="GP350">
        <f>'Monthly data 1831 to 1870'!GO351*'Monthly data 1831 to 1870'!GQ351</f>
        <v>120</v>
      </c>
      <c r="GQ350">
        <f>(('Monthly data 1831 to 1870'!GP351/'Monthly data 1831 to 1870'!GP339)-1)*'Monthly data 1831 to 1870'!GQ351*'Monthly data 1831 to 1870'!GR351</f>
        <v>0</v>
      </c>
      <c r="GV350">
        <f>'Monthly data 1831 to 1870'!GU351*'Monthly data 1831 to 1870'!GW351</f>
        <v>0</v>
      </c>
      <c r="GW350">
        <f>(('Monthly data 1831 to 1870'!GV351/'Monthly data 1831 to 1870'!GV339)-1)*'Monthly data 1831 to 1870'!GW351*'Monthly data 1831 to 1870'!GX351</f>
        <v>0</v>
      </c>
      <c r="HN350">
        <f>'Monthly data 1831 to 1870'!HM351*'Monthly data 1831 to 1870'!HO351</f>
        <v>0</v>
      </c>
      <c r="HO350">
        <f>(('Monthly data 1831 to 1870'!HN351/'Monthly data 1831 to 1870'!HN339)-1)*'Monthly data 1831 to 1870'!HO351*'Monthly data 1831 to 1870'!HP351</f>
        <v>0</v>
      </c>
      <c r="HZ350">
        <f>'Monthly data 1831 to 1870'!HY351*'Monthly data 1831 to 1870'!IA351</f>
        <v>230</v>
      </c>
      <c r="IA350">
        <f>(('Monthly data 1831 to 1870'!HZ351/'Monthly data 1831 to 1870'!HZ339)-1)*'Monthly data 1831 to 1870'!IA351*'Monthly data 1831 to 1870'!IB351</f>
        <v>0</v>
      </c>
      <c r="IF350">
        <f>'Monthly data 1831 to 1870'!IE351*'Monthly data 1831 to 1870'!IG351</f>
        <v>0</v>
      </c>
      <c r="IG350">
        <f>(('Monthly data 1831 to 1870'!IF351/'Monthly data 1831 to 1870'!IF339)-1)*'Monthly data 1831 to 1870'!IG351*'Monthly data 1831 to 1870'!IH351</f>
        <v>0</v>
      </c>
      <c r="IL350">
        <f>'Monthly data 1831 to 1870'!IK351*'Monthly data 1831 to 1870'!IM351</f>
        <v>180</v>
      </c>
      <c r="IM350">
        <f>(('Monthly data 1831 to 1870'!IL351/'Monthly data 1831 to 1870'!IL339)-1)*'Monthly data 1831 to 1870'!IM351*'Monthly data 1831 to 1870'!IN351</f>
        <v>0</v>
      </c>
      <c r="JJ350">
        <f>'Monthly data 1831 to 1870'!JI351*'Monthly data 1831 to 1870'!JK351</f>
        <v>456</v>
      </c>
      <c r="JK350">
        <f>(('Monthly data 1831 to 1870'!JJ351/'Monthly data 1831 to 1870'!JJ339)-1)*'Monthly data 1831 to 1870'!JK351*'Monthly data 1831 to 1870'!JL351</f>
        <v>0</v>
      </c>
      <c r="JP350">
        <f>'Monthly data 1831 to 1870'!JO351*'Monthly data 1831 to 1870'!JQ351</f>
        <v>189.60000000000002</v>
      </c>
      <c r="JQ350">
        <f>(('Monthly data 1831 to 1870'!JP351/'Monthly data 1831 to 1870'!JP339)-1)*'Monthly data 1831 to 1870'!JQ351*'Monthly data 1831 to 1870'!JR351</f>
        <v>0</v>
      </c>
      <c r="KH350">
        <f>'Monthly data 1831 to 1870'!KG351*'Monthly data 1831 to 1870'!KI351</f>
        <v>0</v>
      </c>
      <c r="KI350">
        <f>(('Monthly data 1831 to 1870'!KH351/'Monthly data 1831 to 1870'!KH339)-1)*'Monthly data 1831 to 1870'!KI351*'Monthly data 1831 to 1870'!KJ351</f>
        <v>0</v>
      </c>
      <c r="KN350">
        <f>'Monthly data 1831 to 1870'!KM351*'Monthly data 1831 to 1870'!KO351</f>
        <v>146.4</v>
      </c>
      <c r="KO350">
        <f>(('Monthly data 1831 to 1870'!KN351/'Monthly data 1831 to 1870'!KN339)-1)*'Monthly data 1831 to 1870'!KO351*'Monthly data 1831 to 1870'!KP351</f>
        <v>0</v>
      </c>
      <c r="KT350">
        <f>'Monthly data 1831 to 1870'!KS351*'Monthly data 1831 to 1870'!KU351</f>
        <v>336</v>
      </c>
      <c r="KU350">
        <f>(('Monthly data 1831 to 1870'!KT351/'Monthly data 1831 to 1870'!KT339)-1)*'Monthly data 1831 to 1870'!KU351*'Monthly data 1831 to 1870'!KV351</f>
        <v>0</v>
      </c>
      <c r="KZ350">
        <f>'Monthly data 1831 to 1870'!KY351*'Monthly data 1831 to 1870'!LA351</f>
        <v>52.5</v>
      </c>
      <c r="LA350">
        <f>(('Monthly data 1831 to 1870'!KZ351/'Monthly data 1831 to 1870'!KZ339)-1)*'Monthly data 1831 to 1870'!LA351*'Monthly data 1831 to 1870'!LB351</f>
        <v>0</v>
      </c>
      <c r="LF350">
        <f>'Monthly data 1831 to 1870'!LE351*'Monthly data 1831 to 1870'!LG351</f>
        <v>0</v>
      </c>
      <c r="LG350">
        <f>(('Monthly data 1831 to 1870'!LF351/'Monthly data 1831 to 1870'!LF339)-1)*'Monthly data 1831 to 1870'!LG351*'Monthly data 1831 to 1870'!LH351</f>
        <v>0</v>
      </c>
      <c r="LL350">
        <f>'Monthly data 1831 to 1870'!LK351*'Monthly data 1831 to 1870'!LM351</f>
        <v>596.40000000000009</v>
      </c>
      <c r="LM350">
        <f>(('Monthly data 1831 to 1870'!LL351/'Monthly data 1831 to 1870'!LL339)-1)*'Monthly data 1831 to 1870'!LM351*'Monthly data 1831 to 1870'!LN351</f>
        <v>0</v>
      </c>
      <c r="LX350">
        <f>'Monthly data 1831 to 1870'!LW351*'Monthly data 1831 to 1870'!LY351</f>
        <v>375</v>
      </c>
      <c r="LY350">
        <f>(('Monthly data 1831 to 1870'!LX351/'Monthly data 1831 to 1870'!LX339)-1)*'Monthly data 1831 to 1870'!LY351*'Monthly data 1831 to 1870'!LZ351</f>
        <v>0</v>
      </c>
      <c r="NB350">
        <f>'Monthly data 1831 to 1870'!NA351*'Monthly data 1831 to 1870'!NC351</f>
        <v>120</v>
      </c>
      <c r="NC350">
        <f>(('Monthly data 1831 to 1870'!NB351/'Monthly data 1831 to 1870'!NB339)-1)*'Monthly data 1831 to 1870'!NC351*'Monthly data 1831 to 1870'!ND351</f>
        <v>0</v>
      </c>
      <c r="NH350">
        <f>'Monthly data 1831 to 1870'!NG351*'Monthly data 1831 to 1870'!NI351</f>
        <v>212.39999999999998</v>
      </c>
      <c r="NI350">
        <f>(('Monthly data 1831 to 1870'!NH351/'Monthly data 1831 to 1870'!NH339)-1)*'Monthly data 1831 to 1870'!NI351*'Monthly data 1831 to 1870'!NJ351</f>
        <v>0</v>
      </c>
      <c r="NN350">
        <f>'Monthly data 1831 to 1870'!NM351*'Monthly data 1831 to 1870'!NO351</f>
        <v>57.6</v>
      </c>
      <c r="NO350">
        <f>(('Monthly data 1831 to 1870'!NN351/'Monthly data 1831 to 1870'!NN339)-1)*'Monthly data 1831 to 1870'!NO351*'Monthly data 1831 to 1870'!NP351</f>
        <v>0</v>
      </c>
      <c r="NZ350">
        <f>'Monthly data 1831 to 1870'!NY351*'Monthly data 1831 to 1870'!OA351</f>
        <v>0</v>
      </c>
      <c r="OA350">
        <f>(('Monthly data 1831 to 1870'!NZ351/'Monthly data 1831 to 1870'!NZ339)-1)*'Monthly data 1831 to 1870'!OA351*'Monthly data 1831 to 1870'!OB351</f>
        <v>0</v>
      </c>
      <c r="OL350">
        <f>'Monthly data 1831 to 1870'!OK351*'Monthly data 1831 to 1870'!OM351</f>
        <v>238.4</v>
      </c>
      <c r="OM350">
        <f>(('Monthly data 1831 to 1870'!OL351/'Monthly data 1831 to 1870'!OL339)-1)*'Monthly data 1831 to 1870'!OM351*'Monthly data 1831 to 1870'!ON351</f>
        <v>0</v>
      </c>
      <c r="OR350">
        <f>'Monthly data 1831 to 1870'!OQ351*'Monthly data 1831 to 1870'!OS351</f>
        <v>0</v>
      </c>
      <c r="OS350">
        <f>(('Monthly data 1831 to 1870'!OR351/'Monthly data 1831 to 1870'!OR339)-1)*'Monthly data 1831 to 1870'!OS351*'Monthly data 1831 to 1870'!OT351</f>
        <v>0</v>
      </c>
      <c r="OX350">
        <f>'Monthly data 1831 to 1870'!OW351*'Monthly data 1831 to 1870'!OY351</f>
        <v>90.6</v>
      </c>
      <c r="OY350">
        <f>(('Monthly data 1831 to 1870'!OX351/'Monthly data 1831 to 1870'!OX339)-1)*'Monthly data 1831 to 1870'!OY351*'Monthly data 1831 to 1870'!OZ351</f>
        <v>0</v>
      </c>
      <c r="PD350">
        <f>'Monthly data 1831 to 1870'!PC351*'Monthly data 1831 to 1870'!PE351</f>
        <v>0</v>
      </c>
      <c r="PE350">
        <f>(('Monthly data 1831 to 1870'!PD351/'Monthly data 1831 to 1870'!PD339)-1)*'Monthly data 1831 to 1870'!PE351*'Monthly data 1831 to 1870'!PF351</f>
        <v>0</v>
      </c>
      <c r="PV350">
        <f>'Monthly data 1831 to 1870'!PU351*'Monthly data 1831 to 1870'!PW351</f>
        <v>48</v>
      </c>
      <c r="PW350">
        <f>(('Monthly data 1831 to 1870'!PV351/'Monthly data 1831 to 1870'!PV339)-1)*'Monthly data 1831 to 1870'!PW351*'Monthly data 1831 to 1870'!PX351</f>
        <v>0</v>
      </c>
      <c r="RL350">
        <f>'Monthly data 1831 to 1870'!RK351*'Monthly data 1831 to 1870'!RM351</f>
        <v>45.6</v>
      </c>
      <c r="RM350">
        <f>(('Monthly data 1831 to 1870'!RL351/'Monthly data 1831 to 1870'!RL339)-1)*'Monthly data 1831 to 1870'!RM351*'Monthly data 1831 to 1870'!RN351</f>
        <v>0</v>
      </c>
    </row>
    <row r="351" spans="2:481" x14ac:dyDescent="0.55000000000000004">
      <c r="B351">
        <f>'Monthly data 1831 to 1870'!B352</f>
        <v>186001</v>
      </c>
      <c r="E351" s="11">
        <f>'Monthly data 1831 to 1870'!E352</f>
        <v>138765.94708833066</v>
      </c>
      <c r="F351" s="11">
        <f>'Monthly data 1831 to 1870'!F352</f>
        <v>38.499200305431664</v>
      </c>
    </row>
    <row r="352" spans="2:481" x14ac:dyDescent="0.55000000000000004">
      <c r="B352">
        <f>'Monthly data 1831 to 1870'!B353</f>
        <v>186002</v>
      </c>
      <c r="E352" s="11">
        <f>'Monthly data 1831 to 1870'!E353</f>
        <v>138723.52988774938</v>
      </c>
      <c r="F352" s="11">
        <f>'Monthly data 1831 to 1870'!F353</f>
        <v>38.487432084655318</v>
      </c>
    </row>
    <row r="353" spans="2:481" x14ac:dyDescent="0.55000000000000004">
      <c r="B353">
        <f>'Monthly data 1831 to 1870'!B354</f>
        <v>186003</v>
      </c>
      <c r="E353" s="11">
        <f>'Monthly data 1831 to 1870'!E354</f>
        <v>145366.75268716807</v>
      </c>
      <c r="F353" s="11">
        <f>'Monthly data 1831 to 1870'!F354</f>
        <v>40.330526666538795</v>
      </c>
    </row>
    <row r="354" spans="2:481" x14ac:dyDescent="0.55000000000000004">
      <c r="B354">
        <f>'Monthly data 1831 to 1870'!B355</f>
        <v>186004</v>
      </c>
      <c r="E354" s="11">
        <f>'Monthly data 1831 to 1870'!E355</f>
        <v>150597.90381992018</v>
      </c>
      <c r="F354" s="11">
        <f>'Monthly data 1831 to 1870'!F355</f>
        <v>41.781856330001624</v>
      </c>
    </row>
    <row r="355" spans="2:481" x14ac:dyDescent="0.55000000000000004">
      <c r="B355">
        <f>'Monthly data 1831 to 1870'!B356</f>
        <v>186005</v>
      </c>
      <c r="E355" s="11">
        <f>'Monthly data 1831 to 1870'!E356</f>
        <v>155926.20995267219</v>
      </c>
      <c r="F355" s="11">
        <f>'Monthly data 1831 to 1870'!F356</f>
        <v>43.260140659822845</v>
      </c>
    </row>
    <row r="356" spans="2:481" x14ac:dyDescent="0.55000000000000004">
      <c r="B356">
        <f>'Monthly data 1831 to 1870'!B357</f>
        <v>186006</v>
      </c>
      <c r="E356" s="11">
        <f>'Monthly data 1831 to 1870'!E357</f>
        <v>156311.87358542427</v>
      </c>
      <c r="F356" s="11">
        <f>'Monthly data 1831 to 1870'!F357</f>
        <v>43.367139111239688</v>
      </c>
    </row>
    <row r="357" spans="2:481" x14ac:dyDescent="0.55000000000000004">
      <c r="B357">
        <f>'Monthly data 1831 to 1870'!B358</f>
        <v>186007</v>
      </c>
      <c r="E357" s="11">
        <f>'Monthly data 1831 to 1870'!E358</f>
        <v>161308.55055150978</v>
      </c>
      <c r="F357" s="11">
        <f>'Monthly data 1831 to 1870'!F358</f>
        <v>44.753416302548089</v>
      </c>
    </row>
    <row r="358" spans="2:481" x14ac:dyDescent="0.55000000000000004">
      <c r="B358">
        <f>'Monthly data 1831 to 1870'!B359</f>
        <v>186008</v>
      </c>
      <c r="E358" s="11">
        <f>'Monthly data 1831 to 1870'!E359</f>
        <v>165249.71501759518</v>
      </c>
      <c r="F358" s="11">
        <f>'Monthly data 1831 to 1870'!F359</f>
        <v>45.846852288827115</v>
      </c>
    </row>
    <row r="359" spans="2:481" x14ac:dyDescent="0.55000000000000004">
      <c r="B359">
        <f>'Monthly data 1831 to 1870'!B360</f>
        <v>186009</v>
      </c>
      <c r="E359" s="11">
        <f>'Monthly data 1831 to 1870'!E360</f>
        <v>170360.94448368053</v>
      </c>
      <c r="F359" s="11">
        <f>'Monthly data 1831 to 1870'!F360</f>
        <v>47.264910905878075</v>
      </c>
    </row>
    <row r="360" spans="2:481" x14ac:dyDescent="0.55000000000000004">
      <c r="B360">
        <f>'Monthly data 1831 to 1870'!B361</f>
        <v>186010</v>
      </c>
      <c r="E360" s="11">
        <f>'Monthly data 1831 to 1870'!E361</f>
        <v>159613.24894976593</v>
      </c>
      <c r="F360" s="11">
        <f>'Monthly data 1831 to 1870'!F361</f>
        <v>44.28307212003687</v>
      </c>
    </row>
    <row r="361" spans="2:481" x14ac:dyDescent="0.55000000000000004">
      <c r="B361">
        <f>'Monthly data 1831 to 1870'!B362</f>
        <v>186011</v>
      </c>
      <c r="E361" s="11">
        <f>'Monthly data 1831 to 1870'!E362</f>
        <v>148337.00841585131</v>
      </c>
      <c r="F361" s="11">
        <f>'Monthly data 1831 to 1870'!F362</f>
        <v>41.154593901017719</v>
      </c>
    </row>
    <row r="362" spans="2:481" x14ac:dyDescent="0.55000000000000004">
      <c r="B362">
        <f>'Monthly data 1831 to 1870'!B363</f>
        <v>186012</v>
      </c>
      <c r="D362">
        <f>D350*G362*(1+H362)</f>
        <v>337.72230702160607</v>
      </c>
      <c r="E362" s="11">
        <f>'Monthly data 1831 to 1870'!E363</f>
        <v>147397.17288193668</v>
      </c>
      <c r="F362" s="11">
        <f>'Monthly data 1831 to 1870'!F363</f>
        <v>40.893846093406765</v>
      </c>
      <c r="G362">
        <f>F362/F350</f>
        <v>1.0334663426869557</v>
      </c>
      <c r="H362" s="12">
        <f>(J362+K362)/AVERAGE(E351:E362)</f>
        <v>6.6782756128645815E-2</v>
      </c>
      <c r="I362" s="12">
        <f>J362/AVERAGE(E351:E362)</f>
        <v>6.2119018358430152E-2</v>
      </c>
      <c r="J362">
        <f>SUM(L362,R362,X362,AD362,AJ362,AP362,AV362,BB362,BH362,BN362,BT362,BZ362,CF362,CL362,CR362,CX362,DD362,DJ362,DP362,DV362,EB362,EH362,EN362,ET362,EZ362,FF362,FL362,FR362,FX362,GD362,GJ362,GP362,GV362,HB362,HH362,HN362,HT362,HZ362,IF362,IL362,IR362,IX362,JD362,JJ362,JP362,JV362,KB362,KH362,KN362,KT362,KZ362,LF362,LL362,LR362,LX362,MD362,MJ362,MP362,MV362,NB362,NH362,NN362,NT362,NZ362,OF362,OL362,OR362,OX362,PD362,PJ362,PP362,PV362,QB362,QH362,QN362,QT362,QZ362,RF362,RL362,RR362,RX362,SD362,SJ362,SP362)</f>
        <v>9514.35</v>
      </c>
      <c r="K362">
        <f>SUM(M362,S362,Y362,AE362,AK362,AQ362,AW362,BC362,BI362,BO362,BU362,CA362,CG362,CM362,CS362,CY362,DE362,DK362,DQ362,DW362,EC362,EI362,EO362,EU362,FA362,FG362,FM362,FS362,FY362,GE362,GK362,GQ362,GW362,HC362,HI362,HO362,HU362,IA362,IG362,IM362,IS362,IY362,JE362,JK362,JQ362,JW362,KC362,KI362,KO362,KU362,LA362,LG362,LM362,LS362,LY362,ME362,MK362,MQ362,MW362,NC362,NI362,NO362,NU362,OA362,OG362,OM362,OS362,OY362,PE362,PK362,PQ362,PW362,QC362,QI362,QO362,QU362,RA362,RG362,RM362,RS362,RY362,SE362,SK362,SQ362)</f>
        <v>714.31317858276657</v>
      </c>
      <c r="L362">
        <f>'Monthly data 1831 to 1870'!K363*'Monthly data 1831 to 1870'!M363</f>
        <v>606</v>
      </c>
      <c r="M362">
        <f>(('Monthly data 1831 to 1870'!L363/'Monthly data 1831 to 1870'!L351)-1)*'Monthly data 1831 to 1870'!M363*'Monthly data 1831 to 1870'!N363</f>
        <v>0</v>
      </c>
      <c r="X362">
        <f>'Monthly data 1831 to 1870'!W363*'Monthly data 1831 to 1870'!Y363</f>
        <v>525</v>
      </c>
      <c r="Y362">
        <f>(('Monthly data 1831 to 1870'!X363/'Monthly data 1831 to 1870'!X351)-1)*'Monthly data 1831 to 1870'!Y363*'Monthly data 1831 to 1870'!Z363</f>
        <v>0</v>
      </c>
      <c r="AD362">
        <f>'Monthly data 1831 to 1870'!AC363*'Monthly data 1831 to 1870'!AE363</f>
        <v>0</v>
      </c>
      <c r="AE362">
        <f>(('Monthly data 1831 to 1870'!AD363/'Monthly data 1831 to 1870'!AD351)-1)*'Monthly data 1831 to 1870'!AE363*'Monthly data 1831 to 1870'!AF363</f>
        <v>594</v>
      </c>
      <c r="AJ362">
        <f>'Monthly data 1831 to 1870'!AI363*'Monthly data 1831 to 1870'!AK363</f>
        <v>0</v>
      </c>
      <c r="AK362">
        <f>(('Monthly data 1831 to 1870'!AJ363/'Monthly data 1831 to 1870'!AJ351)-1)*'Monthly data 1831 to 1870'!AK363*'Monthly data 1831 to 1870'!AL363</f>
        <v>0</v>
      </c>
      <c r="AP362">
        <f>'Monthly data 1831 to 1870'!AO363*'Monthly data 1831 to 1870'!AQ363</f>
        <v>0</v>
      </c>
      <c r="AQ362">
        <f>(('Monthly data 1831 to 1870'!AP363/'Monthly data 1831 to 1870'!AP351)-1)*'Monthly data 1831 to 1870'!AQ363*'Monthly data 1831 to 1870'!AR363</f>
        <v>0</v>
      </c>
      <c r="AV362">
        <f>'Monthly data 1831 to 1870'!AU363*'Monthly data 1831 to 1870'!AW363</f>
        <v>320</v>
      </c>
      <c r="AW362">
        <f>(('Monthly data 1831 to 1870'!AV363/'Monthly data 1831 to 1870'!AV351)-1)*'Monthly data 1831 to 1870'!AW363*'Monthly data 1831 to 1870'!AX363</f>
        <v>0</v>
      </c>
      <c r="BB362">
        <f>'Monthly data 1831 to 1870'!BA363*'Monthly data 1831 to 1870'!BC363</f>
        <v>332</v>
      </c>
      <c r="BC362">
        <f>(('Monthly data 1831 to 1870'!BB363/'Monthly data 1831 to 1870'!BB351)-1)*'Monthly data 1831 to 1870'!BC363*'Monthly data 1831 to 1870'!BD363</f>
        <v>0</v>
      </c>
      <c r="BH362">
        <f>'Monthly data 1831 to 1870'!BG363*'Monthly data 1831 to 1870'!BI363</f>
        <v>122.8</v>
      </c>
      <c r="BI362">
        <f>(('Monthly data 1831 to 1870'!BH363/'Monthly data 1831 to 1870'!BH351)-1)*'Monthly data 1831 to 1870'!BI363*'Monthly data 1831 to 1870'!BJ363</f>
        <v>0</v>
      </c>
      <c r="BN362">
        <f>'Monthly data 1831 to 1870'!BM363*'Monthly data 1831 to 1870'!BO363</f>
        <v>0</v>
      </c>
      <c r="BO362">
        <f>(('Monthly data 1831 to 1870'!BN363/'Monthly data 1831 to 1870'!BN351)-1)*'Monthly data 1831 to 1870'!BO363*'Monthly data 1831 to 1870'!BP363</f>
        <v>0</v>
      </c>
      <c r="BT362">
        <f>'Monthly data 1831 to 1870'!BS363*'Monthly data 1831 to 1870'!BU363</f>
        <v>168</v>
      </c>
      <c r="BU362">
        <f>(('Monthly data 1831 to 1870'!BT363/'Monthly data 1831 to 1870'!BT351)-1)*'Monthly data 1831 to 1870'!BU363*'Monthly data 1831 to 1870'!BV363</f>
        <v>0</v>
      </c>
      <c r="BZ362">
        <f>'Monthly data 1831 to 1870'!BY363*'Monthly data 1831 to 1870'!CA363</f>
        <v>408</v>
      </c>
      <c r="CA362">
        <f>(('Monthly data 1831 to 1870'!BZ363/'Monthly data 1831 to 1870'!BZ351)-1)*'Monthly data 1831 to 1870'!CA363*'Monthly data 1831 to 1870'!CB363</f>
        <v>0</v>
      </c>
      <c r="CL362">
        <f>'Monthly data 1831 to 1870'!CK363*'Monthly data 1831 to 1870'!CM363</f>
        <v>240</v>
      </c>
      <c r="CM362">
        <f>(('Monthly data 1831 to 1870'!CL363/'Monthly data 1831 to 1870'!CL351)-1)*'Monthly data 1831 to 1870'!CM363*'Monthly data 1831 to 1870'!CN363</f>
        <v>0</v>
      </c>
      <c r="CX362">
        <f>'Monthly data 1831 to 1870'!CW363*'Monthly data 1831 to 1870'!CY363</f>
        <v>1440</v>
      </c>
      <c r="CY362">
        <f>(('Monthly data 1831 to 1870'!CX363/'Monthly data 1831 to 1870'!CX351)-1)*'Monthly data 1831 to 1870'!CY363*'Monthly data 1831 to 1870'!CZ363</f>
        <v>0</v>
      </c>
      <c r="DD362">
        <f>'Monthly data 1831 to 1870'!DC363*'Monthly data 1831 to 1870'!DE363</f>
        <v>0</v>
      </c>
      <c r="DE362">
        <f>(('Monthly data 1831 to 1870'!DD363/'Monthly data 1831 to 1870'!DD351)-1)*'Monthly data 1831 to 1870'!DE363*'Monthly data 1831 to 1870'!DF363</f>
        <v>0</v>
      </c>
      <c r="DJ362">
        <f>'Monthly data 1831 to 1870'!DI363*'Monthly data 1831 to 1870'!DK363</f>
        <v>0</v>
      </c>
      <c r="DK362">
        <f>(('Monthly data 1831 to 1870'!DJ363/'Monthly data 1831 to 1870'!DJ351)-1)*'Monthly data 1831 to 1870'!DK363*'Monthly data 1831 to 1870'!DL363</f>
        <v>0</v>
      </c>
      <c r="DP362">
        <f>'Monthly data 1831 to 1870'!DO363*'Monthly data 1831 to 1870'!DQ363</f>
        <v>0</v>
      </c>
      <c r="DQ362">
        <f>(('Monthly data 1831 to 1870'!DP363/'Monthly data 1831 to 1870'!DP351)-1)*'Monthly data 1831 to 1870'!DQ363*'Monthly data 1831 to 1870'!DR363</f>
        <v>0</v>
      </c>
      <c r="DV362">
        <f>'Monthly data 1831 to 1870'!DU363*'Monthly data 1831 to 1870'!DW363</f>
        <v>0</v>
      </c>
      <c r="DW362">
        <f>(('Monthly data 1831 to 1870'!DV363/'Monthly data 1831 to 1870'!DV351)-1)*'Monthly data 1831 to 1870'!DW363*'Monthly data 1831 to 1870'!DX363</f>
        <v>0</v>
      </c>
      <c r="EB362">
        <f>'Monthly data 1831 to 1870'!EA363*'Monthly data 1831 to 1870'!EC363</f>
        <v>0</v>
      </c>
      <c r="EC362">
        <f>(('Monthly data 1831 to 1870'!EB363/'Monthly data 1831 to 1870'!EB351)-1)*'Monthly data 1831 to 1870'!EC363*'Monthly data 1831 to 1870'!ED363</f>
        <v>0</v>
      </c>
      <c r="ET362">
        <f>'Monthly data 1831 to 1870'!ES363*'Monthly data 1831 to 1870'!EU363</f>
        <v>360</v>
      </c>
      <c r="EU362">
        <f>(('Monthly data 1831 to 1870'!ET363/'Monthly data 1831 to 1870'!ET351)-1)*'Monthly data 1831 to 1870'!EU363*'Monthly data 1831 to 1870'!EV363</f>
        <v>0</v>
      </c>
      <c r="EZ362">
        <f>'Monthly data 1831 to 1870'!EY363*'Monthly data 1831 to 1870'!FA363</f>
        <v>412</v>
      </c>
      <c r="FA362">
        <f>(('Monthly data 1831 to 1870'!EZ363/'Monthly data 1831 to 1870'!EZ351)-1)*'Monthly data 1831 to 1870'!FA363*'Monthly data 1831 to 1870'!FB363</f>
        <v>0</v>
      </c>
      <c r="FL362">
        <f>'Monthly data 1831 to 1870'!FK363*'Monthly data 1831 to 1870'!FM363</f>
        <v>329</v>
      </c>
      <c r="FM362">
        <f>(('Monthly data 1831 to 1870'!FL363/'Monthly data 1831 to 1870'!FL351)-1)*'Monthly data 1831 to 1870'!FM363*'Monthly data 1831 to 1870'!FN363</f>
        <v>0</v>
      </c>
      <c r="FR362">
        <f>'Monthly data 1831 to 1870'!FQ363*'Monthly data 1831 to 1870'!FS363</f>
        <v>792</v>
      </c>
      <c r="FS362">
        <f>(('Monthly data 1831 to 1870'!FR363/'Monthly data 1831 to 1870'!FR351)-1)*'Monthly data 1831 to 1870'!FS363*'Monthly data 1831 to 1870'!FT363</f>
        <v>0</v>
      </c>
      <c r="GD362">
        <f>'Monthly data 1831 to 1870'!GC363*'Monthly data 1831 to 1870'!GE363</f>
        <v>0</v>
      </c>
      <c r="GE362">
        <f>(('Monthly data 1831 to 1870'!GD363/'Monthly data 1831 to 1870'!GD351)-1)*'Monthly data 1831 to 1870'!GE363*'Monthly data 1831 to 1870'!GF363</f>
        <v>0</v>
      </c>
      <c r="GJ362">
        <f>'Monthly data 1831 to 1870'!GI363*'Monthly data 1831 to 1870'!GK363</f>
        <v>0</v>
      </c>
      <c r="GK362">
        <f>(('Monthly data 1831 to 1870'!GJ363/'Monthly data 1831 to 1870'!GJ351)-1)*'Monthly data 1831 to 1870'!GK363*'Monthly data 1831 to 1870'!GL363</f>
        <v>0</v>
      </c>
      <c r="GP362">
        <f>'Monthly data 1831 to 1870'!GO363*'Monthly data 1831 to 1870'!GQ363</f>
        <v>100</v>
      </c>
      <c r="GQ362">
        <f>(('Monthly data 1831 to 1870'!GP363/'Monthly data 1831 to 1870'!GP351)-1)*'Monthly data 1831 to 1870'!GQ363*'Monthly data 1831 to 1870'!GR363</f>
        <v>120.31317858276651</v>
      </c>
      <c r="GV362">
        <f>'Monthly data 1831 to 1870'!GU363*'Monthly data 1831 to 1870'!GW363</f>
        <v>0</v>
      </c>
      <c r="GW362">
        <f>(('Monthly data 1831 to 1870'!GV363/'Monthly data 1831 to 1870'!GV351)-1)*'Monthly data 1831 to 1870'!GW363*'Monthly data 1831 to 1870'!GX363</f>
        <v>0</v>
      </c>
      <c r="HB362">
        <f>'Monthly data 1831 to 1870'!HA363*'Monthly data 1831 to 1870'!HC363</f>
        <v>0</v>
      </c>
      <c r="HC362">
        <f>(('Monthly data 1831 to 1870'!HB363/'Monthly data 1831 to 1870'!HB351)-1)*'Monthly data 1831 to 1870'!HC363*'Monthly data 1831 to 1870'!HD363</f>
        <v>0</v>
      </c>
      <c r="HN362">
        <f>'Monthly data 1831 to 1870'!HM363*'Monthly data 1831 to 1870'!HO363</f>
        <v>0</v>
      </c>
      <c r="HO362">
        <f>(('Monthly data 1831 to 1870'!HN363/'Monthly data 1831 to 1870'!HN351)-1)*'Monthly data 1831 to 1870'!HO363*'Monthly data 1831 to 1870'!HP363</f>
        <v>0</v>
      </c>
      <c r="HZ362">
        <f>'Monthly data 1831 to 1870'!HY363*'Monthly data 1831 to 1870'!IA363</f>
        <v>230</v>
      </c>
      <c r="IA362">
        <f>(('Monthly data 1831 to 1870'!HZ363/'Monthly data 1831 to 1870'!HZ351)-1)*'Monthly data 1831 to 1870'!IA363*'Monthly data 1831 to 1870'!IB363</f>
        <v>0</v>
      </c>
      <c r="IL362">
        <f>'Monthly data 1831 to 1870'!IK363*'Monthly data 1831 to 1870'!IM363</f>
        <v>180</v>
      </c>
      <c r="IM362">
        <f>(('Monthly data 1831 to 1870'!IL363/'Monthly data 1831 to 1870'!IL351)-1)*'Monthly data 1831 to 1870'!IM363*'Monthly data 1831 to 1870'!IN363</f>
        <v>0</v>
      </c>
      <c r="JJ362">
        <f>'Monthly data 1831 to 1870'!JI363*'Monthly data 1831 to 1870'!JK363</f>
        <v>304</v>
      </c>
      <c r="JK362">
        <f>(('Monthly data 1831 to 1870'!JJ363/'Monthly data 1831 to 1870'!JJ351)-1)*'Monthly data 1831 to 1870'!JK363*'Monthly data 1831 to 1870'!JL363</f>
        <v>0</v>
      </c>
      <c r="JP362">
        <f>'Monthly data 1831 to 1870'!JO363*'Monthly data 1831 to 1870'!JQ363</f>
        <v>252.8</v>
      </c>
      <c r="JQ362">
        <f>(('Monthly data 1831 to 1870'!JP363/'Monthly data 1831 to 1870'!JP351)-1)*'Monthly data 1831 to 1870'!JQ363*'Monthly data 1831 to 1870'!JR363</f>
        <v>0</v>
      </c>
      <c r="KH362">
        <f>'Monthly data 1831 to 1870'!KG363*'Monthly data 1831 to 1870'!KI363</f>
        <v>0</v>
      </c>
      <c r="KI362">
        <f>(('Monthly data 1831 to 1870'!KH363/'Monthly data 1831 to 1870'!KH351)-1)*'Monthly data 1831 to 1870'!KI363*'Monthly data 1831 to 1870'!KJ363</f>
        <v>0</v>
      </c>
      <c r="KN362">
        <f>'Monthly data 1831 to 1870'!KM363*'Monthly data 1831 to 1870'!KO363</f>
        <v>137.25</v>
      </c>
      <c r="KO362">
        <f>(('Monthly data 1831 to 1870'!KN363/'Monthly data 1831 to 1870'!KN351)-1)*'Monthly data 1831 to 1870'!KO363*'Monthly data 1831 to 1870'!KP363</f>
        <v>0</v>
      </c>
      <c r="KT362">
        <f>'Monthly data 1831 to 1870'!KS363*'Monthly data 1831 to 1870'!KU363</f>
        <v>364</v>
      </c>
      <c r="KU362">
        <f>(('Monthly data 1831 to 1870'!KT363/'Monthly data 1831 to 1870'!KT351)-1)*'Monthly data 1831 to 1870'!KU363*'Monthly data 1831 to 1870'!KV363</f>
        <v>0</v>
      </c>
      <c r="KZ362">
        <f>'Monthly data 1831 to 1870'!KY363*'Monthly data 1831 to 1870'!LA363</f>
        <v>0</v>
      </c>
      <c r="LA362">
        <f>(('Monthly data 1831 to 1870'!KZ363/'Monthly data 1831 to 1870'!KZ351)-1)*'Monthly data 1831 to 1870'!LA363*'Monthly data 1831 to 1870'!LB363</f>
        <v>0</v>
      </c>
      <c r="LF362">
        <f>'Monthly data 1831 to 1870'!LE363*'Monthly data 1831 to 1870'!LG363</f>
        <v>0</v>
      </c>
      <c r="LG362">
        <f>(('Monthly data 1831 to 1870'!LF363/'Monthly data 1831 to 1870'!LF351)-1)*'Monthly data 1831 to 1870'!LG363*'Monthly data 1831 to 1870'!LH363</f>
        <v>0</v>
      </c>
      <c r="LL362">
        <f>'Monthly data 1831 to 1870'!LK363*'Monthly data 1831 to 1870'!LM363</f>
        <v>596.40000000000009</v>
      </c>
      <c r="LM362">
        <f>(('Monthly data 1831 to 1870'!LL363/'Monthly data 1831 to 1870'!LL351)-1)*'Monthly data 1831 to 1870'!LM363*'Monthly data 1831 to 1870'!LN363</f>
        <v>0</v>
      </c>
      <c r="LX362">
        <f>'Monthly data 1831 to 1870'!LW363*'Monthly data 1831 to 1870'!LY363</f>
        <v>375</v>
      </c>
      <c r="LY362">
        <f>(('Monthly data 1831 to 1870'!LX363/'Monthly data 1831 to 1870'!LX351)-1)*'Monthly data 1831 to 1870'!LY363*'Monthly data 1831 to 1870'!LZ363</f>
        <v>0</v>
      </c>
      <c r="NB362">
        <f>'Monthly data 1831 to 1870'!NA363*'Monthly data 1831 to 1870'!NC363</f>
        <v>120</v>
      </c>
      <c r="NC362">
        <f>(('Monthly data 1831 to 1870'!NB363/'Monthly data 1831 to 1870'!NB351)-1)*'Monthly data 1831 to 1870'!NC363*'Monthly data 1831 to 1870'!ND363</f>
        <v>0</v>
      </c>
      <c r="NH362">
        <f>'Monthly data 1831 to 1870'!NG363*'Monthly data 1831 to 1870'!NI363</f>
        <v>212.39999999999998</v>
      </c>
      <c r="NI362">
        <f>(('Monthly data 1831 to 1870'!NH363/'Monthly data 1831 to 1870'!NH351)-1)*'Monthly data 1831 to 1870'!NI363*'Monthly data 1831 to 1870'!NJ363</f>
        <v>0</v>
      </c>
      <c r="NN362">
        <f>'Monthly data 1831 to 1870'!NM363*'Monthly data 1831 to 1870'!NO363</f>
        <v>127.2</v>
      </c>
      <c r="NO362">
        <f>(('Monthly data 1831 to 1870'!NN363/'Monthly data 1831 to 1870'!NN351)-1)*'Monthly data 1831 to 1870'!NO363*'Monthly data 1831 to 1870'!NP363</f>
        <v>0</v>
      </c>
      <c r="NZ362">
        <f>'Monthly data 1831 to 1870'!NY363*'Monthly data 1831 to 1870'!OA363</f>
        <v>0</v>
      </c>
      <c r="OA362">
        <f>(('Monthly data 1831 to 1870'!NZ363/'Monthly data 1831 to 1870'!NZ351)-1)*'Monthly data 1831 to 1870'!OA363*'Monthly data 1831 to 1870'!OB363</f>
        <v>0</v>
      </c>
      <c r="OL362">
        <f>'Monthly data 1831 to 1870'!OK363*'Monthly data 1831 to 1870'!OM363</f>
        <v>238.4</v>
      </c>
      <c r="OM362">
        <f>(('Monthly data 1831 to 1870'!OL363/'Monthly data 1831 to 1870'!OL351)-1)*'Monthly data 1831 to 1870'!OM363*'Monthly data 1831 to 1870'!ON363</f>
        <v>0</v>
      </c>
      <c r="OX362">
        <f>'Monthly data 1831 to 1870'!OW363*'Monthly data 1831 to 1870'!OY363</f>
        <v>105.7</v>
      </c>
      <c r="OY362">
        <f>(('Monthly data 1831 to 1870'!OX363/'Monthly data 1831 to 1870'!OX351)-1)*'Monthly data 1831 to 1870'!OY363*'Monthly data 1831 to 1870'!OZ363</f>
        <v>0</v>
      </c>
      <c r="PV362">
        <f>'Monthly data 1831 to 1870'!PU363*'Monthly data 1831 to 1870'!PW363</f>
        <v>48</v>
      </c>
      <c r="PW362">
        <f>(('Monthly data 1831 to 1870'!PV363/'Monthly data 1831 to 1870'!PV351)-1)*'Monthly data 1831 to 1870'!PW363*'Monthly data 1831 to 1870'!PX363</f>
        <v>0</v>
      </c>
      <c r="RL362">
        <f>'Monthly data 1831 to 1870'!RK363*'Monthly data 1831 to 1870'!RM363</f>
        <v>68.400000000000006</v>
      </c>
      <c r="RM362">
        <f>(('Monthly data 1831 to 1870'!RL363/'Monthly data 1831 to 1870'!RL351)-1)*'Monthly data 1831 to 1870'!RM363*'Monthly data 1831 to 1870'!RN363</f>
        <v>0</v>
      </c>
    </row>
    <row r="363" spans="2:481" x14ac:dyDescent="0.55000000000000004">
      <c r="B363">
        <f>'Monthly data 1831 to 1870'!B364</f>
        <v>186101</v>
      </c>
      <c r="E363" s="11">
        <f>'Monthly data 1831 to 1870'!E364</f>
        <v>154701.32082679161</v>
      </c>
      <c r="F363" s="11">
        <f>'Monthly data 1831 to 1870'!F364</f>
        <v>43.104420436788438</v>
      </c>
    </row>
    <row r="364" spans="2:481" x14ac:dyDescent="0.55000000000000004">
      <c r="B364">
        <f>'Monthly data 1831 to 1870'!B365</f>
        <v>186102</v>
      </c>
      <c r="E364" s="11">
        <f>'Monthly data 1831 to 1870'!E365</f>
        <v>156212.54735565968</v>
      </c>
      <c r="F364" s="11">
        <f>'Monthly data 1831 to 1870'!F365</f>
        <v>43.525493400661134</v>
      </c>
    </row>
    <row r="365" spans="2:481" x14ac:dyDescent="0.55000000000000004">
      <c r="B365">
        <f>'Monthly data 1831 to 1870'!B366</f>
        <v>186103</v>
      </c>
      <c r="E365" s="11">
        <f>'Monthly data 1831 to 1870'!E366</f>
        <v>156532.01388452775</v>
      </c>
      <c r="F365" s="11">
        <f>'Monthly data 1831 to 1870'!F366</f>
        <v>43.614506341870779</v>
      </c>
    </row>
    <row r="366" spans="2:481" x14ac:dyDescent="0.55000000000000004">
      <c r="B366">
        <f>'Monthly data 1831 to 1870'!B367</f>
        <v>186104</v>
      </c>
      <c r="E366" s="11">
        <f>'Monthly data 1831 to 1870'!E367</f>
        <v>138787.26541339577</v>
      </c>
      <c r="F366" s="11">
        <f>'Monthly data 1831 to 1870'!F367</f>
        <v>38.670288060107623</v>
      </c>
    </row>
    <row r="367" spans="2:481" x14ac:dyDescent="0.55000000000000004">
      <c r="B367">
        <f>'Monthly data 1831 to 1870'!B368</f>
        <v>186105</v>
      </c>
      <c r="E367" s="11">
        <f>'Monthly data 1831 to 1870'!E368</f>
        <v>138597.41694226384</v>
      </c>
      <c r="F367" s="11">
        <f>'Monthly data 1831 to 1870'!F368</f>
        <v>38.617390591131809</v>
      </c>
    </row>
    <row r="368" spans="2:481" x14ac:dyDescent="0.55000000000000004">
      <c r="B368">
        <f>'Monthly data 1831 to 1870'!B369</f>
        <v>186106</v>
      </c>
      <c r="E368" s="11">
        <f>'Monthly data 1831 to 1870'!E369</f>
        <v>140135.88847113188</v>
      </c>
      <c r="F368" s="11">
        <f>'Monthly data 1831 to 1870'!F369</f>
        <v>39.046054827842532</v>
      </c>
    </row>
    <row r="369" spans="2:493" x14ac:dyDescent="0.55000000000000004">
      <c r="B369">
        <f>'Monthly data 1831 to 1870'!B370</f>
        <v>186107</v>
      </c>
      <c r="E369" s="11">
        <f>'Monthly data 1831 to 1870'!E370</f>
        <v>143846.65</v>
      </c>
      <c r="F369" s="11">
        <f>'Monthly data 1831 to 1870'!F370</f>
        <v>40.079984106701609</v>
      </c>
    </row>
    <row r="370" spans="2:493" x14ac:dyDescent="0.55000000000000004">
      <c r="B370">
        <f>'Monthly data 1831 to 1870'!B371</f>
        <v>186108</v>
      </c>
      <c r="E370" s="11">
        <f>'Monthly data 1831 to 1870'!E371</f>
        <v>142002.125</v>
      </c>
      <c r="F370" s="11">
        <f>'Monthly data 1831 to 1870'!F371</f>
        <v>39.566044208313897</v>
      </c>
    </row>
    <row r="371" spans="2:493" x14ac:dyDescent="0.55000000000000004">
      <c r="B371">
        <f>'Monthly data 1831 to 1870'!B372</f>
        <v>186109</v>
      </c>
      <c r="E371" s="11">
        <f>'Monthly data 1831 to 1870'!E372</f>
        <v>141320.8425</v>
      </c>
      <c r="F371" s="11">
        <f>'Monthly data 1831 to 1870'!F372</f>
        <v>39.376218503146802</v>
      </c>
    </row>
    <row r="372" spans="2:493" x14ac:dyDescent="0.55000000000000004">
      <c r="B372">
        <f>'Monthly data 1831 to 1870'!B373</f>
        <v>186110</v>
      </c>
      <c r="E372" s="11">
        <f>'Monthly data 1831 to 1870'!E373</f>
        <v>146061.10166666665</v>
      </c>
      <c r="F372" s="11">
        <f>'Monthly data 1831 to 1870'!F373</f>
        <v>40.696996651693503</v>
      </c>
    </row>
    <row r="373" spans="2:493" x14ac:dyDescent="0.55000000000000004">
      <c r="B373">
        <f>'Monthly data 1831 to 1870'!B374</f>
        <v>186111</v>
      </c>
      <c r="E373" s="11">
        <f>'Monthly data 1831 to 1870'!E374</f>
        <v>146133.01333333331</v>
      </c>
      <c r="F373" s="11">
        <f>'Monthly data 1831 to 1870'!F374</f>
        <v>40.717033395386082</v>
      </c>
    </row>
    <row r="374" spans="2:493" x14ac:dyDescent="0.55000000000000004">
      <c r="B374">
        <f>'Monthly data 1831 to 1870'!B375</f>
        <v>186112</v>
      </c>
      <c r="D374">
        <f>D362*G374*(1+H374)</f>
        <v>362.46533038927976</v>
      </c>
      <c r="E374" s="11">
        <f>'Monthly data 1831 to 1870'!E375</f>
        <v>146557.48499999996</v>
      </c>
      <c r="F374" s="11">
        <f>'Monthly data 1831 to 1870'!F375</f>
        <v>40.835303912313272</v>
      </c>
      <c r="G374">
        <f>F374/F362</f>
        <v>0.99856843543256424</v>
      </c>
      <c r="H374" s="12">
        <f>(J374+K374)/AVERAGE(E363:E374)</f>
        <v>7.4803053453763119E-2</v>
      </c>
      <c r="I374" s="12">
        <f>J374/AVERAGE(E363:E374)</f>
        <v>7.4803053453763119E-2</v>
      </c>
      <c r="J374">
        <f>SUM(L374,R374,X374,AD374,AJ374,AP374,AV374,BB374,BH374,BN374,BT374,BZ374,CF374,CL374,CR374,CX374,DD374,DJ374,DP374,DV374,EB374,EH374,EN374,ET374,EZ374,FF374,FL374,FR374,FX374,GD374,GJ374,GP374,GV374,HB374,HH374,HN374,HT374,HZ374,IF374,IL374,IR374,IX374,JD374,JJ374,JP374,JV374,KB374,KH374,KN374,KT374,KZ374,LF374,LL374,LR374,LX374,MD374,MJ374,MP374,MV374,NB374,NH374,NN374,NT374,NZ374,OF374,OL374,OR374,OX374,PD374,PJ374,PP374,PV374,QB374,QH374,QN374,QT374,QZ374,RF374,RL374,RR374,RX374,SD374,SJ374,SP374)</f>
        <v>10914.312</v>
      </c>
      <c r="K374">
        <f>SUM(M374,S374,Y374,AE374,AK374,AQ374,AW374,BC374,BI374,BO374,BU374,CA374,CG374,CM374,CS374,CY374,DE374,DK374,DQ374,DW374,EC374,EI374,EO374,EU374,FA374,FG374,FM374,FS374,FY374,GE374,GK374,GQ374,GW374,HC374,HI374,HO374,HU374,IA374,IG374,IM374,IS374,IY374,JE374,JK374,JQ374,JW374,KC374,KI374,KO374,KU374,LA374,LG374,LM374,LS374,LY374,ME374,MK374,MQ374,MW374,NC374,NI374,NO374,NU374,OA374,OG374,OM374,OS374,OY374,PE374,PK374,PQ374,PW374,QC374,QI374,QO374,QU374,RA374,RG374,RM374,RS374,RY374,SE374,SK374,SQ374)</f>
        <v>0</v>
      </c>
      <c r="L374">
        <f>'Monthly data 1831 to 1870'!K375*'Monthly data 1831 to 1870'!M375</f>
        <v>303</v>
      </c>
      <c r="M374">
        <f>(('Monthly data 1831 to 1870'!L375/'Monthly data 1831 to 1870'!L363)-1)*'Monthly data 1831 to 1870'!M375*'Monthly data 1831 to 1870'!N375</f>
        <v>0</v>
      </c>
      <c r="X374">
        <f>'Monthly data 1831 to 1870'!W375*'Monthly data 1831 to 1870'!Y375</f>
        <v>487.5</v>
      </c>
      <c r="Y374">
        <f>(('Monthly data 1831 to 1870'!X375/'Monthly data 1831 to 1870'!X363)-1)*'Monthly data 1831 to 1870'!Y375*'Monthly data 1831 to 1870'!Z375</f>
        <v>0</v>
      </c>
      <c r="AD374">
        <f>'Monthly data 1831 to 1870'!AC375*'Monthly data 1831 to 1870'!AE375</f>
        <v>318</v>
      </c>
      <c r="AE374">
        <f>(('Monthly data 1831 to 1870'!AD375/'Monthly data 1831 to 1870'!AD363)-1)*'Monthly data 1831 to 1870'!AE375*'Monthly data 1831 to 1870'!AF375</f>
        <v>0</v>
      </c>
      <c r="AJ374">
        <f>'Monthly data 1831 to 1870'!AI375*'Monthly data 1831 to 1870'!AK375</f>
        <v>0</v>
      </c>
      <c r="AK374">
        <f>(('Monthly data 1831 to 1870'!AJ375/'Monthly data 1831 to 1870'!AJ363)-1)*'Monthly data 1831 to 1870'!AK375*'Monthly data 1831 to 1870'!AL375</f>
        <v>0</v>
      </c>
      <c r="AP374">
        <f>'Monthly data 1831 to 1870'!AO375*'Monthly data 1831 to 1870'!AQ375</f>
        <v>0</v>
      </c>
      <c r="AQ374">
        <f>(('Monthly data 1831 to 1870'!AP375/'Monthly data 1831 to 1870'!AP363)-1)*'Monthly data 1831 to 1870'!AQ375*'Monthly data 1831 to 1870'!AR375</f>
        <v>0</v>
      </c>
      <c r="AV374">
        <f>'Monthly data 1831 to 1870'!AU375*'Monthly data 1831 to 1870'!AW375</f>
        <v>320</v>
      </c>
      <c r="AW374">
        <f>(('Monthly data 1831 to 1870'!AV375/'Monthly data 1831 to 1870'!AV363)-1)*'Monthly data 1831 to 1870'!AW375*'Monthly data 1831 to 1870'!AX375</f>
        <v>0</v>
      </c>
      <c r="BB374">
        <f>'Monthly data 1831 to 1870'!BA375*'Monthly data 1831 to 1870'!BC375</f>
        <v>311.25</v>
      </c>
      <c r="BC374">
        <f>(('Monthly data 1831 to 1870'!BB375/'Monthly data 1831 to 1870'!BB363)-1)*'Monthly data 1831 to 1870'!BC375*'Monthly data 1831 to 1870'!BD375</f>
        <v>0</v>
      </c>
      <c r="BH374">
        <f>'Monthly data 1831 to 1870'!BG375*'Monthly data 1831 to 1870'!BI375</f>
        <v>122.8</v>
      </c>
      <c r="BI374">
        <f>(('Monthly data 1831 to 1870'!BH375/'Monthly data 1831 to 1870'!BH363)-1)*'Monthly data 1831 to 1870'!BI375*'Monthly data 1831 to 1870'!BJ375</f>
        <v>0</v>
      </c>
      <c r="BN374">
        <f>'Monthly data 1831 to 1870'!BM375*'Monthly data 1831 to 1870'!BO375</f>
        <v>114</v>
      </c>
      <c r="BO374">
        <f>(('Monthly data 1831 to 1870'!BN375/'Monthly data 1831 to 1870'!BN363)-1)*'Monthly data 1831 to 1870'!BO375*'Monthly data 1831 to 1870'!BP375</f>
        <v>0</v>
      </c>
      <c r="BT374">
        <f>'Monthly data 1831 to 1870'!BS375*'Monthly data 1831 to 1870'!BU375</f>
        <v>336</v>
      </c>
      <c r="BU374">
        <f>(('Monthly data 1831 to 1870'!BT375/'Monthly data 1831 to 1870'!BT363)-1)*'Monthly data 1831 to 1870'!BU375*'Monthly data 1831 to 1870'!BV375</f>
        <v>0</v>
      </c>
      <c r="BZ374">
        <f>'Monthly data 1831 to 1870'!BY375*'Monthly data 1831 to 1870'!CA375</f>
        <v>632</v>
      </c>
      <c r="CA374">
        <f>(('Monthly data 1831 to 1870'!BZ375/'Monthly data 1831 to 1870'!BZ363)-1)*'Monthly data 1831 to 1870'!CA375*'Monthly data 1831 to 1870'!CB375</f>
        <v>0</v>
      </c>
      <c r="CL374">
        <f>'Monthly data 1831 to 1870'!CK375*'Monthly data 1831 to 1870'!CM375</f>
        <v>240</v>
      </c>
      <c r="CM374">
        <f>(('Monthly data 1831 to 1870'!CL375/'Monthly data 1831 to 1870'!CL363)-1)*'Monthly data 1831 to 1870'!CM375*'Monthly data 1831 to 1870'!CN375</f>
        <v>0</v>
      </c>
      <c r="CX374">
        <f>'Monthly data 1831 to 1870'!CW375*'Monthly data 1831 to 1870'!CY375</f>
        <v>1440</v>
      </c>
      <c r="CY374">
        <f>(('Monthly data 1831 to 1870'!CX375/'Monthly data 1831 to 1870'!CX363)-1)*'Monthly data 1831 to 1870'!CY375*'Monthly data 1831 to 1870'!CZ375</f>
        <v>0</v>
      </c>
      <c r="DD374">
        <f>'Monthly data 1831 to 1870'!DC375*'Monthly data 1831 to 1870'!DE375</f>
        <v>0</v>
      </c>
      <c r="DE374">
        <f>(('Monthly data 1831 to 1870'!DD375/'Monthly data 1831 to 1870'!DD363)-1)*'Monthly data 1831 to 1870'!DE375*'Monthly data 1831 to 1870'!DF375</f>
        <v>0</v>
      </c>
      <c r="DJ374">
        <f>'Monthly data 1831 to 1870'!DI375*'Monthly data 1831 to 1870'!DK375</f>
        <v>0</v>
      </c>
      <c r="DK374">
        <f>(('Monthly data 1831 to 1870'!DJ375/'Monthly data 1831 to 1870'!DJ363)-1)*'Monthly data 1831 to 1870'!DK375*'Monthly data 1831 to 1870'!DL375</f>
        <v>0</v>
      </c>
      <c r="DP374">
        <f>'Monthly data 1831 to 1870'!DO375*'Monthly data 1831 to 1870'!DQ375</f>
        <v>181.5</v>
      </c>
      <c r="DQ374">
        <f>(('Monthly data 1831 to 1870'!DP375/'Monthly data 1831 to 1870'!DP363)-1)*'Monthly data 1831 to 1870'!DQ375*'Monthly data 1831 to 1870'!DR375</f>
        <v>0</v>
      </c>
      <c r="DV374">
        <f>'Monthly data 1831 to 1870'!DU375*'Monthly data 1831 to 1870'!DW375</f>
        <v>0</v>
      </c>
      <c r="DW374">
        <f>(('Monthly data 1831 to 1870'!DV375/'Monthly data 1831 to 1870'!DV363)-1)*'Monthly data 1831 to 1870'!DW375*'Monthly data 1831 to 1870'!DX375</f>
        <v>0</v>
      </c>
      <c r="EB374">
        <f>'Monthly data 1831 to 1870'!EA375*'Monthly data 1831 to 1870'!EC375</f>
        <v>99</v>
      </c>
      <c r="EC374">
        <f>(('Monthly data 1831 to 1870'!EB375/'Monthly data 1831 to 1870'!EB363)-1)*'Monthly data 1831 to 1870'!EC375*'Monthly data 1831 to 1870'!ED375</f>
        <v>0</v>
      </c>
      <c r="ET374">
        <f>'Monthly data 1831 to 1870'!ES375*'Monthly data 1831 to 1870'!EU375</f>
        <v>360</v>
      </c>
      <c r="EU374">
        <f>(('Monthly data 1831 to 1870'!ET375/'Monthly data 1831 to 1870'!ET363)-1)*'Monthly data 1831 to 1870'!EU375*'Monthly data 1831 to 1870'!EV375</f>
        <v>0</v>
      </c>
      <c r="EZ374">
        <f>'Monthly data 1831 to 1870'!EY375*'Monthly data 1831 to 1870'!FA375</f>
        <v>412</v>
      </c>
      <c r="FA374">
        <f>(('Monthly data 1831 to 1870'!EZ375/'Monthly data 1831 to 1870'!EZ363)-1)*'Monthly data 1831 to 1870'!FA375*'Monthly data 1831 to 1870'!FB375</f>
        <v>0</v>
      </c>
      <c r="FL374">
        <f>'Monthly data 1831 to 1870'!FK375*'Monthly data 1831 to 1870'!FM375</f>
        <v>470</v>
      </c>
      <c r="FM374">
        <f>(('Monthly data 1831 to 1870'!FL375/'Monthly data 1831 to 1870'!FL363)-1)*'Monthly data 1831 to 1870'!FM375*'Monthly data 1831 to 1870'!FN375</f>
        <v>0</v>
      </c>
      <c r="FR374">
        <f>'Monthly data 1831 to 1870'!FQ375*'Monthly data 1831 to 1870'!FS375</f>
        <v>792</v>
      </c>
      <c r="FS374">
        <f>(('Monthly data 1831 to 1870'!FR375/'Monthly data 1831 to 1870'!FR363)-1)*'Monthly data 1831 to 1870'!FS375*'Monthly data 1831 to 1870'!FT375</f>
        <v>0</v>
      </c>
      <c r="GD374">
        <f>'Monthly data 1831 to 1870'!GC375*'Monthly data 1831 to 1870'!GE375</f>
        <v>0</v>
      </c>
      <c r="GE374">
        <f>(('Monthly data 1831 to 1870'!GD375/'Monthly data 1831 to 1870'!GD363)-1)*'Monthly data 1831 to 1870'!GE375*'Monthly data 1831 to 1870'!GF375</f>
        <v>0</v>
      </c>
      <c r="GJ374">
        <f>'Monthly data 1831 to 1870'!GI375*'Monthly data 1831 to 1870'!GK375</f>
        <v>0</v>
      </c>
      <c r="GK374">
        <f>(('Monthly data 1831 to 1870'!GJ375/'Monthly data 1831 to 1870'!GJ363)-1)*'Monthly data 1831 to 1870'!GK375*'Monthly data 1831 to 1870'!GL375</f>
        <v>0</v>
      </c>
      <c r="GP374">
        <f>'Monthly data 1831 to 1870'!GO375*'Monthly data 1831 to 1870'!GQ375</f>
        <v>176</v>
      </c>
      <c r="GQ374">
        <f>(('Monthly data 1831 to 1870'!GP375/'Monthly data 1831 to 1870'!GP363)-1)*'Monthly data 1831 to 1870'!GQ375*'Monthly data 1831 to 1870'!GR375</f>
        <v>0</v>
      </c>
      <c r="HB374">
        <f>'Monthly data 1831 to 1870'!HA375*'Monthly data 1831 to 1870'!HC375</f>
        <v>0</v>
      </c>
      <c r="HC374">
        <f>(('Monthly data 1831 to 1870'!HB375/'Monthly data 1831 to 1870'!HB363)-1)*'Monthly data 1831 to 1870'!HC375*'Monthly data 1831 to 1870'!HD375</f>
        <v>0</v>
      </c>
      <c r="HN374">
        <f>'Monthly data 1831 to 1870'!HM375*'Monthly data 1831 to 1870'!HO375</f>
        <v>240</v>
      </c>
      <c r="HO374">
        <f>(('Monthly data 1831 to 1870'!HN375/'Monthly data 1831 to 1870'!HN363)-1)*'Monthly data 1831 to 1870'!HO375*'Monthly data 1831 to 1870'!HP375</f>
        <v>0</v>
      </c>
      <c r="HT374">
        <f>'Monthly data 1831 to 1870'!HS375*'Monthly data 1831 to 1870'!HU375</f>
        <v>0</v>
      </c>
      <c r="HU374">
        <f>(('Monthly data 1831 to 1870'!HT375/'Monthly data 1831 to 1870'!HT363)-1)*'Monthly data 1831 to 1870'!HU375*'Monthly data 1831 to 1870'!HV375</f>
        <v>0</v>
      </c>
      <c r="HZ374">
        <f>'Monthly data 1831 to 1870'!HY375*'Monthly data 1831 to 1870'!IA375</f>
        <v>264.5</v>
      </c>
      <c r="IA374">
        <f>(('Monthly data 1831 to 1870'!HZ375/'Monthly data 1831 to 1870'!HZ363)-1)*'Monthly data 1831 to 1870'!IA375*'Monthly data 1831 to 1870'!IB375</f>
        <v>0</v>
      </c>
      <c r="IL374">
        <f>'Monthly data 1831 to 1870'!IK375*'Monthly data 1831 to 1870'!IM375</f>
        <v>180</v>
      </c>
      <c r="IM374">
        <f>(('Monthly data 1831 to 1870'!IL375/'Monthly data 1831 to 1870'!IL363)-1)*'Monthly data 1831 to 1870'!IM375*'Monthly data 1831 to 1870'!IN375</f>
        <v>0</v>
      </c>
      <c r="JJ374">
        <f>'Monthly data 1831 to 1870'!JI375*'Monthly data 1831 to 1870'!JK375</f>
        <v>380</v>
      </c>
      <c r="JK374">
        <f>(('Monthly data 1831 to 1870'!JJ375/'Monthly data 1831 to 1870'!JJ363)-1)*'Monthly data 1831 to 1870'!JK375*'Monthly data 1831 to 1870'!JL375</f>
        <v>0</v>
      </c>
      <c r="JP374">
        <f>'Monthly data 1831 to 1870'!JO375*'Monthly data 1831 to 1870'!JQ375</f>
        <v>252.8</v>
      </c>
      <c r="JQ374">
        <f>(('Monthly data 1831 to 1870'!JP375/'Monthly data 1831 to 1870'!JP363)-1)*'Monthly data 1831 to 1870'!JQ375*'Monthly data 1831 to 1870'!JR375</f>
        <v>0</v>
      </c>
      <c r="KH374">
        <f>'Monthly data 1831 to 1870'!KG375*'Monthly data 1831 to 1870'!KI375</f>
        <v>0</v>
      </c>
      <c r="KI374">
        <f>(('Monthly data 1831 to 1870'!KH375/'Monthly data 1831 to 1870'!KH363)-1)*'Monthly data 1831 to 1870'!KI375*'Monthly data 1831 to 1870'!KJ375</f>
        <v>0</v>
      </c>
      <c r="KN374">
        <f>'Monthly data 1831 to 1870'!KM375*'Monthly data 1831 to 1870'!KO375</f>
        <v>128.1</v>
      </c>
      <c r="KO374">
        <f>(('Monthly data 1831 to 1870'!KN375/'Monthly data 1831 to 1870'!KN363)-1)*'Monthly data 1831 to 1870'!KO375*'Monthly data 1831 to 1870'!KP375</f>
        <v>0</v>
      </c>
      <c r="KT374">
        <f>'Monthly data 1831 to 1870'!KS375*'Monthly data 1831 to 1870'!KU375</f>
        <v>364</v>
      </c>
      <c r="KU374">
        <f>(('Monthly data 1831 to 1870'!KT375/'Monthly data 1831 to 1870'!KT363)-1)*'Monthly data 1831 to 1870'!KU375*'Monthly data 1831 to 1870'!KV375</f>
        <v>0</v>
      </c>
      <c r="KZ374">
        <f>'Monthly data 1831 to 1870'!KY375*'Monthly data 1831 to 1870'!LA375</f>
        <v>52.5</v>
      </c>
      <c r="LA374">
        <f>(('Monthly data 1831 to 1870'!KZ375/'Monthly data 1831 to 1870'!KZ363)-1)*'Monthly data 1831 to 1870'!LA375*'Monthly data 1831 to 1870'!LB375</f>
        <v>0</v>
      </c>
      <c r="LF374">
        <f>'Monthly data 1831 to 1870'!LE375*'Monthly data 1831 to 1870'!LG375</f>
        <v>0</v>
      </c>
      <c r="LG374">
        <f>(('Monthly data 1831 to 1870'!LF375/'Monthly data 1831 to 1870'!LF363)-1)*'Monthly data 1831 to 1870'!LG375*'Monthly data 1831 to 1870'!LH375</f>
        <v>0</v>
      </c>
      <c r="LL374">
        <f>'Monthly data 1831 to 1870'!LK375*'Monthly data 1831 to 1870'!LM375</f>
        <v>596.40000000000009</v>
      </c>
      <c r="LM374">
        <f>(('Monthly data 1831 to 1870'!LL375/'Monthly data 1831 to 1870'!LL363)-1)*'Monthly data 1831 to 1870'!LM375*'Monthly data 1831 to 1870'!LN375</f>
        <v>0</v>
      </c>
      <c r="LX374">
        <f>'Monthly data 1831 to 1870'!LW375*'Monthly data 1831 to 1870'!LY375</f>
        <v>375</v>
      </c>
      <c r="LY374">
        <f>(('Monthly data 1831 to 1870'!LX375/'Monthly data 1831 to 1870'!LX363)-1)*'Monthly data 1831 to 1870'!LY375*'Monthly data 1831 to 1870'!LZ375</f>
        <v>0</v>
      </c>
      <c r="NB374">
        <f>'Monthly data 1831 to 1870'!NA375*'Monthly data 1831 to 1870'!NC375</f>
        <v>105</v>
      </c>
      <c r="NC374">
        <f>(('Monthly data 1831 to 1870'!NB375/'Monthly data 1831 to 1870'!NB363)-1)*'Monthly data 1831 to 1870'!NC375*'Monthly data 1831 to 1870'!ND375</f>
        <v>0</v>
      </c>
      <c r="NH374">
        <f>'Monthly data 1831 to 1870'!NG375*'Monthly data 1831 to 1870'!NI375</f>
        <v>212.39999999999998</v>
      </c>
      <c r="NI374">
        <f>(('Monthly data 1831 to 1870'!NH375/'Monthly data 1831 to 1870'!NH363)-1)*'Monthly data 1831 to 1870'!NI375*'Monthly data 1831 to 1870'!NJ375</f>
        <v>0</v>
      </c>
      <c r="NN374">
        <f>'Monthly data 1831 to 1870'!NM375*'Monthly data 1831 to 1870'!NO375</f>
        <v>95.4</v>
      </c>
      <c r="NO374">
        <f>(('Monthly data 1831 to 1870'!NN375/'Monthly data 1831 to 1870'!NN363)-1)*'Monthly data 1831 to 1870'!NO375*'Monthly data 1831 to 1870'!NP375</f>
        <v>0</v>
      </c>
      <c r="NZ374">
        <f>'Monthly data 1831 to 1870'!NY375*'Monthly data 1831 to 1870'!OA375</f>
        <v>0</v>
      </c>
      <c r="OA374">
        <f>(('Monthly data 1831 to 1870'!NZ375/'Monthly data 1831 to 1870'!NZ363)-1)*'Monthly data 1831 to 1870'!OA375*'Monthly data 1831 to 1870'!OB375</f>
        <v>0</v>
      </c>
      <c r="OL374">
        <f>'Monthly data 1831 to 1870'!OK375*'Monthly data 1831 to 1870'!OM375</f>
        <v>238.4</v>
      </c>
      <c r="OM374">
        <f>(('Monthly data 1831 to 1870'!OL375/'Monthly data 1831 to 1870'!OL363)-1)*'Monthly data 1831 to 1870'!OM375*'Monthly data 1831 to 1870'!ON375</f>
        <v>0</v>
      </c>
      <c r="OX374">
        <f>'Monthly data 1831 to 1870'!OW375*'Monthly data 1831 to 1870'!OY375</f>
        <v>130.4</v>
      </c>
      <c r="OY374">
        <f>(('Monthly data 1831 to 1870'!OX375/'Monthly data 1831 to 1870'!OX363)-1)*'Monthly data 1831 to 1870'!OY375*'Monthly data 1831 to 1870'!OZ375</f>
        <v>0</v>
      </c>
      <c r="PV374">
        <f>'Monthly data 1831 to 1870'!PU375*'Monthly data 1831 to 1870'!PW375</f>
        <v>48</v>
      </c>
      <c r="PW374">
        <f>(('Monthly data 1831 to 1870'!PV375/'Monthly data 1831 to 1870'!PV363)-1)*'Monthly data 1831 to 1870'!PW375*'Monthly data 1831 to 1870'!PX375</f>
        <v>0</v>
      </c>
      <c r="RL374">
        <f>'Monthly data 1831 to 1870'!RK375*'Monthly data 1831 to 1870'!RM375</f>
        <v>60.762</v>
      </c>
      <c r="RM374">
        <f>(('Monthly data 1831 to 1870'!RL375/'Monthly data 1831 to 1870'!RL363)-1)*'Monthly data 1831 to 1870'!RM375*'Monthly data 1831 to 1870'!RN375</f>
        <v>0</v>
      </c>
      <c r="RX374">
        <f>'Monthly data 1831 to 1870'!RW375*'Monthly data 1831 to 1870'!RY375</f>
        <v>75.600000000000009</v>
      </c>
      <c r="RY374">
        <f>(('Monthly data 1831 to 1870'!RX375/'Monthly data 1831 to 1870'!RX363)-1)*'Monthly data 1831 to 1870'!RY375*'Monthly data 1831 to 1870'!RZ375</f>
        <v>0</v>
      </c>
    </row>
    <row r="375" spans="2:493" x14ac:dyDescent="0.55000000000000004">
      <c r="B375">
        <f>'Monthly data 1831 to 1870'!B376</f>
        <v>186201</v>
      </c>
      <c r="E375" s="11">
        <f>'Monthly data 1831 to 1870'!E376</f>
        <v>158109.01749999999</v>
      </c>
      <c r="F375" s="11">
        <f>'Monthly data 1831 to 1870'!F376</f>
        <v>42.596023969009089</v>
      </c>
    </row>
    <row r="376" spans="2:493" x14ac:dyDescent="0.55000000000000004">
      <c r="B376">
        <f>'Monthly data 1831 to 1870'!B377</f>
        <v>186202</v>
      </c>
      <c r="E376" s="11">
        <f>'Monthly data 1831 to 1870'!E377</f>
        <v>164073.77250000002</v>
      </c>
      <c r="F376" s="11">
        <f>'Monthly data 1831 to 1870'!F377</f>
        <v>44.202983843699784</v>
      </c>
    </row>
    <row r="377" spans="2:493" x14ac:dyDescent="0.55000000000000004">
      <c r="B377">
        <f>'Monthly data 1831 to 1870'!B378</f>
        <v>186203</v>
      </c>
      <c r="E377" s="11">
        <f>'Monthly data 1831 to 1870'!E378</f>
        <v>168028.12500000003</v>
      </c>
      <c r="F377" s="11">
        <f>'Monthly data 1831 to 1870'!F378</f>
        <v>45.268322788532011</v>
      </c>
    </row>
    <row r="378" spans="2:493" x14ac:dyDescent="0.55000000000000004">
      <c r="B378">
        <f>'Monthly data 1831 to 1870'!B379</f>
        <v>186204</v>
      </c>
      <c r="E378" s="11">
        <f>'Monthly data 1831 to 1870'!E379</f>
        <v>171884.47</v>
      </c>
      <c r="F378" s="11">
        <f>'Monthly data 1831 to 1870'!F379</f>
        <v>46.307257611163287</v>
      </c>
    </row>
    <row r="379" spans="2:493" x14ac:dyDescent="0.55000000000000004">
      <c r="B379">
        <f>'Monthly data 1831 to 1870'!B380</f>
        <v>186205</v>
      </c>
      <c r="E379" s="11">
        <f>'Monthly data 1831 to 1870'!E380</f>
        <v>175803.59499999997</v>
      </c>
      <c r="F379" s="11">
        <f>'Monthly data 1831 to 1870'!F380</f>
        <v>47.363105943391027</v>
      </c>
    </row>
    <row r="380" spans="2:493" x14ac:dyDescent="0.55000000000000004">
      <c r="B380">
        <f>'Monthly data 1831 to 1870'!B381</f>
        <v>186206</v>
      </c>
      <c r="E380" s="11">
        <f>'Monthly data 1831 to 1870'!E381</f>
        <v>181832.45249999996</v>
      </c>
      <c r="F380" s="11">
        <f>'Monthly data 1831 to 1870'!F381</f>
        <v>48.987335621345608</v>
      </c>
    </row>
    <row r="381" spans="2:493" x14ac:dyDescent="0.55000000000000004">
      <c r="B381">
        <f>'Monthly data 1831 to 1870'!B382</f>
        <v>186207</v>
      </c>
      <c r="E381" s="11">
        <f>'Monthly data 1831 to 1870'!E382</f>
        <v>181477.27000000002</v>
      </c>
      <c r="F381" s="11">
        <f>'Monthly data 1831 to 1870'!F382</f>
        <v>48.891646188050821</v>
      </c>
    </row>
    <row r="382" spans="2:493" x14ac:dyDescent="0.55000000000000004">
      <c r="B382">
        <f>'Monthly data 1831 to 1870'!B383</f>
        <v>186208</v>
      </c>
      <c r="E382" s="11">
        <f>'Monthly data 1831 to 1870'!E383</f>
        <v>189339.65000000002</v>
      </c>
      <c r="F382" s="11">
        <f>'Monthly data 1831 to 1870'!F383</f>
        <v>51.009843696510188</v>
      </c>
    </row>
    <row r="383" spans="2:493" x14ac:dyDescent="0.55000000000000004">
      <c r="B383">
        <f>'Monthly data 1831 to 1870'!B384</f>
        <v>186209</v>
      </c>
      <c r="E383" s="11">
        <f>'Monthly data 1831 to 1870'!E384</f>
        <v>204432.42499999999</v>
      </c>
      <c r="F383" s="11">
        <f>'Monthly data 1831 to 1870'!F384</f>
        <v>55.075976139960865</v>
      </c>
    </row>
    <row r="384" spans="2:493" x14ac:dyDescent="0.55000000000000004">
      <c r="B384">
        <f>'Monthly data 1831 to 1870'!B385</f>
        <v>186210</v>
      </c>
      <c r="E384" s="11">
        <f>'Monthly data 1831 to 1870'!E385</f>
        <v>219732.26000000004</v>
      </c>
      <c r="F384" s="11">
        <f>'Monthly data 1831 to 1870'!F385</f>
        <v>59.197892452431056</v>
      </c>
    </row>
    <row r="385" spans="2:493" x14ac:dyDescent="0.55000000000000004">
      <c r="B385">
        <f>'Monthly data 1831 to 1870'!B386</f>
        <v>186211</v>
      </c>
      <c r="E385" s="11">
        <f>'Monthly data 1831 to 1870'!E386</f>
        <v>216705.56000000003</v>
      </c>
      <c r="F385" s="11">
        <f>'Monthly data 1831 to 1870'!F386</f>
        <v>58.382471625804264</v>
      </c>
    </row>
    <row r="386" spans="2:493" x14ac:dyDescent="0.55000000000000004">
      <c r="B386">
        <f>'Monthly data 1831 to 1870'!B387</f>
        <v>186212</v>
      </c>
      <c r="D386">
        <f>D374*G386*(1+H386)</f>
        <v>602.24022179296799</v>
      </c>
      <c r="E386" s="11">
        <f>'Monthly data 1831 to 1870'!E387</f>
        <v>227282.09</v>
      </c>
      <c r="F386" s="11">
        <f>'Monthly data 1831 to 1870'!F387</f>
        <v>61.231886115328507</v>
      </c>
      <c r="G386">
        <f>F386/F374</f>
        <v>1.4994840309457071</v>
      </c>
      <c r="H386" s="12">
        <f>(J386+K386)/AVERAGE(E375:E386)</f>
        <v>0.10805531044936206</v>
      </c>
      <c r="I386" s="12">
        <f>J386/AVERAGE(E375:E386)</f>
        <v>6.9100188822606004E-2</v>
      </c>
      <c r="J386">
        <f>SUM(L386,R386,X386,AD386,AJ386,AP386,AV386,BB386,BH386,BN386,BT386,BZ386,CF386,CL386,CR386,CX386,DD386,DJ386,DP386,DV386,EB386,EH386,EN386,ET386,EZ386,FF386,FL386,FR386,FX386,GD386,GJ386,GP386,GV386,HB386,HH386,HN386,HT386,HZ386,IF386,IL386,IR386,IX386,JD386,JJ386,JP386,JV386,KB386,KH386,KN386,KT386,KZ386,LF386,LL386,LR386,LX386,MD386,MJ386,MP386,MV386,NB386,NH386,NN386,NT386,NZ386,OF386,OL386,OR386,OX386,PD386,PJ386,PP386,PV386,QB386,QH386,QN386,QT386,QZ386,RF386,RL386,RR386,RX386,SD386,SJ386,SP386)</f>
        <v>13006.386999999999</v>
      </c>
      <c r="K386">
        <f>SUM(M386,S386,Y386,AE386,AK386,AQ386,AW386,BC386,BI386,BO386,BU386,CA386,CG386,CM386,CS386,CY386,DE386,DK386,DQ386,DW386,EC386,EI386,EO386,EU386,FA386,FG386,FM386,FS386,FY386,GE386,GK386,GQ386,GW386,HC386,HI386,HO386,HU386,IA386,IG386,IM386,IS386,IY386,JE386,JK386,JQ386,JW386,KC386,KI386,KO386,KU386,LA386,LG386,LM386,LS386,LY386,ME386,MK386,MQ386,MW386,NC386,NI386,NO386,NU386,OA386,OG386,OM386,OS386,OY386,PE386,PK386,PQ386,PW386,QC386,QI386,QO386,QU386,RA386,RG386,RM386,RS386,RY386,SE386,SK386,SQ386)</f>
        <v>7332.3300000000017</v>
      </c>
      <c r="L386">
        <f>'Monthly data 1831 to 1870'!K387*'Monthly data 1831 to 1870'!M387</f>
        <v>789</v>
      </c>
      <c r="M386">
        <f>(('Monthly data 1831 to 1870'!L387/'Monthly data 1831 to 1870'!L375)-1)*'Monthly data 1831 to 1870'!M387*'Monthly data 1831 to 1870'!N387</f>
        <v>3037.65</v>
      </c>
      <c r="X386">
        <f>'Monthly data 1831 to 1870'!W387*'Monthly data 1831 to 1870'!Y387</f>
        <v>525</v>
      </c>
      <c r="Y386">
        <f>(('Monthly data 1831 to 1870'!X387/'Monthly data 1831 to 1870'!X375)-1)*'Monthly data 1831 to 1870'!Y387*'Monthly data 1831 to 1870'!Z387</f>
        <v>0</v>
      </c>
      <c r="AD386">
        <f>'Monthly data 1831 to 1870'!AC387*'Monthly data 1831 to 1870'!AE387</f>
        <v>530</v>
      </c>
      <c r="AE386">
        <f>(('Monthly data 1831 to 1870'!AD387/'Monthly data 1831 to 1870'!AD375)-1)*'Monthly data 1831 to 1870'!AE387*'Monthly data 1831 to 1870'!AF387</f>
        <v>0</v>
      </c>
      <c r="AJ386">
        <f>'Monthly data 1831 to 1870'!AI387*'Monthly data 1831 to 1870'!AK387</f>
        <v>0</v>
      </c>
      <c r="AK386">
        <f>(('Monthly data 1831 to 1870'!AJ387/'Monthly data 1831 to 1870'!AJ375)-1)*'Monthly data 1831 to 1870'!AK387*'Monthly data 1831 to 1870'!AL387</f>
        <v>0</v>
      </c>
      <c r="AP386">
        <f>'Monthly data 1831 to 1870'!AO387*'Monthly data 1831 to 1870'!AQ387</f>
        <v>0</v>
      </c>
      <c r="AQ386">
        <f>(('Monthly data 1831 to 1870'!AP387/'Monthly data 1831 to 1870'!AP375)-1)*'Monthly data 1831 to 1870'!AQ387*'Monthly data 1831 to 1870'!AR387</f>
        <v>0</v>
      </c>
      <c r="AV386">
        <f>'Monthly data 1831 to 1870'!AU387*'Monthly data 1831 to 1870'!AW387</f>
        <v>360</v>
      </c>
      <c r="AW386">
        <f>(('Monthly data 1831 to 1870'!AV387/'Monthly data 1831 to 1870'!AV375)-1)*'Monthly data 1831 to 1870'!AW387*'Monthly data 1831 to 1870'!AX387</f>
        <v>0</v>
      </c>
      <c r="BB386">
        <f>'Monthly data 1831 to 1870'!BA387*'Monthly data 1831 to 1870'!BC387</f>
        <v>249</v>
      </c>
      <c r="BC386">
        <f>(('Monthly data 1831 to 1870'!BB387/'Monthly data 1831 to 1870'!BB375)-1)*'Monthly data 1831 to 1870'!BC387*'Monthly data 1831 to 1870'!BD387</f>
        <v>0</v>
      </c>
      <c r="BH386">
        <f>'Monthly data 1831 to 1870'!BG387*'Monthly data 1831 to 1870'!BI387</f>
        <v>122.8</v>
      </c>
      <c r="BI386">
        <f>(('Monthly data 1831 to 1870'!BH387/'Monthly data 1831 to 1870'!BH375)-1)*'Monthly data 1831 to 1870'!BI387*'Monthly data 1831 to 1870'!BJ387</f>
        <v>0</v>
      </c>
      <c r="BN386">
        <f>'Monthly data 1831 to 1870'!BM387*'Monthly data 1831 to 1870'!BO387</f>
        <v>0</v>
      </c>
      <c r="BO386">
        <f>(('Monthly data 1831 to 1870'!BN387/'Monthly data 1831 to 1870'!BN375)-1)*'Monthly data 1831 to 1870'!BO387*'Monthly data 1831 to 1870'!BP387</f>
        <v>0</v>
      </c>
      <c r="BT386">
        <f>'Monthly data 1831 to 1870'!BS387*'Monthly data 1831 to 1870'!BU387</f>
        <v>336</v>
      </c>
      <c r="BU386">
        <f>(('Monthly data 1831 to 1870'!BT387/'Monthly data 1831 to 1870'!BT375)-1)*'Monthly data 1831 to 1870'!BU387*'Monthly data 1831 to 1870'!BV387</f>
        <v>0</v>
      </c>
      <c r="BZ386">
        <f>'Monthly data 1831 to 1870'!BY387*'Monthly data 1831 to 1870'!CA387</f>
        <v>632</v>
      </c>
      <c r="CA386">
        <f>(('Monthly data 1831 to 1870'!BZ387/'Monthly data 1831 to 1870'!BZ375)-1)*'Monthly data 1831 to 1870'!CA387*'Monthly data 1831 to 1870'!CB387</f>
        <v>388.68000000000029</v>
      </c>
      <c r="CF386">
        <f>'Monthly data 1831 to 1870'!CE387*'Monthly data 1831 to 1870'!CG387</f>
        <v>0</v>
      </c>
      <c r="CG386">
        <f>(('Monthly data 1831 to 1870'!CF387/'Monthly data 1831 to 1870'!CF375)-1)*'Monthly data 1831 to 1870'!CG387*'Monthly data 1831 to 1870'!CH387</f>
        <v>0</v>
      </c>
      <c r="CL386">
        <f>'Monthly data 1831 to 1870'!CK387*'Monthly data 1831 to 1870'!CM387</f>
        <v>300</v>
      </c>
      <c r="CM386">
        <f>(('Monthly data 1831 to 1870'!CL387/'Monthly data 1831 to 1870'!CL375)-1)*'Monthly data 1831 to 1870'!CM387*'Monthly data 1831 to 1870'!CN387</f>
        <v>0</v>
      </c>
      <c r="CR386">
        <f>'Monthly data 1831 to 1870'!CQ387*'Monthly data 1831 to 1870'!CS387</f>
        <v>0</v>
      </c>
      <c r="CS386">
        <f>(('Monthly data 1831 to 1870'!CR387/'Monthly data 1831 to 1870'!CR375)-1)*'Monthly data 1831 to 1870'!CS387*'Monthly data 1831 to 1870'!CT387</f>
        <v>0</v>
      </c>
      <c r="CX386">
        <f>'Monthly data 1831 to 1870'!CW387*'Monthly data 1831 to 1870'!CY387</f>
        <v>1440</v>
      </c>
      <c r="CY386">
        <f>(('Monthly data 1831 to 1870'!CX387/'Monthly data 1831 to 1870'!CX375)-1)*'Monthly data 1831 to 1870'!CY387*'Monthly data 1831 to 1870'!CZ387</f>
        <v>0</v>
      </c>
      <c r="DD386">
        <f>'Monthly data 1831 to 1870'!DC387*'Monthly data 1831 to 1870'!DE387</f>
        <v>0</v>
      </c>
      <c r="DE386">
        <f>(('Monthly data 1831 to 1870'!DD387/'Monthly data 1831 to 1870'!DD375)-1)*'Monthly data 1831 to 1870'!DE387*'Monthly data 1831 to 1870'!DF387</f>
        <v>0</v>
      </c>
      <c r="DJ386">
        <f>'Monthly data 1831 to 1870'!DI387*'Monthly data 1831 to 1870'!DK387</f>
        <v>0</v>
      </c>
      <c r="DK386">
        <f>(('Monthly data 1831 to 1870'!DJ387/'Monthly data 1831 to 1870'!DJ375)-1)*'Monthly data 1831 to 1870'!DK387*'Monthly data 1831 to 1870'!DL387</f>
        <v>0</v>
      </c>
      <c r="DP386">
        <f>'Monthly data 1831 to 1870'!DO387*'Monthly data 1831 to 1870'!DQ387</f>
        <v>363</v>
      </c>
      <c r="DQ386">
        <f>(('Monthly data 1831 to 1870'!DP387/'Monthly data 1831 to 1870'!DP375)-1)*'Monthly data 1831 to 1870'!DQ387*'Monthly data 1831 to 1870'!DR387</f>
        <v>0</v>
      </c>
      <c r="DV386">
        <f>'Monthly data 1831 to 1870'!DU387*'Monthly data 1831 to 1870'!DW387</f>
        <v>0</v>
      </c>
      <c r="DW386">
        <f>(('Monthly data 1831 to 1870'!DV387/'Monthly data 1831 to 1870'!DV375)-1)*'Monthly data 1831 to 1870'!DW387*'Monthly data 1831 to 1870'!DX387</f>
        <v>0</v>
      </c>
      <c r="EB386">
        <f>'Monthly data 1831 to 1870'!EA387*'Monthly data 1831 to 1870'!EC387</f>
        <v>140</v>
      </c>
      <c r="EC386">
        <f>(('Monthly data 1831 to 1870'!EB387/'Monthly data 1831 to 1870'!EB375)-1)*'Monthly data 1831 to 1870'!EC387*'Monthly data 1831 to 1870'!ED387</f>
        <v>0</v>
      </c>
      <c r="ET386">
        <f>'Monthly data 1831 to 1870'!ES387*'Monthly data 1831 to 1870'!EU387</f>
        <v>360</v>
      </c>
      <c r="EU386">
        <f>(('Monthly data 1831 to 1870'!ET387/'Monthly data 1831 to 1870'!ET375)-1)*'Monthly data 1831 to 1870'!EU387*'Monthly data 1831 to 1870'!EV387</f>
        <v>0</v>
      </c>
      <c r="EZ386">
        <f>'Monthly data 1831 to 1870'!EY387*'Monthly data 1831 to 1870'!FA387</f>
        <v>412</v>
      </c>
      <c r="FA386">
        <f>(('Monthly data 1831 to 1870'!EZ387/'Monthly data 1831 to 1870'!EZ375)-1)*'Monthly data 1831 to 1870'!FA387*'Monthly data 1831 to 1870'!FB387</f>
        <v>0</v>
      </c>
      <c r="FL386">
        <f>'Monthly data 1831 to 1870'!FK387*'Monthly data 1831 to 1870'!FM387</f>
        <v>750</v>
      </c>
      <c r="FM386">
        <f>(('Monthly data 1831 to 1870'!FL387/'Monthly data 1831 to 1870'!FL375)-1)*'Monthly data 1831 to 1870'!FM387*'Monthly data 1831 to 1870'!FN387</f>
        <v>363.75000000000034</v>
      </c>
      <c r="FR386">
        <f>'Monthly data 1831 to 1870'!FQ387*'Monthly data 1831 to 1870'!FS387</f>
        <v>1056</v>
      </c>
      <c r="FS386">
        <f>(('Monthly data 1831 to 1870'!FR387/'Monthly data 1831 to 1870'!FR375)-1)*'Monthly data 1831 to 1870'!FS387*'Monthly data 1831 to 1870'!FT387</f>
        <v>0</v>
      </c>
      <c r="FX386">
        <f>'Monthly data 1831 to 1870'!FW387*'Monthly data 1831 to 1870'!FY387</f>
        <v>0</v>
      </c>
      <c r="FY386">
        <f>(('Monthly data 1831 to 1870'!FX387/'Monthly data 1831 to 1870'!FX375)-1)*'Monthly data 1831 to 1870'!FY387*'Monthly data 1831 to 1870'!FZ387</f>
        <v>0</v>
      </c>
      <c r="GD386">
        <f>'Monthly data 1831 to 1870'!GC387*'Monthly data 1831 to 1870'!GE387</f>
        <v>0</v>
      </c>
      <c r="GE386">
        <f>(('Monthly data 1831 to 1870'!GD387/'Monthly data 1831 to 1870'!GD375)-1)*'Monthly data 1831 to 1870'!GE387*'Monthly data 1831 to 1870'!GF387</f>
        <v>0</v>
      </c>
      <c r="GJ386">
        <f>'Monthly data 1831 to 1870'!GI387*'Monthly data 1831 to 1870'!GK387</f>
        <v>0</v>
      </c>
      <c r="GK386">
        <f>(('Monthly data 1831 to 1870'!GJ387/'Monthly data 1831 to 1870'!GJ375)-1)*'Monthly data 1831 to 1870'!GK387*'Monthly data 1831 to 1870'!GL387</f>
        <v>0</v>
      </c>
      <c r="GP386">
        <f>'Monthly data 1831 to 1870'!GO387*'Monthly data 1831 to 1870'!GQ387</f>
        <v>184</v>
      </c>
      <c r="GQ386">
        <f>(('Monthly data 1831 to 1870'!GP387/'Monthly data 1831 to 1870'!GP375)-1)*'Monthly data 1831 to 1870'!GQ387*'Monthly data 1831 to 1870'!GR387</f>
        <v>0</v>
      </c>
      <c r="HB386">
        <f>'Monthly data 1831 to 1870'!HA387*'Monthly data 1831 to 1870'!HC387</f>
        <v>0</v>
      </c>
      <c r="HC386">
        <f>(('Monthly data 1831 to 1870'!HB387/'Monthly data 1831 to 1870'!HB375)-1)*'Monthly data 1831 to 1870'!HC387*'Monthly data 1831 to 1870'!HD387</f>
        <v>0</v>
      </c>
      <c r="HN386">
        <f>'Monthly data 1831 to 1870'!HM387*'Monthly data 1831 to 1870'!HO387</f>
        <v>199.5</v>
      </c>
      <c r="HO386">
        <f>(('Monthly data 1831 to 1870'!HN387/'Monthly data 1831 to 1870'!HN375)-1)*'Monthly data 1831 to 1870'!HO387*'Monthly data 1831 to 1870'!HP387</f>
        <v>1025.9999999999998</v>
      </c>
      <c r="HT386">
        <f>'Monthly data 1831 to 1870'!HS387*'Monthly data 1831 to 1870'!HU387</f>
        <v>0</v>
      </c>
      <c r="HU386">
        <f>(('Monthly data 1831 to 1870'!HT387/'Monthly data 1831 to 1870'!HT375)-1)*'Monthly data 1831 to 1870'!HU387*'Monthly data 1831 to 1870'!HV387</f>
        <v>0</v>
      </c>
      <c r="HZ386">
        <f>'Monthly data 1831 to 1870'!HY387*'Monthly data 1831 to 1870'!IA387</f>
        <v>276</v>
      </c>
      <c r="IA386">
        <f>(('Monthly data 1831 to 1870'!HZ387/'Monthly data 1831 to 1870'!HZ375)-1)*'Monthly data 1831 to 1870'!IA387*'Monthly data 1831 to 1870'!IB387</f>
        <v>0</v>
      </c>
      <c r="IF386">
        <f>'Monthly data 1831 to 1870'!IE387*'Monthly data 1831 to 1870'!IG387</f>
        <v>0</v>
      </c>
      <c r="IG386">
        <f>(('Monthly data 1831 to 1870'!IF387/'Monthly data 1831 to 1870'!IF375)-1)*'Monthly data 1831 to 1870'!IG387*'Monthly data 1831 to 1870'!IH387</f>
        <v>0</v>
      </c>
      <c r="IL386">
        <f>'Monthly data 1831 to 1870'!IK387*'Monthly data 1831 to 1870'!IM387</f>
        <v>180</v>
      </c>
      <c r="IM386">
        <f>(('Monthly data 1831 to 1870'!IL387/'Monthly data 1831 to 1870'!IL375)-1)*'Monthly data 1831 to 1870'!IM387*'Monthly data 1831 to 1870'!IN387</f>
        <v>0</v>
      </c>
      <c r="IR386">
        <f>'Monthly data 1831 to 1870'!IQ387*'Monthly data 1831 to 1870'!IS387</f>
        <v>0</v>
      </c>
      <c r="IS386">
        <f>(('Monthly data 1831 to 1870'!IR387/'Monthly data 1831 to 1870'!IR375)-1)*'Monthly data 1831 to 1870'!IS387*'Monthly data 1831 to 1870'!IT387</f>
        <v>0</v>
      </c>
      <c r="IX386">
        <f>'Monthly data 1831 to 1870'!IW387*'Monthly data 1831 to 1870'!IY387</f>
        <v>0</v>
      </c>
      <c r="IY386">
        <f>(('Monthly data 1831 to 1870'!IX387/'Monthly data 1831 to 1870'!IX375)-1)*'Monthly data 1831 to 1870'!IY387*'Monthly data 1831 to 1870'!IZ387</f>
        <v>0</v>
      </c>
      <c r="JJ386">
        <f>'Monthly data 1831 to 1870'!JI387*'Monthly data 1831 to 1870'!JK387</f>
        <v>600</v>
      </c>
      <c r="JK386">
        <f>(('Monthly data 1831 to 1870'!JJ387/'Monthly data 1831 to 1870'!JJ375)-1)*'Monthly data 1831 to 1870'!JK387*'Monthly data 1831 to 1870'!JL387</f>
        <v>2516.2500000000005</v>
      </c>
      <c r="JP386">
        <f>'Monthly data 1831 to 1870'!JO387*'Monthly data 1831 to 1870'!JQ387</f>
        <v>252.8</v>
      </c>
      <c r="JQ386">
        <f>(('Monthly data 1831 to 1870'!JP387/'Monthly data 1831 to 1870'!JP375)-1)*'Monthly data 1831 to 1870'!JQ387*'Monthly data 1831 to 1870'!JR387</f>
        <v>0</v>
      </c>
      <c r="KH386">
        <f>'Monthly data 1831 to 1870'!KG387*'Monthly data 1831 to 1870'!KI387</f>
        <v>75</v>
      </c>
      <c r="KI386">
        <f>(('Monthly data 1831 to 1870'!KH387/'Monthly data 1831 to 1870'!KH375)-1)*'Monthly data 1831 to 1870'!KI387*'Monthly data 1831 to 1870'!KJ387</f>
        <v>0</v>
      </c>
      <c r="KN386">
        <f>'Monthly data 1831 to 1870'!KM387*'Monthly data 1831 to 1870'!KO387</f>
        <v>50.325000000000003</v>
      </c>
      <c r="KO386">
        <f>(('Monthly data 1831 to 1870'!KN387/'Monthly data 1831 to 1870'!KN375)-1)*'Monthly data 1831 to 1870'!KO387*'Monthly data 1831 to 1870'!KP387</f>
        <v>0</v>
      </c>
      <c r="KT386">
        <f>'Monthly data 1831 to 1870'!KS387*'Monthly data 1831 to 1870'!KU387</f>
        <v>504</v>
      </c>
      <c r="KU386">
        <f>(('Monthly data 1831 to 1870'!KT387/'Monthly data 1831 to 1870'!KT375)-1)*'Monthly data 1831 to 1870'!KU387*'Monthly data 1831 to 1870'!KV387</f>
        <v>0</v>
      </c>
      <c r="KZ386">
        <f>'Monthly data 1831 to 1870'!KY387*'Monthly data 1831 to 1870'!LA387</f>
        <v>52.5</v>
      </c>
      <c r="LA386">
        <f>(('Monthly data 1831 to 1870'!KZ387/'Monthly data 1831 to 1870'!KZ375)-1)*'Monthly data 1831 to 1870'!LA387*'Monthly data 1831 to 1870'!LB387</f>
        <v>0</v>
      </c>
      <c r="LF386">
        <f>'Monthly data 1831 to 1870'!LE387*'Monthly data 1831 to 1870'!LG387</f>
        <v>0</v>
      </c>
      <c r="LG386">
        <f>(('Monthly data 1831 to 1870'!LF387/'Monthly data 1831 to 1870'!LF375)-1)*'Monthly data 1831 to 1870'!LG387*'Monthly data 1831 to 1870'!LH387</f>
        <v>0</v>
      </c>
      <c r="LL386">
        <f>'Monthly data 1831 to 1870'!LK387*'Monthly data 1831 to 1870'!LM387</f>
        <v>745.5</v>
      </c>
      <c r="LM386">
        <f>(('Monthly data 1831 to 1870'!LL387/'Monthly data 1831 to 1870'!LL375)-1)*'Monthly data 1831 to 1870'!LM387*'Monthly data 1831 to 1870'!LN387</f>
        <v>0</v>
      </c>
      <c r="LX386">
        <f>'Monthly data 1831 to 1870'!LW387*'Monthly data 1831 to 1870'!LY387</f>
        <v>440</v>
      </c>
      <c r="LY386">
        <f>(('Monthly data 1831 to 1870'!LX387/'Monthly data 1831 to 1870'!LX375)-1)*'Monthly data 1831 to 1870'!LY387*'Monthly data 1831 to 1870'!LZ387</f>
        <v>0</v>
      </c>
      <c r="NB386">
        <f>'Monthly data 1831 to 1870'!NA387*'Monthly data 1831 to 1870'!NC387</f>
        <v>105</v>
      </c>
      <c r="NC386">
        <f>(('Monthly data 1831 to 1870'!NB387/'Monthly data 1831 to 1870'!NB375)-1)*'Monthly data 1831 to 1870'!NC387*'Monthly data 1831 to 1870'!ND387</f>
        <v>0</v>
      </c>
      <c r="NH386">
        <f>'Monthly data 1831 to 1870'!NG387*'Monthly data 1831 to 1870'!NI387</f>
        <v>212.39999999999998</v>
      </c>
      <c r="NI386">
        <f>(('Monthly data 1831 to 1870'!NH387/'Monthly data 1831 to 1870'!NH375)-1)*'Monthly data 1831 to 1870'!NI387*'Monthly data 1831 to 1870'!NJ387</f>
        <v>0</v>
      </c>
      <c r="NN386">
        <f>'Monthly data 1831 to 1870'!NM387*'Monthly data 1831 to 1870'!NO387</f>
        <v>95.4</v>
      </c>
      <c r="NO386">
        <f>(('Monthly data 1831 to 1870'!NN387/'Monthly data 1831 to 1870'!NN375)-1)*'Monthly data 1831 to 1870'!NO387*'Monthly data 1831 to 1870'!NP387</f>
        <v>0</v>
      </c>
      <c r="NZ386">
        <f>'Monthly data 1831 to 1870'!NY387*'Monthly data 1831 to 1870'!OA387</f>
        <v>0</v>
      </c>
      <c r="OA386">
        <f>(('Monthly data 1831 to 1870'!NZ387/'Monthly data 1831 to 1870'!NZ375)-1)*'Monthly data 1831 to 1870'!OA387*'Monthly data 1831 to 1870'!OB387</f>
        <v>0</v>
      </c>
      <c r="OL386">
        <f>'Monthly data 1831 to 1870'!OK387*'Monthly data 1831 to 1870'!OM387</f>
        <v>298</v>
      </c>
      <c r="OM386">
        <f>(('Monthly data 1831 to 1870'!OL387/'Monthly data 1831 to 1870'!OL375)-1)*'Monthly data 1831 to 1870'!OM387*'Monthly data 1831 to 1870'!ON387</f>
        <v>0</v>
      </c>
      <c r="OR386">
        <f>'Monthly data 1831 to 1870'!OQ387*'Monthly data 1831 to 1870'!OS387</f>
        <v>60</v>
      </c>
      <c r="OS386">
        <f>(('Monthly data 1831 to 1870'!OR387/'Monthly data 1831 to 1870'!OR375)-1)*'Monthly data 1831 to 1870'!OS387*'Monthly data 1831 to 1870'!OT387</f>
        <v>0</v>
      </c>
      <c r="OX386">
        <f>'Monthly data 1831 to 1870'!OW387*'Monthly data 1831 to 1870'!OY387</f>
        <v>130.4</v>
      </c>
      <c r="OY386">
        <f>(('Monthly data 1831 to 1870'!OX387/'Monthly data 1831 to 1870'!OX375)-1)*'Monthly data 1831 to 1870'!OY387*'Monthly data 1831 to 1870'!OZ387</f>
        <v>0</v>
      </c>
      <c r="PV386">
        <f>'Monthly data 1831 to 1870'!PU387*'Monthly data 1831 to 1870'!PW387</f>
        <v>48</v>
      </c>
      <c r="PW386">
        <f>(('Monthly data 1831 to 1870'!PV387/'Monthly data 1831 to 1870'!PV375)-1)*'Monthly data 1831 to 1870'!PW387*'Monthly data 1831 to 1870'!PX387</f>
        <v>0</v>
      </c>
      <c r="RL386">
        <f>'Monthly data 1831 to 1870'!RK387*'Monthly data 1831 to 1870'!RM387</f>
        <v>60.762</v>
      </c>
      <c r="RM386">
        <f>(('Monthly data 1831 to 1870'!RL387/'Monthly data 1831 to 1870'!RL375)-1)*'Monthly data 1831 to 1870'!RM387*'Monthly data 1831 to 1870'!RN387</f>
        <v>0</v>
      </c>
      <c r="RX386">
        <f>'Monthly data 1831 to 1870'!RW387*'Monthly data 1831 to 1870'!RY387</f>
        <v>72</v>
      </c>
      <c r="RY386">
        <f>(('Monthly data 1831 to 1870'!RX387/'Monthly data 1831 to 1870'!RX375)-1)*'Monthly data 1831 to 1870'!RY387*'Monthly data 1831 to 1870'!RZ387</f>
        <v>0</v>
      </c>
    </row>
    <row r="387" spans="2:493" x14ac:dyDescent="0.55000000000000004">
      <c r="B387">
        <f>'Monthly data 1831 to 1870'!B388</f>
        <v>186301</v>
      </c>
      <c r="E387" s="11">
        <f>'Monthly data 1831 to 1870'!E388</f>
        <v>269465.5</v>
      </c>
      <c r="F387" s="11">
        <f>'Monthly data 1831 to 1870'!F388</f>
        <v>68.202587592638352</v>
      </c>
    </row>
    <row r="388" spans="2:493" x14ac:dyDescent="0.55000000000000004">
      <c r="B388">
        <f>'Monthly data 1831 to 1870'!B389</f>
        <v>186302</v>
      </c>
      <c r="E388" s="11">
        <f>'Monthly data 1831 to 1870'!E389</f>
        <v>274960.24</v>
      </c>
      <c r="F388" s="11">
        <f>'Monthly data 1831 to 1870'!F389</f>
        <v>69.593324017704916</v>
      </c>
    </row>
    <row r="389" spans="2:493" x14ac:dyDescent="0.55000000000000004">
      <c r="B389">
        <f>'Monthly data 1831 to 1870'!B390</f>
        <v>186303</v>
      </c>
      <c r="E389" s="11">
        <f>'Monthly data 1831 to 1870'!E390</f>
        <v>268431.52500000002</v>
      </c>
      <c r="F389" s="11">
        <f>'Monthly data 1831 to 1870'!F390</f>
        <v>67.940885183587497</v>
      </c>
    </row>
    <row r="390" spans="2:493" x14ac:dyDescent="0.55000000000000004">
      <c r="B390">
        <f>'Monthly data 1831 to 1870'!B391</f>
        <v>186304</v>
      </c>
      <c r="E390" s="11">
        <f>'Monthly data 1831 to 1870'!E391</f>
        <v>275232.09499999997</v>
      </c>
      <c r="F390" s="11">
        <f>'Monthly data 1831 to 1870'!F391</f>
        <v>69.662131395458275</v>
      </c>
    </row>
    <row r="391" spans="2:493" x14ac:dyDescent="0.55000000000000004">
      <c r="B391">
        <f>'Monthly data 1831 to 1870'!B392</f>
        <v>186305</v>
      </c>
      <c r="E391" s="11">
        <f>'Monthly data 1831 to 1870'!E392</f>
        <v>293582.81</v>
      </c>
      <c r="F391" s="11">
        <f>'Monthly data 1831 to 1870'!F392</f>
        <v>74.306756578181265</v>
      </c>
    </row>
    <row r="392" spans="2:493" x14ac:dyDescent="0.55000000000000004">
      <c r="B392">
        <f>'Monthly data 1831 to 1870'!B393</f>
        <v>186306</v>
      </c>
      <c r="E392" s="11">
        <f>'Monthly data 1831 to 1870'!E393</f>
        <v>287133.7583333333</v>
      </c>
      <c r="F392" s="11">
        <f>'Monthly data 1831 to 1870'!F393</f>
        <v>72.674480790797404</v>
      </c>
    </row>
    <row r="393" spans="2:493" x14ac:dyDescent="0.55000000000000004">
      <c r="B393">
        <f>'Monthly data 1831 to 1870'!B394</f>
        <v>186307</v>
      </c>
      <c r="E393" s="11">
        <f>'Monthly data 1831 to 1870'!E394</f>
        <v>297827.48666666663</v>
      </c>
      <c r="F393" s="11">
        <f>'Monthly data 1831 to 1870'!F394</f>
        <v>75.381097939731291</v>
      </c>
    </row>
    <row r="394" spans="2:493" x14ac:dyDescent="0.55000000000000004">
      <c r="B394">
        <f>'Monthly data 1831 to 1870'!B395</f>
        <v>186308</v>
      </c>
      <c r="E394" s="11">
        <f>'Monthly data 1831 to 1870'!E395</f>
        <v>308200.99</v>
      </c>
      <c r="F394" s="11">
        <f>'Monthly data 1831 to 1870'!F395</f>
        <v>78.006665107825881</v>
      </c>
    </row>
    <row r="395" spans="2:493" x14ac:dyDescent="0.55000000000000004">
      <c r="B395">
        <f>'Monthly data 1831 to 1870'!B396</f>
        <v>186309</v>
      </c>
      <c r="E395" s="11">
        <f>'Monthly data 1831 to 1870'!E396</f>
        <v>307150.46500000003</v>
      </c>
      <c r="F395" s="11">
        <f>'Monthly data 1831 to 1870'!F396</f>
        <v>77.740773840369556</v>
      </c>
    </row>
    <row r="396" spans="2:493" x14ac:dyDescent="0.55000000000000004">
      <c r="B396">
        <f>'Monthly data 1831 to 1870'!B397</f>
        <v>186310</v>
      </c>
      <c r="E396" s="11">
        <f>'Monthly data 1831 to 1870'!E397</f>
        <v>313648.315</v>
      </c>
      <c r="F396" s="11">
        <f>'Monthly data 1831 to 1870'!F397</f>
        <v>79.385400643388209</v>
      </c>
    </row>
    <row r="397" spans="2:493" x14ac:dyDescent="0.55000000000000004">
      <c r="B397">
        <f>'Monthly data 1831 to 1870'!B398</f>
        <v>186311</v>
      </c>
      <c r="E397" s="11">
        <f>'Monthly data 1831 to 1870'!E398</f>
        <v>305530.63500000001</v>
      </c>
      <c r="F397" s="11">
        <f>'Monthly data 1831 to 1870'!F398</f>
        <v>77.330789640313583</v>
      </c>
    </row>
    <row r="398" spans="2:493" x14ac:dyDescent="0.55000000000000004">
      <c r="B398">
        <f>'Monthly data 1831 to 1870'!B399</f>
        <v>186312</v>
      </c>
      <c r="D398">
        <f>D386*G398*(1+H398)</f>
        <v>823.9307672778433</v>
      </c>
      <c r="E398" s="11">
        <f>'Monthly data 1831 to 1870'!E399</f>
        <v>305865.28357142862</v>
      </c>
      <c r="F398" s="11">
        <f>'Monthly data 1831 to 1870'!F399</f>
        <v>77.41549027362511</v>
      </c>
      <c r="G398">
        <f>F398/F386</f>
        <v>1.264300272048051</v>
      </c>
      <c r="H398" s="12">
        <f>(J398+K398)/AVERAGE(E387:E398)</f>
        <v>8.2108309197307813E-2</v>
      </c>
      <c r="I398" s="12">
        <f>J398/AVERAGE(E387:E398)</f>
        <v>6.4929486832062219E-2</v>
      </c>
      <c r="J398">
        <f>SUM(L398,R398,X398,AD398,AJ398,AP398,AV398,BB398,BH398,BN398,BT398,BZ398,CF398,CL398,CR398,CX398,DD398,DJ398,DP398,DV398,EB398,EH398,EN398,ET398,EZ398,FF398,FL398,FR398,FX398,GD398,GJ398,GP398,GV398,HB398,HH398,HN398,HT398,HZ398,IF398,IL398,IR398,IX398,JD398,JJ398,JP398,JV398,KB398,KH398,KN398,KT398,KZ398,LF398,LL398,LR398,LX398,MD398,MJ398,MP398,MV398,NB398,NH398,NN398,NT398,NZ398,OF398,OL398,OR398,OX398,PD398,PJ398,PP398,PV398,QB398,QH398,QN398,QT398,QZ398,RF398,RL398,RR398,RX398,SD398,SJ398,SP398)</f>
        <v>18975.800000000003</v>
      </c>
      <c r="K398">
        <f>SUM(M398,S398,Y398,AE398,AK398,AQ398,AW398,BC398,BI398,BO398,BU398,CA398,CG398,CM398,CS398,CY398,DE398,DK398,DQ398,DW398,EC398,EI398,EO398,EU398,FA398,FG398,FM398,FS398,FY398,GE398,GK398,GQ398,GW398,HC398,HI398,HO398,HU398,IA398,IG398,IM398,IS398,IY398,JE398,JK398,JQ398,JW398,KC398,KI398,KO398,KU398,LA398,LG398,LM398,LS398,LY398,ME398,MK398,MQ398,MW398,NC398,NI398,NO398,NU398,OA398,OG398,OM398,OS398,OY398,PE398,PK398,PQ398,PW398,QC398,QI398,QO398,QU398,RA398,RG398,RM398,RS398,RY398,SE398,SK398,SQ398)</f>
        <v>5020.5525000000025</v>
      </c>
      <c r="L398">
        <f>'Monthly data 1831 to 1870'!K399*'Monthly data 1831 to 1870'!M399</f>
        <v>1183.5</v>
      </c>
      <c r="M398">
        <f>(('Monthly data 1831 to 1870'!L399/'Monthly data 1831 to 1870'!L387)-1)*'Monthly data 1831 to 1870'!M399*'Monthly data 1831 to 1870'!N399</f>
        <v>0</v>
      </c>
      <c r="R398">
        <f>'Monthly data 1831 to 1870'!Q399*'Monthly data 1831 to 1870'!S399</f>
        <v>0</v>
      </c>
      <c r="S398">
        <f>(('Monthly data 1831 to 1870'!R399/'Monthly data 1831 to 1870'!R387)-1)*'Monthly data 1831 to 1870'!S399*'Monthly data 1831 to 1870'!T399</f>
        <v>0</v>
      </c>
      <c r="X398">
        <f>'Monthly data 1831 to 1870'!W399*'Monthly data 1831 to 1870'!Y399</f>
        <v>637.5</v>
      </c>
      <c r="Y398">
        <f>(('Monthly data 1831 to 1870'!X399/'Monthly data 1831 to 1870'!X387)-1)*'Monthly data 1831 to 1870'!Y399*'Monthly data 1831 to 1870'!Z399</f>
        <v>0</v>
      </c>
      <c r="AD398">
        <f>'Monthly data 1831 to 1870'!AC399*'Monthly data 1831 to 1870'!AE399</f>
        <v>1140</v>
      </c>
      <c r="AE398">
        <f>(('Monthly data 1831 to 1870'!AD399/'Monthly data 1831 to 1870'!AD387)-1)*'Monthly data 1831 to 1870'!AE399*'Monthly data 1831 to 1870'!AF399</f>
        <v>1128.6000000000008</v>
      </c>
      <c r="AJ398">
        <f>'Monthly data 1831 to 1870'!AI399*'Monthly data 1831 to 1870'!AK399</f>
        <v>0</v>
      </c>
      <c r="AK398">
        <f>(('Monthly data 1831 to 1870'!AJ399/'Monthly data 1831 to 1870'!AJ387)-1)*'Monthly data 1831 to 1870'!AK399*'Monthly data 1831 to 1870'!AL399</f>
        <v>919.32750000000078</v>
      </c>
      <c r="AP398">
        <f>'Monthly data 1831 to 1870'!AO399*'Monthly data 1831 to 1870'!AQ399</f>
        <v>0</v>
      </c>
      <c r="AQ398">
        <f>(('Monthly data 1831 to 1870'!AP399/'Monthly data 1831 to 1870'!AP387)-1)*'Monthly data 1831 to 1870'!AQ399*'Monthly data 1831 to 1870'!AR399</f>
        <v>0</v>
      </c>
      <c r="AV398">
        <f>'Monthly data 1831 to 1870'!AU399*'Monthly data 1831 to 1870'!AW399</f>
        <v>920</v>
      </c>
      <c r="AW398">
        <f>(('Monthly data 1831 to 1870'!AV399/'Monthly data 1831 to 1870'!AV387)-1)*'Monthly data 1831 to 1870'!AW399*'Monthly data 1831 to 1870'!AX399</f>
        <v>0</v>
      </c>
      <c r="BB398">
        <f>'Monthly data 1831 to 1870'!BA399*'Monthly data 1831 to 1870'!BC399</f>
        <v>332</v>
      </c>
      <c r="BC398">
        <f>(('Monthly data 1831 to 1870'!BB399/'Monthly data 1831 to 1870'!BB387)-1)*'Monthly data 1831 to 1870'!BC399*'Monthly data 1831 to 1870'!BD399</f>
        <v>0</v>
      </c>
      <c r="BH398">
        <f>'Monthly data 1831 to 1870'!BG399*'Monthly data 1831 to 1870'!BI399</f>
        <v>122.8</v>
      </c>
      <c r="BI398">
        <f>(('Monthly data 1831 to 1870'!BH399/'Monthly data 1831 to 1870'!BH387)-1)*'Monthly data 1831 to 1870'!BI399*'Monthly data 1831 to 1870'!BJ399</f>
        <v>0</v>
      </c>
      <c r="BN398">
        <f>'Monthly data 1831 to 1870'!BM399*'Monthly data 1831 to 1870'!BO399</f>
        <v>180</v>
      </c>
      <c r="BO398">
        <f>(('Monthly data 1831 to 1870'!BN399/'Monthly data 1831 to 1870'!BN387)-1)*'Monthly data 1831 to 1870'!BO399*'Monthly data 1831 to 1870'!BP399</f>
        <v>0</v>
      </c>
      <c r="BT398">
        <f>'Monthly data 1831 to 1870'!BS399*'Monthly data 1831 to 1870'!BU399</f>
        <v>360</v>
      </c>
      <c r="BU398">
        <f>(('Monthly data 1831 to 1870'!BT399/'Monthly data 1831 to 1870'!BT387)-1)*'Monthly data 1831 to 1870'!BU399*'Monthly data 1831 to 1870'!BV399</f>
        <v>0</v>
      </c>
      <c r="BZ398">
        <f>'Monthly data 1831 to 1870'!BY399*'Monthly data 1831 to 1870'!CA399</f>
        <v>1008</v>
      </c>
      <c r="CA398">
        <f>(('Monthly data 1831 to 1870'!BZ399/'Monthly data 1831 to 1870'!BZ387)-1)*'Monthly data 1831 to 1870'!CA399*'Monthly data 1831 to 1870'!CB399</f>
        <v>0</v>
      </c>
      <c r="CF398">
        <f>'Monthly data 1831 to 1870'!CE399*'Monthly data 1831 to 1870'!CG399</f>
        <v>0</v>
      </c>
      <c r="CG398">
        <f>(('Monthly data 1831 to 1870'!CF399/'Monthly data 1831 to 1870'!CF387)-1)*'Monthly data 1831 to 1870'!CG399*'Monthly data 1831 to 1870'!CH399</f>
        <v>0</v>
      </c>
      <c r="CL398">
        <f>'Monthly data 1831 to 1870'!CK399*'Monthly data 1831 to 1870'!CM399</f>
        <v>360</v>
      </c>
      <c r="CM398">
        <f>(('Monthly data 1831 to 1870'!CL399/'Monthly data 1831 to 1870'!CL387)-1)*'Monthly data 1831 to 1870'!CM399*'Monthly data 1831 to 1870'!CN399</f>
        <v>0</v>
      </c>
      <c r="CR398">
        <f>'Monthly data 1831 to 1870'!CQ399*'Monthly data 1831 to 1870'!CS399</f>
        <v>0</v>
      </c>
      <c r="CS398">
        <f>(('Monthly data 1831 to 1870'!CR399/'Monthly data 1831 to 1870'!CR387)-1)*'Monthly data 1831 to 1870'!CS399*'Monthly data 1831 to 1870'!CT399</f>
        <v>0</v>
      </c>
      <c r="CX398">
        <f>'Monthly data 1831 to 1870'!CW399*'Monthly data 1831 to 1870'!CY399</f>
        <v>1694</v>
      </c>
      <c r="CY398">
        <f>(('Monthly data 1831 to 1870'!CX399/'Monthly data 1831 to 1870'!CX387)-1)*'Monthly data 1831 to 1870'!CY399*'Monthly data 1831 to 1870'!CZ399</f>
        <v>0</v>
      </c>
      <c r="DD398">
        <f>'Monthly data 1831 to 1870'!DC399*'Monthly data 1831 to 1870'!DE399</f>
        <v>308</v>
      </c>
      <c r="DE398">
        <f>(('Monthly data 1831 to 1870'!DD399/'Monthly data 1831 to 1870'!DD387)-1)*'Monthly data 1831 to 1870'!DE399*'Monthly data 1831 to 1870'!DF399</f>
        <v>0</v>
      </c>
      <c r="DJ398">
        <f>'Monthly data 1831 to 1870'!DI399*'Monthly data 1831 to 1870'!DK399</f>
        <v>0</v>
      </c>
      <c r="DK398">
        <f>(('Monthly data 1831 to 1870'!DJ399/'Monthly data 1831 to 1870'!DJ387)-1)*'Monthly data 1831 to 1870'!DK399*'Monthly data 1831 to 1870'!DL399</f>
        <v>0</v>
      </c>
      <c r="DP398">
        <f>'Monthly data 1831 to 1870'!DO399*'Monthly data 1831 to 1870'!DQ399</f>
        <v>665.5</v>
      </c>
      <c r="DQ398">
        <f>(('Monthly data 1831 to 1870'!DP399/'Monthly data 1831 to 1870'!DP387)-1)*'Monthly data 1831 to 1870'!DQ399*'Monthly data 1831 to 1870'!DR399</f>
        <v>0</v>
      </c>
      <c r="DV398">
        <f>'Monthly data 1831 to 1870'!DU399*'Monthly data 1831 to 1870'!DW399</f>
        <v>305</v>
      </c>
      <c r="DW398">
        <f>(('Monthly data 1831 to 1870'!DV399/'Monthly data 1831 to 1870'!DV387)-1)*'Monthly data 1831 to 1870'!DW399*'Monthly data 1831 to 1870'!DX399</f>
        <v>0</v>
      </c>
      <c r="EB398">
        <f>'Monthly data 1831 to 1870'!EA399*'Monthly data 1831 to 1870'!EC399</f>
        <v>372</v>
      </c>
      <c r="EC398">
        <f>(('Monthly data 1831 to 1870'!EB399/'Monthly data 1831 to 1870'!EB387)-1)*'Monthly data 1831 to 1870'!EC399*'Monthly data 1831 to 1870'!ED399</f>
        <v>0</v>
      </c>
      <c r="ET398">
        <f>'Monthly data 1831 to 1870'!ES399*'Monthly data 1831 to 1870'!EU399</f>
        <v>360</v>
      </c>
      <c r="EU398">
        <f>(('Monthly data 1831 to 1870'!ET399/'Monthly data 1831 to 1870'!ET387)-1)*'Monthly data 1831 to 1870'!EU399*'Monthly data 1831 to 1870'!EV399</f>
        <v>0</v>
      </c>
      <c r="EZ398">
        <f>'Monthly data 1831 to 1870'!EY399*'Monthly data 1831 to 1870'!FA399</f>
        <v>412</v>
      </c>
      <c r="FA398">
        <f>(('Monthly data 1831 to 1870'!EZ399/'Monthly data 1831 to 1870'!EZ387)-1)*'Monthly data 1831 to 1870'!FA399*'Monthly data 1831 to 1870'!FB399</f>
        <v>0</v>
      </c>
      <c r="FL398">
        <f>'Monthly data 1831 to 1870'!FK399*'Monthly data 1831 to 1870'!FM399</f>
        <v>660</v>
      </c>
      <c r="FM398">
        <f>(('Monthly data 1831 to 1870'!FL399/'Monthly data 1831 to 1870'!FL387)-1)*'Monthly data 1831 to 1870'!FM399*'Monthly data 1831 to 1870'!FN399</f>
        <v>2111.9999999999995</v>
      </c>
      <c r="FR398">
        <f>'Monthly data 1831 to 1870'!FQ399*'Monthly data 1831 to 1870'!FS399</f>
        <v>1206</v>
      </c>
      <c r="FS398">
        <f>(('Monthly data 1831 to 1870'!FR399/'Monthly data 1831 to 1870'!FR387)-1)*'Monthly data 1831 to 1870'!FS399*'Monthly data 1831 to 1870'!FT399</f>
        <v>0</v>
      </c>
      <c r="FX398">
        <f>'Monthly data 1831 to 1870'!FW399*'Monthly data 1831 to 1870'!FY399</f>
        <v>0</v>
      </c>
      <c r="FY398">
        <f>(('Monthly data 1831 to 1870'!FX399/'Monthly data 1831 to 1870'!FX387)-1)*'Monthly data 1831 to 1870'!FY399*'Monthly data 1831 to 1870'!FZ399</f>
        <v>0</v>
      </c>
      <c r="GD398">
        <f>'Monthly data 1831 to 1870'!GC399*'Monthly data 1831 to 1870'!GE399</f>
        <v>152</v>
      </c>
      <c r="GE398">
        <f>(('Monthly data 1831 to 1870'!GD399/'Monthly data 1831 to 1870'!GD387)-1)*'Monthly data 1831 to 1870'!GE399*'Monthly data 1831 to 1870'!GF399</f>
        <v>0</v>
      </c>
      <c r="GJ398">
        <f>'Monthly data 1831 to 1870'!GI399*'Monthly data 1831 to 1870'!GK399</f>
        <v>0</v>
      </c>
      <c r="GK398">
        <f>(('Monthly data 1831 to 1870'!GJ399/'Monthly data 1831 to 1870'!GJ387)-1)*'Monthly data 1831 to 1870'!GK399*'Monthly data 1831 to 1870'!GL399</f>
        <v>0</v>
      </c>
      <c r="GP398">
        <f>'Monthly data 1831 to 1870'!GO399*'Monthly data 1831 to 1870'!GQ399</f>
        <v>230</v>
      </c>
      <c r="GQ398">
        <f>(('Monthly data 1831 to 1870'!GP399/'Monthly data 1831 to 1870'!GP387)-1)*'Monthly data 1831 to 1870'!GQ399*'Monthly data 1831 to 1870'!GR399</f>
        <v>0</v>
      </c>
      <c r="HB398">
        <f>'Monthly data 1831 to 1870'!HA399*'Monthly data 1831 to 1870'!HC399</f>
        <v>0</v>
      </c>
      <c r="HC398">
        <f>(('Monthly data 1831 to 1870'!HB399/'Monthly data 1831 to 1870'!HB387)-1)*'Monthly data 1831 to 1870'!HC399*'Monthly data 1831 to 1870'!HD399</f>
        <v>0</v>
      </c>
      <c r="HN398">
        <f>'Monthly data 1831 to 1870'!HM399*'Monthly data 1831 to 1870'!HO399</f>
        <v>462</v>
      </c>
      <c r="HO398">
        <f>(('Monthly data 1831 to 1870'!HN399/'Monthly data 1831 to 1870'!HN387)-1)*'Monthly data 1831 to 1870'!HO399*'Monthly data 1831 to 1870'!HP399</f>
        <v>0</v>
      </c>
      <c r="HT398">
        <f>'Monthly data 1831 to 1870'!HS399*'Monthly data 1831 to 1870'!HU399</f>
        <v>0</v>
      </c>
      <c r="HU398">
        <f>(('Monthly data 1831 to 1870'!HT399/'Monthly data 1831 to 1870'!HT387)-1)*'Monthly data 1831 to 1870'!HU399*'Monthly data 1831 to 1870'!HV399</f>
        <v>0</v>
      </c>
      <c r="HZ398">
        <f>'Monthly data 1831 to 1870'!HY399*'Monthly data 1831 to 1870'!IA399</f>
        <v>276</v>
      </c>
      <c r="IA398">
        <f>(('Monthly data 1831 to 1870'!HZ399/'Monthly data 1831 to 1870'!HZ387)-1)*'Monthly data 1831 to 1870'!IA399*'Monthly data 1831 to 1870'!IB399</f>
        <v>0</v>
      </c>
      <c r="IF398">
        <f>'Monthly data 1831 to 1870'!IE399*'Monthly data 1831 to 1870'!IG399</f>
        <v>360</v>
      </c>
      <c r="IG398">
        <f>(('Monthly data 1831 to 1870'!IF399/'Monthly data 1831 to 1870'!IF387)-1)*'Monthly data 1831 to 1870'!IG399*'Monthly data 1831 to 1870'!IH399</f>
        <v>0</v>
      </c>
      <c r="IL398">
        <f>'Monthly data 1831 to 1870'!IK399*'Monthly data 1831 to 1870'!IM399</f>
        <v>180</v>
      </c>
      <c r="IM398">
        <f>(('Monthly data 1831 to 1870'!IL399/'Monthly data 1831 to 1870'!IL387)-1)*'Monthly data 1831 to 1870'!IM399*'Monthly data 1831 to 1870'!IN399</f>
        <v>0</v>
      </c>
      <c r="IR398">
        <f>'Monthly data 1831 to 1870'!IQ399*'Monthly data 1831 to 1870'!IS399</f>
        <v>45</v>
      </c>
      <c r="IS398">
        <f>(('Monthly data 1831 to 1870'!IR399/'Monthly data 1831 to 1870'!IR387)-1)*'Monthly data 1831 to 1870'!IS399*'Monthly data 1831 to 1870'!IT399</f>
        <v>0</v>
      </c>
      <c r="IX398">
        <f>'Monthly data 1831 to 1870'!IW399*'Monthly data 1831 to 1870'!IY399</f>
        <v>0</v>
      </c>
      <c r="IY398">
        <f>(('Monthly data 1831 to 1870'!IX399/'Monthly data 1831 to 1870'!IX387)-1)*'Monthly data 1831 to 1870'!IY399*'Monthly data 1831 to 1870'!IZ399</f>
        <v>0</v>
      </c>
      <c r="JJ398">
        <f>'Monthly data 1831 to 1870'!JI399*'Monthly data 1831 to 1870'!JK399</f>
        <v>500</v>
      </c>
      <c r="JK398">
        <f>(('Monthly data 1831 to 1870'!JJ399/'Monthly data 1831 to 1870'!JJ387)-1)*'Monthly data 1831 to 1870'!JK399*'Monthly data 1831 to 1870'!JL399</f>
        <v>0</v>
      </c>
      <c r="JP398">
        <f>'Monthly data 1831 to 1870'!JO399*'Monthly data 1831 to 1870'!JQ399</f>
        <v>252.8</v>
      </c>
      <c r="JQ398">
        <f>(('Monthly data 1831 to 1870'!JP399/'Monthly data 1831 to 1870'!JP387)-1)*'Monthly data 1831 to 1870'!JQ399*'Monthly data 1831 to 1870'!JR399</f>
        <v>0</v>
      </c>
      <c r="KH398">
        <f>'Monthly data 1831 to 1870'!KG399*'Monthly data 1831 to 1870'!KI399</f>
        <v>300</v>
      </c>
      <c r="KI398">
        <f>(('Monthly data 1831 to 1870'!KH399/'Monthly data 1831 to 1870'!KH387)-1)*'Monthly data 1831 to 1870'!KI399*'Monthly data 1831 to 1870'!KJ399</f>
        <v>0</v>
      </c>
      <c r="KN398">
        <f>'Monthly data 1831 to 1870'!KM399*'Monthly data 1831 to 1870'!KO399</f>
        <v>128.1</v>
      </c>
      <c r="KO398">
        <f>(('Monthly data 1831 to 1870'!KN399/'Monthly data 1831 to 1870'!KN387)-1)*'Monthly data 1831 to 1870'!KO399*'Monthly data 1831 to 1870'!KP399</f>
        <v>0</v>
      </c>
      <c r="KT398">
        <f>'Monthly data 1831 to 1870'!KS399*'Monthly data 1831 to 1870'!KU399</f>
        <v>750</v>
      </c>
      <c r="KU398">
        <f>(('Monthly data 1831 to 1870'!KT399/'Monthly data 1831 to 1870'!KT387)-1)*'Monthly data 1831 to 1870'!KU399*'Monthly data 1831 to 1870'!KV399</f>
        <v>860.6250000000008</v>
      </c>
      <c r="KZ398">
        <f>'Monthly data 1831 to 1870'!KY399*'Monthly data 1831 to 1870'!LA399</f>
        <v>115.5</v>
      </c>
      <c r="LA398">
        <f>(('Monthly data 1831 to 1870'!KZ399/'Monthly data 1831 to 1870'!KZ387)-1)*'Monthly data 1831 to 1870'!LA399*'Monthly data 1831 to 1870'!LB399</f>
        <v>0</v>
      </c>
      <c r="LF398">
        <f>'Monthly data 1831 to 1870'!LE399*'Monthly data 1831 to 1870'!LG399</f>
        <v>402.5</v>
      </c>
      <c r="LG398">
        <f>(('Monthly data 1831 to 1870'!LF399/'Monthly data 1831 to 1870'!LF387)-1)*'Monthly data 1831 to 1870'!LG399*'Monthly data 1831 to 1870'!LH399</f>
        <v>0</v>
      </c>
      <c r="LL398">
        <f>'Monthly data 1831 to 1870'!LK399*'Monthly data 1831 to 1870'!LM399</f>
        <v>844.90000000000009</v>
      </c>
      <c r="LM398">
        <f>(('Monthly data 1831 to 1870'!LL399/'Monthly data 1831 to 1870'!LL387)-1)*'Monthly data 1831 to 1870'!LM399*'Monthly data 1831 to 1870'!LN399</f>
        <v>0</v>
      </c>
      <c r="LX398">
        <f>'Monthly data 1831 to 1870'!LW399*'Monthly data 1831 to 1870'!LY399</f>
        <v>440</v>
      </c>
      <c r="LY398">
        <f>(('Monthly data 1831 to 1870'!LX399/'Monthly data 1831 to 1870'!LX387)-1)*'Monthly data 1831 to 1870'!LY399*'Monthly data 1831 to 1870'!LZ399</f>
        <v>0</v>
      </c>
      <c r="NB398">
        <f>'Monthly data 1831 to 1870'!NA399*'Monthly data 1831 to 1870'!NC399</f>
        <v>120</v>
      </c>
      <c r="NC398">
        <f>(('Monthly data 1831 to 1870'!NB399/'Monthly data 1831 to 1870'!NB387)-1)*'Monthly data 1831 to 1870'!NC399*'Monthly data 1831 to 1870'!ND399</f>
        <v>0</v>
      </c>
      <c r="NH398">
        <f>'Monthly data 1831 to 1870'!NG399*'Monthly data 1831 to 1870'!NI399</f>
        <v>212.39999999999998</v>
      </c>
      <c r="NI398">
        <f>(('Monthly data 1831 to 1870'!NH399/'Monthly data 1831 to 1870'!NH387)-1)*'Monthly data 1831 to 1870'!NI399*'Monthly data 1831 to 1870'!NJ399</f>
        <v>0</v>
      </c>
      <c r="NN398">
        <f>'Monthly data 1831 to 1870'!NM399*'Monthly data 1831 to 1870'!NO399</f>
        <v>95.4</v>
      </c>
      <c r="NO398">
        <f>(('Monthly data 1831 to 1870'!NN399/'Monthly data 1831 to 1870'!NN387)-1)*'Monthly data 1831 to 1870'!NO399*'Monthly data 1831 to 1870'!NP399</f>
        <v>0</v>
      </c>
      <c r="NZ398">
        <f>'Monthly data 1831 to 1870'!NY399*'Monthly data 1831 to 1870'!OA399</f>
        <v>0</v>
      </c>
      <c r="OA398">
        <f>(('Monthly data 1831 to 1870'!NZ399/'Monthly data 1831 to 1870'!NZ387)-1)*'Monthly data 1831 to 1870'!OA399*'Monthly data 1831 to 1870'!OB399</f>
        <v>0</v>
      </c>
      <c r="OL398">
        <f>'Monthly data 1831 to 1870'!OK399*'Monthly data 1831 to 1870'!OM399</f>
        <v>447</v>
      </c>
      <c r="OM398">
        <f>(('Monthly data 1831 to 1870'!OL399/'Monthly data 1831 to 1870'!OL387)-1)*'Monthly data 1831 to 1870'!OM399*'Monthly data 1831 to 1870'!ON399</f>
        <v>0</v>
      </c>
      <c r="OR398">
        <f>'Monthly data 1831 to 1870'!OQ399*'Monthly data 1831 to 1870'!OS399</f>
        <v>97.5</v>
      </c>
      <c r="OS398">
        <f>(('Monthly data 1831 to 1870'!OR399/'Monthly data 1831 to 1870'!OR387)-1)*'Monthly data 1831 to 1870'!OS399*'Monthly data 1831 to 1870'!OT399</f>
        <v>0</v>
      </c>
      <c r="OX398">
        <f>'Monthly data 1831 to 1870'!OW399*'Monthly data 1831 to 1870'!OY399</f>
        <v>132</v>
      </c>
      <c r="OY398">
        <f>(('Monthly data 1831 to 1870'!OX399/'Monthly data 1831 to 1870'!OX387)-1)*'Monthly data 1831 to 1870'!OY399*'Monthly data 1831 to 1870'!OZ399</f>
        <v>0</v>
      </c>
      <c r="PV398">
        <f>'Monthly data 1831 to 1870'!PU399*'Monthly data 1831 to 1870'!PW399</f>
        <v>48</v>
      </c>
      <c r="PW398">
        <f>(('Monthly data 1831 to 1870'!PV399/'Monthly data 1831 to 1870'!PV387)-1)*'Monthly data 1831 to 1870'!PW399*'Monthly data 1831 to 1870'!PX399</f>
        <v>0</v>
      </c>
      <c r="RL398">
        <f>'Monthly data 1831 to 1870'!RK399*'Monthly data 1831 to 1870'!RM399</f>
        <v>68.400000000000006</v>
      </c>
      <c r="RM398">
        <f>(('Monthly data 1831 to 1870'!RL399/'Monthly data 1831 to 1870'!RL387)-1)*'Monthly data 1831 to 1870'!RM399*'Monthly data 1831 to 1870'!RN399</f>
        <v>0</v>
      </c>
      <c r="RX398">
        <f>'Monthly data 1831 to 1870'!RW399*'Monthly data 1831 to 1870'!RY399</f>
        <v>90</v>
      </c>
      <c r="RY398">
        <f>(('Monthly data 1831 to 1870'!RX399/'Monthly data 1831 to 1870'!RX387)-1)*'Monthly data 1831 to 1870'!RY399*'Monthly data 1831 to 1870'!RZ399</f>
        <v>0</v>
      </c>
    </row>
    <row r="399" spans="2:493" x14ac:dyDescent="0.55000000000000004">
      <c r="B399">
        <f>'Monthly data 1831 to 1870'!B400</f>
        <v>186401</v>
      </c>
      <c r="E399" s="11">
        <f>'Monthly data 1831 to 1870'!E400</f>
        <v>333020.46214285714</v>
      </c>
      <c r="F399" s="11">
        <f>'Monthly data 1831 to 1870'!F400</f>
        <v>80.723276599316634</v>
      </c>
    </row>
    <row r="400" spans="2:493" x14ac:dyDescent="0.55000000000000004">
      <c r="B400">
        <f>'Monthly data 1831 to 1870'!B401</f>
        <v>186402</v>
      </c>
      <c r="E400" s="11">
        <f>'Monthly data 1831 to 1870'!E401</f>
        <v>350422.2882142858</v>
      </c>
      <c r="F400" s="11">
        <f>'Monthly data 1831 to 1870'!F401</f>
        <v>84.941433076123573</v>
      </c>
    </row>
    <row r="401" spans="2:493" x14ac:dyDescent="0.55000000000000004">
      <c r="B401">
        <f>'Monthly data 1831 to 1870'!B402</f>
        <v>186403</v>
      </c>
      <c r="E401" s="11">
        <f>'Monthly data 1831 to 1870'!E402</f>
        <v>378316.23928571428</v>
      </c>
      <c r="F401" s="11">
        <f>'Monthly data 1831 to 1870'!F402</f>
        <v>91.702852819817309</v>
      </c>
    </row>
    <row r="402" spans="2:493" x14ac:dyDescent="0.55000000000000004">
      <c r="B402">
        <f>'Monthly data 1831 to 1870'!B403</f>
        <v>186404</v>
      </c>
      <c r="E402" s="11">
        <f>'Monthly data 1831 to 1870'!E403</f>
        <v>368741.36785714288</v>
      </c>
      <c r="F402" s="11">
        <f>'Monthly data 1831 to 1870'!F403</f>
        <v>89.381929385389114</v>
      </c>
    </row>
    <row r="403" spans="2:493" x14ac:dyDescent="0.55000000000000004">
      <c r="B403">
        <f>'Monthly data 1831 to 1870'!B404</f>
        <v>186405</v>
      </c>
      <c r="E403" s="11">
        <f>'Monthly data 1831 to 1870'!E404</f>
        <v>365130.86309523811</v>
      </c>
      <c r="F403" s="11">
        <f>'Monthly data 1831 to 1870'!F404</f>
        <v>88.506752608914155</v>
      </c>
    </row>
    <row r="404" spans="2:493" x14ac:dyDescent="0.55000000000000004">
      <c r="B404">
        <f>'Monthly data 1831 to 1870'!B405</f>
        <v>186406</v>
      </c>
      <c r="E404" s="11">
        <f>'Monthly data 1831 to 1870'!E405</f>
        <v>365764.53333333344</v>
      </c>
      <c r="F404" s="11">
        <f>'Monthly data 1831 to 1870'!F405</f>
        <v>89.177434225655304</v>
      </c>
    </row>
    <row r="405" spans="2:493" x14ac:dyDescent="0.55000000000000004">
      <c r="B405">
        <f>'Monthly data 1831 to 1870'!B406</f>
        <v>186407</v>
      </c>
      <c r="E405" s="11">
        <f>'Monthly data 1831 to 1870'!E406</f>
        <v>363992.48000000004</v>
      </c>
      <c r="F405" s="11">
        <f>'Monthly data 1831 to 1870'!F406</f>
        <v>88.745388045186317</v>
      </c>
    </row>
    <row r="406" spans="2:493" x14ac:dyDescent="0.55000000000000004">
      <c r="B406">
        <f>'Monthly data 1831 to 1870'!B407</f>
        <v>186408</v>
      </c>
      <c r="E406" s="11">
        <f>'Monthly data 1831 to 1870'!E407</f>
        <v>357781.21500000008</v>
      </c>
      <c r="F406" s="11">
        <f>'Monthly data 1831 to 1870'!F407</f>
        <v>87.231013015579975</v>
      </c>
    </row>
    <row r="407" spans="2:493" x14ac:dyDescent="0.55000000000000004">
      <c r="B407">
        <f>'Monthly data 1831 to 1870'!B408</f>
        <v>186409</v>
      </c>
      <c r="E407" s="11">
        <f>'Monthly data 1831 to 1870'!E408</f>
        <v>333394.5500000001</v>
      </c>
      <c r="F407" s="11">
        <f>'Monthly data 1831 to 1870'!F408</f>
        <v>81.28527466254323</v>
      </c>
    </row>
    <row r="408" spans="2:493" x14ac:dyDescent="0.55000000000000004">
      <c r="B408">
        <f>'Monthly data 1831 to 1870'!B409</f>
        <v>186410</v>
      </c>
      <c r="E408" s="11">
        <f>'Monthly data 1831 to 1870'!E409</f>
        <v>333080.40000000002</v>
      </c>
      <c r="F408" s="11">
        <f>'Monthly data 1831 to 1870'!F409</f>
        <v>81.208681421786153</v>
      </c>
    </row>
    <row r="409" spans="2:493" x14ac:dyDescent="0.55000000000000004">
      <c r="B409">
        <f>'Monthly data 1831 to 1870'!B410</f>
        <v>186411</v>
      </c>
      <c r="E409" s="11">
        <f>'Monthly data 1831 to 1870'!E410</f>
        <v>329977.92500000005</v>
      </c>
      <c r="F409" s="11">
        <f>'Monthly data 1831 to 1870'!F410</f>
        <v>80.452263740367343</v>
      </c>
    </row>
    <row r="410" spans="2:493" x14ac:dyDescent="0.55000000000000004">
      <c r="B410">
        <f>'Monthly data 1831 to 1870'!B411</f>
        <v>186412</v>
      </c>
      <c r="D410">
        <f>D398*G410*(1+H410)</f>
        <v>998.12416552850368</v>
      </c>
      <c r="E410" s="11">
        <f>'Monthly data 1831 to 1870'!E411</f>
        <v>326384.24</v>
      </c>
      <c r="F410" s="11">
        <f>'Monthly data 1831 to 1870'!F411</f>
        <v>79.576083634016882</v>
      </c>
      <c r="G410">
        <f>F410/F398</f>
        <v>1.0279090573831562</v>
      </c>
      <c r="H410" s="12">
        <f>(J410+K410)/AVERAGE(E399:E410)</f>
        <v>0.17852596960729605</v>
      </c>
      <c r="I410" s="12">
        <f>J410/AVERAGE(E399:E410)</f>
        <v>9.3145075749495002E-2</v>
      </c>
      <c r="J410">
        <f>SUM(L410,R410,X410,AD410,AJ410,AP410,AV410,BB410,BH410,BN410,BT410,BZ410,CF410,CL410,CR410,CX410,DD410,DJ410,DP410,DV410,EB410,EH410,EN410,ET410,EZ410,FF410,FL410,FR410,FX410,GD410,GJ410,GP410,GV410,HB410,HH410,HN410,HT410,HZ410,IF410,IL410,IR410,IX410,JD410,JJ410,JP410,JV410,KB410,KH410,KN410,KT410,KZ410,LF410,LL410,LR410,LX410,MD410,MJ410,MP410,MV410,NB410,NH410,NN410,NT410,NZ410,OF410,OL410,OR410,OX410,PD410,PJ410,PP410,PV410,QB410,QH410,QN410,QT410,QZ410,RF410,RL410,RR410,RX410,SD410,SJ410,SP410)</f>
        <v>32647.4</v>
      </c>
      <c r="K410">
        <f>SUM(M410,S410,Y410,AE410,AK410,AQ410,AW410,BC410,BI410,BO410,BU410,CA410,CG410,CM410,CS410,CY410,DE410,DK410,DQ410,DW410,EC410,EI410,EO410,EU410,FA410,FG410,FM410,FS410,FY410,GE410,GK410,GQ410,GW410,HC410,HI410,HO410,HU410,IA410,IG410,IM410,IS410,IY410,JE410,JK410,JQ410,JW410,KC410,KI410,KO410,KU410,LA410,LG410,LM410,LS410,LY410,ME410,MK410,MQ410,MW410,NC410,NI410,NO410,NU410,OA410,OG410,OM410,OS410,OY410,PE410,PK410,PQ410,PW410,QC410,QI410,QO410,QU410,RA410,RG410,RM410,RS410,RY410,SE410,SK410,SQ410)</f>
        <v>29926.05</v>
      </c>
      <c r="L410">
        <f>'Monthly data 1831 to 1870'!K411*'Monthly data 1831 to 1870'!M411</f>
        <v>1052</v>
      </c>
      <c r="M410">
        <f>(('Monthly data 1831 to 1870'!L411/'Monthly data 1831 to 1870'!L399)-1)*'Monthly data 1831 to 1870'!M411*'Monthly data 1831 to 1870'!N411</f>
        <v>0</v>
      </c>
      <c r="R410">
        <f>'Monthly data 1831 to 1870'!Q411*'Monthly data 1831 to 1870'!S411</f>
        <v>0</v>
      </c>
      <c r="S410">
        <f>(('Monthly data 1831 to 1870'!R411/'Monthly data 1831 to 1870'!R399)-1)*'Monthly data 1831 to 1870'!S411*'Monthly data 1831 to 1870'!T411</f>
        <v>0</v>
      </c>
      <c r="X410">
        <f>'Monthly data 1831 to 1870'!W411*'Monthly data 1831 to 1870'!Y411</f>
        <v>1750</v>
      </c>
      <c r="Y410">
        <f>(('Monthly data 1831 to 1870'!X411/'Monthly data 1831 to 1870'!X399)-1)*'Monthly data 1831 to 1870'!Y411*'Monthly data 1831 to 1870'!Z411</f>
        <v>0</v>
      </c>
      <c r="AD410">
        <f>'Monthly data 1831 to 1870'!AC411*'Monthly data 1831 to 1870'!AE411</f>
        <v>1020</v>
      </c>
      <c r="AE410">
        <f>(('Monthly data 1831 to 1870'!AD411/'Monthly data 1831 to 1870'!AD399)-1)*'Monthly data 1831 to 1870'!AE411*'Monthly data 1831 to 1870'!AF411</f>
        <v>12348.799999999997</v>
      </c>
      <c r="AJ410">
        <f>'Monthly data 1831 to 1870'!AI411*'Monthly data 1831 to 1870'!AK411</f>
        <v>0</v>
      </c>
      <c r="AK410">
        <f>(('Monthly data 1831 to 1870'!AJ411/'Monthly data 1831 to 1870'!AJ399)-1)*'Monthly data 1831 to 1870'!AK411*'Monthly data 1831 to 1870'!AL411</f>
        <v>1486.0125000000014</v>
      </c>
      <c r="AP410">
        <f>'Monthly data 1831 to 1870'!AO411*'Monthly data 1831 to 1870'!AQ411</f>
        <v>0</v>
      </c>
      <c r="AQ410">
        <f>(('Monthly data 1831 to 1870'!AP411/'Monthly data 1831 to 1870'!AP399)-1)*'Monthly data 1831 to 1870'!AQ411*'Monthly data 1831 to 1870'!AR411</f>
        <v>0</v>
      </c>
      <c r="AV410">
        <f>'Monthly data 1831 to 1870'!AU411*'Monthly data 1831 to 1870'!AW411</f>
        <v>650</v>
      </c>
      <c r="AW410">
        <f>(('Monthly data 1831 to 1870'!AV411/'Monthly data 1831 to 1870'!AV399)-1)*'Monthly data 1831 to 1870'!AW411*'Monthly data 1831 to 1870'!AX411</f>
        <v>0</v>
      </c>
      <c r="BB410">
        <f>'Monthly data 1831 to 1870'!BA411*'Monthly data 1831 to 1870'!BC411</f>
        <v>332</v>
      </c>
      <c r="BC410">
        <f>(('Monthly data 1831 to 1870'!BB411/'Monthly data 1831 to 1870'!BB399)-1)*'Monthly data 1831 to 1870'!BC411*'Monthly data 1831 to 1870'!BD411</f>
        <v>0</v>
      </c>
      <c r="BH410">
        <f>'Monthly data 1831 to 1870'!BG411*'Monthly data 1831 to 1870'!BI411</f>
        <v>214.9</v>
      </c>
      <c r="BI410">
        <f>(('Monthly data 1831 to 1870'!BH411/'Monthly data 1831 to 1870'!BH399)-1)*'Monthly data 1831 to 1870'!BI411*'Monthly data 1831 to 1870'!BJ411</f>
        <v>0</v>
      </c>
      <c r="BN410">
        <f>'Monthly data 1831 to 1870'!BM411*'Monthly data 1831 to 1870'!BO411</f>
        <v>189</v>
      </c>
      <c r="BO410">
        <f>(('Monthly data 1831 to 1870'!BN411/'Monthly data 1831 to 1870'!BN399)-1)*'Monthly data 1831 to 1870'!BO411*'Monthly data 1831 to 1870'!BP411</f>
        <v>0</v>
      </c>
      <c r="BT410">
        <f>'Monthly data 1831 to 1870'!BS411*'Monthly data 1831 to 1870'!BU411</f>
        <v>480</v>
      </c>
      <c r="BU410">
        <f>(('Monthly data 1831 to 1870'!BT411/'Monthly data 1831 to 1870'!BT399)-1)*'Monthly data 1831 to 1870'!BU411*'Monthly data 1831 to 1870'!BV411</f>
        <v>0</v>
      </c>
      <c r="BZ410">
        <f>'Monthly data 1831 to 1870'!BY411*'Monthly data 1831 to 1870'!CA411</f>
        <v>1376</v>
      </c>
      <c r="CA410">
        <f>(('Monthly data 1831 to 1870'!BZ411/'Monthly data 1831 to 1870'!BZ399)-1)*'Monthly data 1831 to 1870'!CA411*'Monthly data 1831 to 1870'!CB411</f>
        <v>0</v>
      </c>
      <c r="CF410">
        <f>'Monthly data 1831 to 1870'!CE411*'Monthly data 1831 to 1870'!CG411</f>
        <v>0</v>
      </c>
      <c r="CG410">
        <f>(('Monthly data 1831 to 1870'!CF411/'Monthly data 1831 to 1870'!CF399)-1)*'Monthly data 1831 to 1870'!CG411*'Monthly data 1831 to 1870'!CH411</f>
        <v>0</v>
      </c>
      <c r="CL410">
        <f>'Monthly data 1831 to 1870'!CK411*'Monthly data 1831 to 1870'!CM411</f>
        <v>5595</v>
      </c>
      <c r="CM410">
        <f>(('Monthly data 1831 to 1870'!CL411/'Monthly data 1831 to 1870'!CL399)-1)*'Monthly data 1831 to 1870'!CM411*'Monthly data 1831 to 1870'!CN411</f>
        <v>0</v>
      </c>
      <c r="CR410">
        <f>'Monthly data 1831 to 1870'!CQ411*'Monthly data 1831 to 1870'!CS411</f>
        <v>0</v>
      </c>
      <c r="CS410">
        <f>(('Monthly data 1831 to 1870'!CR411/'Monthly data 1831 to 1870'!CR399)-1)*'Monthly data 1831 to 1870'!CS411*'Monthly data 1831 to 1870'!CT411</f>
        <v>0</v>
      </c>
      <c r="CX410">
        <f>'Monthly data 1831 to 1870'!CW411*'Monthly data 1831 to 1870'!CY411</f>
        <v>2196</v>
      </c>
      <c r="CY410">
        <f>(('Monthly data 1831 to 1870'!CX411/'Monthly data 1831 to 1870'!CX399)-1)*'Monthly data 1831 to 1870'!CY411*'Monthly data 1831 to 1870'!CZ411</f>
        <v>0</v>
      </c>
      <c r="DD410">
        <f>'Monthly data 1831 to 1870'!DC411*'Monthly data 1831 to 1870'!DE411</f>
        <v>496</v>
      </c>
      <c r="DE410">
        <f>(('Monthly data 1831 to 1870'!DD411/'Monthly data 1831 to 1870'!DD399)-1)*'Monthly data 1831 to 1870'!DE411*'Monthly data 1831 to 1870'!DF411</f>
        <v>426.8700000000004</v>
      </c>
      <c r="DJ410">
        <f>'Monthly data 1831 to 1870'!DI411*'Monthly data 1831 to 1870'!DK411</f>
        <v>0</v>
      </c>
      <c r="DK410">
        <f>(('Monthly data 1831 to 1870'!DJ411/'Monthly data 1831 to 1870'!DJ399)-1)*'Monthly data 1831 to 1870'!DK411*'Monthly data 1831 to 1870'!DL411</f>
        <v>0</v>
      </c>
      <c r="DP410">
        <f>'Monthly data 1831 to 1870'!DO411*'Monthly data 1831 to 1870'!DQ411</f>
        <v>1134</v>
      </c>
      <c r="DQ410">
        <f>(('Monthly data 1831 to 1870'!DP411/'Monthly data 1831 to 1870'!DP399)-1)*'Monthly data 1831 to 1870'!DQ411*'Monthly data 1831 to 1870'!DR411</f>
        <v>0</v>
      </c>
      <c r="DV410">
        <f>'Monthly data 1831 to 1870'!DU411*'Monthly data 1831 to 1870'!DW411</f>
        <v>637.5</v>
      </c>
      <c r="DW410">
        <f>(('Monthly data 1831 to 1870'!DV411/'Monthly data 1831 to 1870'!DV399)-1)*'Monthly data 1831 to 1870'!DW411*'Monthly data 1831 to 1870'!DX411</f>
        <v>0</v>
      </c>
      <c r="EB410">
        <f>'Monthly data 1831 to 1870'!EA411*'Monthly data 1831 to 1870'!EC411</f>
        <v>470</v>
      </c>
      <c r="EC410">
        <f>(('Monthly data 1831 to 1870'!EB411/'Monthly data 1831 to 1870'!EB399)-1)*'Monthly data 1831 to 1870'!EC411*'Monthly data 1831 to 1870'!ED411</f>
        <v>0</v>
      </c>
      <c r="ET410">
        <f>'Monthly data 1831 to 1870'!ES411*'Monthly data 1831 to 1870'!EU411</f>
        <v>450</v>
      </c>
      <c r="EU410">
        <f>(('Monthly data 1831 to 1870'!ET411/'Monthly data 1831 to 1870'!ET399)-1)*'Monthly data 1831 to 1870'!EU411*'Monthly data 1831 to 1870'!EV411</f>
        <v>0</v>
      </c>
      <c r="EZ410">
        <f>'Monthly data 1831 to 1870'!EY411*'Monthly data 1831 to 1870'!FA411</f>
        <v>515</v>
      </c>
      <c r="FA410">
        <f>(('Monthly data 1831 to 1870'!EZ411/'Monthly data 1831 to 1870'!EZ399)-1)*'Monthly data 1831 to 1870'!FA411*'Monthly data 1831 to 1870'!FB411</f>
        <v>0</v>
      </c>
      <c r="FL410">
        <f>'Monthly data 1831 to 1870'!FK411*'Monthly data 1831 to 1870'!FM411</f>
        <v>900</v>
      </c>
      <c r="FM410">
        <f>(('Monthly data 1831 to 1870'!FL411/'Monthly data 1831 to 1870'!FL399)-1)*'Monthly data 1831 to 1870'!FM411*'Monthly data 1831 to 1870'!FN411</f>
        <v>0</v>
      </c>
      <c r="FR410">
        <f>'Monthly data 1831 to 1870'!FQ411*'Monthly data 1831 to 1870'!FS411</f>
        <v>2786</v>
      </c>
      <c r="FS410">
        <f>(('Monthly data 1831 to 1870'!FR411/'Monthly data 1831 to 1870'!FR399)-1)*'Monthly data 1831 to 1870'!FS411*'Monthly data 1831 to 1870'!FT411</f>
        <v>7731.1500000000015</v>
      </c>
      <c r="FX410">
        <f>'Monthly data 1831 to 1870'!FW411*'Monthly data 1831 to 1870'!FY411</f>
        <v>465</v>
      </c>
      <c r="FY410">
        <f>(('Monthly data 1831 to 1870'!FX411/'Monthly data 1831 to 1870'!FX399)-1)*'Monthly data 1831 to 1870'!FY411*'Monthly data 1831 to 1870'!FZ411</f>
        <v>0</v>
      </c>
      <c r="GD410">
        <f>'Monthly data 1831 to 1870'!GC411*'Monthly data 1831 to 1870'!GE411</f>
        <v>336</v>
      </c>
      <c r="GE410">
        <f>(('Monthly data 1831 to 1870'!GD411/'Monthly data 1831 to 1870'!GD399)-1)*'Monthly data 1831 to 1870'!GE411*'Monthly data 1831 to 1870'!GF411</f>
        <v>0</v>
      </c>
      <c r="GJ410">
        <f>'Monthly data 1831 to 1870'!GI411*'Monthly data 1831 to 1870'!GK411</f>
        <v>363</v>
      </c>
      <c r="GK410">
        <f>(('Monthly data 1831 to 1870'!GJ411/'Monthly data 1831 to 1870'!GJ399)-1)*'Monthly data 1831 to 1870'!GK411*'Monthly data 1831 to 1870'!GL411</f>
        <v>0</v>
      </c>
      <c r="GP410">
        <f>'Monthly data 1831 to 1870'!GO411*'Monthly data 1831 to 1870'!GQ411</f>
        <v>1320</v>
      </c>
      <c r="GQ410">
        <f>(('Monthly data 1831 to 1870'!GP411/'Monthly data 1831 to 1870'!GP399)-1)*'Monthly data 1831 to 1870'!GQ411*'Monthly data 1831 to 1870'!GR411</f>
        <v>1069.200000000001</v>
      </c>
      <c r="HB410">
        <f>'Monthly data 1831 to 1870'!HA411*'Monthly data 1831 to 1870'!HC411</f>
        <v>0</v>
      </c>
      <c r="HC410">
        <f>(('Monthly data 1831 to 1870'!HB411/'Monthly data 1831 to 1870'!HB399)-1)*'Monthly data 1831 to 1870'!HC411*'Monthly data 1831 to 1870'!HD411</f>
        <v>0</v>
      </c>
      <c r="HN410">
        <f>'Monthly data 1831 to 1870'!HM411*'Monthly data 1831 to 1870'!HO411</f>
        <v>840</v>
      </c>
      <c r="HO410">
        <f>(('Monthly data 1831 to 1870'!HN411/'Monthly data 1831 to 1870'!HN399)-1)*'Monthly data 1831 to 1870'!HO411*'Monthly data 1831 to 1870'!HP411</f>
        <v>1179.360000000001</v>
      </c>
      <c r="HT410">
        <f>'Monthly data 1831 to 1870'!HS411*'Monthly data 1831 to 1870'!HU411</f>
        <v>0</v>
      </c>
      <c r="HU410">
        <f>(('Monthly data 1831 to 1870'!HT411/'Monthly data 1831 to 1870'!HT399)-1)*'Monthly data 1831 to 1870'!HU411*'Monthly data 1831 to 1870'!HV411</f>
        <v>0</v>
      </c>
      <c r="HZ410">
        <f>'Monthly data 1831 to 1870'!HY411*'Monthly data 1831 to 1870'!IA411</f>
        <v>276</v>
      </c>
      <c r="IA410">
        <f>(('Monthly data 1831 to 1870'!HZ411/'Monthly data 1831 to 1870'!HZ399)-1)*'Monthly data 1831 to 1870'!IA411*'Monthly data 1831 to 1870'!IB411</f>
        <v>998.1999999999997</v>
      </c>
      <c r="IF410">
        <f>'Monthly data 1831 to 1870'!IE411*'Monthly data 1831 to 1870'!IG411</f>
        <v>324</v>
      </c>
      <c r="IG410">
        <f>(('Monthly data 1831 to 1870'!IF411/'Monthly data 1831 to 1870'!IF399)-1)*'Monthly data 1831 to 1870'!IG411*'Monthly data 1831 to 1870'!IH411</f>
        <v>0</v>
      </c>
      <c r="IL410">
        <f>'Monthly data 1831 to 1870'!IK411*'Monthly data 1831 to 1870'!IM411</f>
        <v>252</v>
      </c>
      <c r="IM410">
        <f>(('Monthly data 1831 to 1870'!IL411/'Monthly data 1831 to 1870'!IL399)-1)*'Monthly data 1831 to 1870'!IM411*'Monthly data 1831 to 1870'!IN411</f>
        <v>1760.3999999999996</v>
      </c>
      <c r="IR410">
        <f>'Monthly data 1831 to 1870'!IQ411*'Monthly data 1831 to 1870'!IS411</f>
        <v>108</v>
      </c>
      <c r="IS410">
        <f>(('Monthly data 1831 to 1870'!IR411/'Monthly data 1831 to 1870'!IR399)-1)*'Monthly data 1831 to 1870'!IS411*'Monthly data 1831 to 1870'!IT411</f>
        <v>0</v>
      </c>
      <c r="IX410">
        <f>'Monthly data 1831 to 1870'!IW411*'Monthly data 1831 to 1870'!IY411</f>
        <v>0</v>
      </c>
      <c r="IY410">
        <f>(('Monthly data 1831 to 1870'!IX411/'Monthly data 1831 to 1870'!IX399)-1)*'Monthly data 1831 to 1870'!IY411*'Monthly data 1831 to 1870'!IZ411</f>
        <v>0</v>
      </c>
      <c r="JJ410">
        <f>'Monthly data 1831 to 1870'!JI411*'Monthly data 1831 to 1870'!JK411</f>
        <v>647</v>
      </c>
      <c r="JK410">
        <f>(('Monthly data 1831 to 1870'!JJ411/'Monthly data 1831 to 1870'!JJ399)-1)*'Monthly data 1831 to 1870'!JK411*'Monthly data 1831 to 1870'!JL411</f>
        <v>2926.0575000000003</v>
      </c>
      <c r="JP410">
        <f>'Monthly data 1831 to 1870'!JO411*'Monthly data 1831 to 1870'!JQ411</f>
        <v>252.8</v>
      </c>
      <c r="JQ410">
        <f>(('Monthly data 1831 to 1870'!JP411/'Monthly data 1831 to 1870'!JP399)-1)*'Monthly data 1831 to 1870'!JQ411*'Monthly data 1831 to 1870'!JR411</f>
        <v>0</v>
      </c>
      <c r="KH410">
        <f>'Monthly data 1831 to 1870'!KG411*'Monthly data 1831 to 1870'!KI411</f>
        <v>360</v>
      </c>
      <c r="KI410">
        <f>(('Monthly data 1831 to 1870'!KH411/'Monthly data 1831 to 1870'!KH399)-1)*'Monthly data 1831 to 1870'!KI411*'Monthly data 1831 to 1870'!KJ411</f>
        <v>0</v>
      </c>
      <c r="KN410">
        <f>'Monthly data 1831 to 1870'!KM411*'Monthly data 1831 to 1870'!KO411</f>
        <v>109.80000000000001</v>
      </c>
      <c r="KO410">
        <f>(('Monthly data 1831 to 1870'!KN411/'Monthly data 1831 to 1870'!KN399)-1)*'Monthly data 1831 to 1870'!KO411*'Monthly data 1831 to 1870'!KP411</f>
        <v>0</v>
      </c>
      <c r="KT410">
        <f>'Monthly data 1831 to 1870'!KS411*'Monthly data 1831 to 1870'!KU411</f>
        <v>860</v>
      </c>
      <c r="KU410">
        <f>(('Monthly data 1831 to 1870'!KT411/'Monthly data 1831 to 1870'!KT399)-1)*'Monthly data 1831 to 1870'!KU411*'Monthly data 1831 to 1870'!KV411</f>
        <v>0</v>
      </c>
      <c r="KZ410">
        <f>'Monthly data 1831 to 1870'!KY411*'Monthly data 1831 to 1870'!LA411</f>
        <v>177</v>
      </c>
      <c r="LA410">
        <f>(('Monthly data 1831 to 1870'!KZ411/'Monthly data 1831 to 1870'!KZ399)-1)*'Monthly data 1831 to 1870'!LA411*'Monthly data 1831 to 1870'!LB411</f>
        <v>0</v>
      </c>
      <c r="LF410">
        <f>'Monthly data 1831 to 1870'!LE411*'Monthly data 1831 to 1870'!LG411</f>
        <v>1256</v>
      </c>
      <c r="LG410">
        <f>(('Monthly data 1831 to 1870'!LF411/'Monthly data 1831 to 1870'!LF399)-1)*'Monthly data 1831 to 1870'!LG411*'Monthly data 1831 to 1870'!LH411</f>
        <v>0</v>
      </c>
      <c r="LL410">
        <f>'Monthly data 1831 to 1870'!LK411*'Monthly data 1831 to 1870'!LM411</f>
        <v>994</v>
      </c>
      <c r="LM410">
        <f>(('Monthly data 1831 to 1870'!LL411/'Monthly data 1831 to 1870'!LL399)-1)*'Monthly data 1831 to 1870'!LM411*'Monthly data 1831 to 1870'!LN411</f>
        <v>0</v>
      </c>
      <c r="LX410">
        <f>'Monthly data 1831 to 1870'!LW411*'Monthly data 1831 to 1870'!LY411</f>
        <v>440</v>
      </c>
      <c r="LY410">
        <f>(('Monthly data 1831 to 1870'!LX411/'Monthly data 1831 to 1870'!LX399)-1)*'Monthly data 1831 to 1870'!LY411*'Monthly data 1831 to 1870'!LZ411</f>
        <v>0</v>
      </c>
      <c r="NB410">
        <f>'Monthly data 1831 to 1870'!NA411*'Monthly data 1831 to 1870'!NC411</f>
        <v>120</v>
      </c>
      <c r="NC410">
        <f>(('Monthly data 1831 to 1870'!NB411/'Monthly data 1831 to 1870'!NB399)-1)*'Monthly data 1831 to 1870'!NC411*'Monthly data 1831 to 1870'!ND411</f>
        <v>0</v>
      </c>
      <c r="NH410">
        <f>'Monthly data 1831 to 1870'!NG411*'Monthly data 1831 to 1870'!NI411</f>
        <v>283.2</v>
      </c>
      <c r="NI410">
        <f>(('Monthly data 1831 to 1870'!NH411/'Monthly data 1831 to 1870'!NH399)-1)*'Monthly data 1831 to 1870'!NI411*'Monthly data 1831 to 1870'!NJ411</f>
        <v>0</v>
      </c>
      <c r="NN410">
        <f>'Monthly data 1831 to 1870'!NM411*'Monthly data 1831 to 1870'!NO411</f>
        <v>95.4</v>
      </c>
      <c r="NO410">
        <f>(('Monthly data 1831 to 1870'!NN411/'Monthly data 1831 to 1870'!NN399)-1)*'Monthly data 1831 to 1870'!NO411*'Monthly data 1831 to 1870'!NP411</f>
        <v>0</v>
      </c>
      <c r="NZ410">
        <f>'Monthly data 1831 to 1870'!NY411*'Monthly data 1831 to 1870'!OA411</f>
        <v>0</v>
      </c>
      <c r="OA410">
        <f>(('Monthly data 1831 to 1870'!NZ411/'Monthly data 1831 to 1870'!NZ399)-1)*'Monthly data 1831 to 1870'!OA411*'Monthly data 1831 to 1870'!OB411</f>
        <v>0</v>
      </c>
      <c r="OL410">
        <f>'Monthly data 1831 to 1870'!OK411*'Monthly data 1831 to 1870'!OM411</f>
        <v>0</v>
      </c>
      <c r="OM410">
        <f>(('Monthly data 1831 to 1870'!OL411/'Monthly data 1831 to 1870'!OL399)-1)*'Monthly data 1831 to 1870'!OM411*'Monthly data 1831 to 1870'!ON411</f>
        <v>0</v>
      </c>
      <c r="OR410">
        <f>'Monthly data 1831 to 1870'!OQ411*'Monthly data 1831 to 1870'!OS411</f>
        <v>159.29999999999998</v>
      </c>
      <c r="OS410">
        <f>(('Monthly data 1831 to 1870'!OR411/'Monthly data 1831 to 1870'!OR399)-1)*'Monthly data 1831 to 1870'!OS411*'Monthly data 1831 to 1870'!OT411</f>
        <v>0</v>
      </c>
      <c r="OX410">
        <f>'Monthly data 1831 to 1870'!OW411*'Monthly data 1831 to 1870'!OY411</f>
        <v>136</v>
      </c>
      <c r="OY410">
        <f>(('Monthly data 1831 to 1870'!OX411/'Monthly data 1831 to 1870'!OX399)-1)*'Monthly data 1831 to 1870'!OY411*'Monthly data 1831 to 1870'!OZ411</f>
        <v>0</v>
      </c>
      <c r="PV410">
        <f>'Monthly data 1831 to 1870'!PU411*'Monthly data 1831 to 1870'!PW411</f>
        <v>48</v>
      </c>
      <c r="PW410">
        <f>(('Monthly data 1831 to 1870'!PV411/'Monthly data 1831 to 1870'!PV399)-1)*'Monthly data 1831 to 1870'!PW411*'Monthly data 1831 to 1870'!PX411</f>
        <v>0</v>
      </c>
      <c r="RL410">
        <f>'Monthly data 1831 to 1870'!RK411*'Monthly data 1831 to 1870'!RM411</f>
        <v>85.5</v>
      </c>
      <c r="RM410">
        <f>(('Monthly data 1831 to 1870'!RL411/'Monthly data 1831 to 1870'!RL399)-1)*'Monthly data 1831 to 1870'!RM411*'Monthly data 1831 to 1870'!RN411</f>
        <v>0</v>
      </c>
      <c r="RX410">
        <f>'Monthly data 1831 to 1870'!RW411*'Monthly data 1831 to 1870'!RY411</f>
        <v>96</v>
      </c>
      <c r="RY410">
        <f>(('Monthly data 1831 to 1870'!RX411/'Monthly data 1831 to 1870'!RX399)-1)*'Monthly data 1831 to 1870'!RY411*'Monthly data 1831 to 1870'!RZ411</f>
        <v>0</v>
      </c>
    </row>
    <row r="411" spans="2:493" x14ac:dyDescent="0.55000000000000004">
      <c r="B411">
        <f>'Monthly data 1831 to 1870'!B412</f>
        <v>186501</v>
      </c>
      <c r="E411" s="11">
        <f>'Monthly data 1831 to 1870'!E412</f>
        <v>351732.08999999997</v>
      </c>
      <c r="F411" s="11">
        <f>'Monthly data 1831 to 1870'!F412</f>
        <v>74.026655403669494</v>
      </c>
    </row>
    <row r="412" spans="2:493" x14ac:dyDescent="0.55000000000000004">
      <c r="B412">
        <f>'Monthly data 1831 to 1870'!B413</f>
        <v>186502</v>
      </c>
      <c r="E412" s="11">
        <f>'Monthly data 1831 to 1870'!E413</f>
        <v>354197.91499999998</v>
      </c>
      <c r="F412" s="11">
        <f>'Monthly data 1831 to 1870'!F413</f>
        <v>74.545620783145552</v>
      </c>
    </row>
    <row r="413" spans="2:493" x14ac:dyDescent="0.55000000000000004">
      <c r="B413">
        <f>'Monthly data 1831 to 1870'!B414</f>
        <v>186503</v>
      </c>
      <c r="E413" s="11">
        <f>'Monthly data 1831 to 1870'!E414</f>
        <v>319723.39999999997</v>
      </c>
      <c r="F413" s="11">
        <f>'Monthly data 1831 to 1870'!F414</f>
        <v>67.290004606317225</v>
      </c>
    </row>
    <row r="414" spans="2:493" x14ac:dyDescent="0.55000000000000004">
      <c r="B414">
        <f>'Monthly data 1831 to 1870'!B415</f>
        <v>186504</v>
      </c>
      <c r="E414" s="11">
        <f>'Monthly data 1831 to 1870'!E415</f>
        <v>333642.01833333331</v>
      </c>
      <c r="F414" s="11">
        <f>'Monthly data 1831 to 1870'!F415</f>
        <v>70.219361330797113</v>
      </c>
    </row>
    <row r="415" spans="2:493" x14ac:dyDescent="0.55000000000000004">
      <c r="B415">
        <f>'Monthly data 1831 to 1870'!B416</f>
        <v>186505</v>
      </c>
      <c r="E415" s="11">
        <f>'Monthly data 1831 to 1870'!E416</f>
        <v>315886.79166666663</v>
      </c>
      <c r="F415" s="11">
        <f>'Monthly data 1831 to 1870'!F416</f>
        <v>66.48253980260678</v>
      </c>
    </row>
    <row r="416" spans="2:493" x14ac:dyDescent="0.55000000000000004">
      <c r="B416">
        <f>'Monthly data 1831 to 1870'!B417</f>
        <v>186506</v>
      </c>
      <c r="E416" s="11">
        <f>'Monthly data 1831 to 1870'!E417</f>
        <v>322022.14999999991</v>
      </c>
      <c r="F416" s="11">
        <f>'Monthly data 1831 to 1870'!F417</f>
        <v>67.773806849408487</v>
      </c>
    </row>
    <row r="417" spans="2:493" x14ac:dyDescent="0.55000000000000004">
      <c r="B417">
        <f>'Monthly data 1831 to 1870'!B418</f>
        <v>186507</v>
      </c>
      <c r="E417" s="11">
        <f>'Monthly data 1831 to 1870'!E418</f>
        <v>326658.83499999996</v>
      </c>
      <c r="F417" s="11">
        <f>'Monthly data 1831 to 1870'!F418</f>
        <v>68.749658335436877</v>
      </c>
    </row>
    <row r="418" spans="2:493" x14ac:dyDescent="0.55000000000000004">
      <c r="B418">
        <f>'Monthly data 1831 to 1870'!B419</f>
        <v>186508</v>
      </c>
      <c r="E418" s="11">
        <f>'Monthly data 1831 to 1870'!E419</f>
        <v>327370.53500000003</v>
      </c>
      <c r="F418" s="11">
        <f>'Monthly data 1831 to 1870'!F419</f>
        <v>68.899444983140242</v>
      </c>
    </row>
    <row r="419" spans="2:493" x14ac:dyDescent="0.55000000000000004">
      <c r="B419">
        <f>'Monthly data 1831 to 1870'!B420</f>
        <v>186509</v>
      </c>
      <c r="E419" s="11">
        <f>'Monthly data 1831 to 1870'!E420</f>
        <v>338642.89499999996</v>
      </c>
      <c r="F419" s="11">
        <f>'Monthly data 1831 to 1870'!F420</f>
        <v>71.271861754399595</v>
      </c>
    </row>
    <row r="420" spans="2:493" x14ac:dyDescent="0.55000000000000004">
      <c r="B420">
        <f>'Monthly data 1831 to 1870'!B421</f>
        <v>186510</v>
      </c>
      <c r="E420" s="11">
        <f>'Monthly data 1831 to 1870'!E421</f>
        <v>345749.94416666665</v>
      </c>
      <c r="F420" s="11">
        <f>'Monthly data 1831 to 1870'!F421</f>
        <v>72.767633947371152</v>
      </c>
    </row>
    <row r="421" spans="2:493" x14ac:dyDescent="0.55000000000000004">
      <c r="B421">
        <f>'Monthly data 1831 to 1870'!B422</f>
        <v>186511</v>
      </c>
      <c r="E421" s="11">
        <f>'Monthly data 1831 to 1870'!E422</f>
        <v>343595.90833333338</v>
      </c>
      <c r="F421" s="11">
        <f>'Monthly data 1831 to 1870'!F422</f>
        <v>72.314288708495397</v>
      </c>
    </row>
    <row r="422" spans="2:493" x14ac:dyDescent="0.55000000000000004">
      <c r="B422">
        <f>'Monthly data 1831 to 1870'!B423</f>
        <v>186512</v>
      </c>
      <c r="D422">
        <f>D410*G422*(1+H422)</f>
        <v>1010.9126218408916</v>
      </c>
      <c r="E422" s="11">
        <f>'Monthly data 1831 to 1870'!E423</f>
        <v>340700.02499999991</v>
      </c>
      <c r="F422" s="11">
        <f>'Monthly data 1831 to 1870'!F423</f>
        <v>71.704811883091423</v>
      </c>
      <c r="G422">
        <f>F422/F410</f>
        <v>0.90108495679271305</v>
      </c>
      <c r="H422" s="12">
        <f>(J422+K422)/AVERAGE(E411:E422)</f>
        <v>0.12399223046465653</v>
      </c>
      <c r="I422" s="12">
        <f>J422/AVERAGE(E411:E422)</f>
        <v>7.8646739933456292E-2</v>
      </c>
      <c r="J422">
        <f>SUM(L422,R422,X422,AD422,AJ422,AP422,AV422,BB422,BH422,BN422,BT422,BZ422,CF422,CL422,CR422,CX422,DD422,DJ422,DP422,DV422,EB422,EH422,EN422,ET422,EZ422,FF422,FL422,FR422,FX422,GD422,GJ422,GP422,GV422,HB422,HH422,HN422,HT422,HZ422,IF422,IL422,IR422,IX422,JD422,JJ422,JP422,JV422,KB422,KH422,KN422,KT422,KZ422,LF422,LL422,LR422,LX422,MD422,MJ422,MP422,MV422,NB422,NH422,NN422,NT422,NZ422,OF422,OL422,OR422,OX422,PD422,PJ422,PP422,PV422,QB422,QH422,QN422,QT422,QZ422,RF422,RL422,RR422,RX422,SD422,SJ422,SP422)</f>
        <v>26346.15</v>
      </c>
      <c r="K422">
        <f>SUM(M422,S422,Y422,AE422,AK422,AQ422,AW422,BC422,BI422,BO422,BU422,CA422,CG422,CM422,CS422,CY422,DE422,DK422,DQ422,DW422,EC422,EI422,EO422,EU422,FA422,FG422,FM422,FS422,FY422,GE422,GK422,GQ422,GW422,HC422,HI422,HO422,HU422,IA422,IG422,IM422,IS422,IY422,JE422,JK422,JQ422,JW422,KC422,KI422,KO422,KU422,LA422,LG422,LM422,LS422,LY422,ME422,MK422,MQ422,MW422,NC422,NI422,NO422,NU422,OA422,OG422,OM422,OS422,OY422,PE422,PK422,PQ422,PW422,QC422,QI422,QO422,QU422,RA422,RG422,RM422,RS422,RY422,SE422,SK422,SQ422)</f>
        <v>15190.446499999998</v>
      </c>
      <c r="L422">
        <f>'Monthly data 1831 to 1870'!K423*'Monthly data 1831 to 1870'!M423</f>
        <v>1052</v>
      </c>
      <c r="M422">
        <f>(('Monthly data 1831 to 1870'!L423/'Monthly data 1831 to 1870'!L411)-1)*'Monthly data 1831 to 1870'!M423*'Monthly data 1831 to 1870'!N423</f>
        <v>0</v>
      </c>
      <c r="R422">
        <f>'Monthly data 1831 to 1870'!Q423*'Monthly data 1831 to 1870'!S423</f>
        <v>0</v>
      </c>
      <c r="S422">
        <f>(('Monthly data 1831 to 1870'!R423/'Monthly data 1831 to 1870'!R411)-1)*'Monthly data 1831 to 1870'!S423*'Monthly data 1831 to 1870'!T423</f>
        <v>0</v>
      </c>
      <c r="X422">
        <f>'Monthly data 1831 to 1870'!W423*'Monthly data 1831 to 1870'!Y423</f>
        <v>2000</v>
      </c>
      <c r="Y422">
        <f>(('Monthly data 1831 to 1870'!X423/'Monthly data 1831 to 1870'!X411)-1)*'Monthly data 1831 to 1870'!Y423*'Monthly data 1831 to 1870'!Z423</f>
        <v>0</v>
      </c>
      <c r="AD422">
        <f>'Monthly data 1831 to 1870'!AC423*'Monthly data 1831 to 1870'!AE423</f>
        <v>510</v>
      </c>
      <c r="AE422">
        <f>(('Monthly data 1831 to 1870'!AD423/'Monthly data 1831 to 1870'!AD411)-1)*'Monthly data 1831 to 1870'!AE423*'Monthly data 1831 to 1870'!AF423</f>
        <v>0</v>
      </c>
      <c r="AJ422">
        <f>'Monthly data 1831 to 1870'!AI423*'Monthly data 1831 to 1870'!AK423</f>
        <v>0</v>
      </c>
      <c r="AK422">
        <f>(('Monthly data 1831 to 1870'!AJ423/'Monthly data 1831 to 1870'!AJ411)-1)*'Monthly data 1831 to 1870'!AK423*'Monthly data 1831 to 1870'!AL423</f>
        <v>2990.9714999999978</v>
      </c>
      <c r="AP422">
        <f>'Monthly data 1831 to 1870'!AO423*'Monthly data 1831 to 1870'!AQ423</f>
        <v>0</v>
      </c>
      <c r="AQ422">
        <f>(('Monthly data 1831 to 1870'!AP423/'Monthly data 1831 to 1870'!AP411)-1)*'Monthly data 1831 to 1870'!AQ423*'Monthly data 1831 to 1870'!AR423</f>
        <v>0</v>
      </c>
      <c r="AV422">
        <f>'Monthly data 1831 to 1870'!AU423*'Monthly data 1831 to 1870'!AW423</f>
        <v>1060</v>
      </c>
      <c r="AW422">
        <f>(('Monthly data 1831 to 1870'!AV423/'Monthly data 1831 to 1870'!AV411)-1)*'Monthly data 1831 to 1870'!AW423*'Monthly data 1831 to 1870'!AX423</f>
        <v>0</v>
      </c>
      <c r="BB422">
        <f>'Monthly data 1831 to 1870'!BA423*'Monthly data 1831 to 1870'!BC423</f>
        <v>332</v>
      </c>
      <c r="BC422">
        <f>(('Monthly data 1831 to 1870'!BB423/'Monthly data 1831 to 1870'!BB411)-1)*'Monthly data 1831 to 1870'!BC423*'Monthly data 1831 to 1870'!BD423</f>
        <v>0</v>
      </c>
      <c r="BH422">
        <f>'Monthly data 1831 to 1870'!BG423*'Monthly data 1831 to 1870'!BI423</f>
        <v>184.2</v>
      </c>
      <c r="BI422">
        <f>(('Monthly data 1831 to 1870'!BH423/'Monthly data 1831 to 1870'!BH411)-1)*'Monthly data 1831 to 1870'!BI423*'Monthly data 1831 to 1870'!BJ423</f>
        <v>0</v>
      </c>
      <c r="BN422">
        <f>'Monthly data 1831 to 1870'!BM423*'Monthly data 1831 to 1870'!BO423</f>
        <v>189</v>
      </c>
      <c r="BO422">
        <f>(('Monthly data 1831 to 1870'!BN423/'Monthly data 1831 to 1870'!BN411)-1)*'Monthly data 1831 to 1870'!BO423*'Monthly data 1831 to 1870'!BP423</f>
        <v>0</v>
      </c>
      <c r="BT422">
        <f>'Monthly data 1831 to 1870'!BS423*'Monthly data 1831 to 1870'!BU423</f>
        <v>650</v>
      </c>
      <c r="BU422">
        <f>(('Monthly data 1831 to 1870'!BT423/'Monthly data 1831 to 1870'!BT411)-1)*'Monthly data 1831 to 1870'!BU423*'Monthly data 1831 to 1870'!BV423</f>
        <v>0</v>
      </c>
      <c r="BZ422">
        <f>'Monthly data 1831 to 1870'!BY423*'Monthly data 1831 to 1870'!CA423</f>
        <v>2080</v>
      </c>
      <c r="CA422">
        <f>(('Monthly data 1831 to 1870'!BZ423/'Monthly data 1831 to 1870'!BZ411)-1)*'Monthly data 1831 to 1870'!CA423*'Monthly data 1831 to 1870'!CB423</f>
        <v>2756.0000000000023</v>
      </c>
      <c r="CF422">
        <f>'Monthly data 1831 to 1870'!CE423*'Monthly data 1831 to 1870'!CG423</f>
        <v>0</v>
      </c>
      <c r="CG422">
        <f>(('Monthly data 1831 to 1870'!CF423/'Monthly data 1831 to 1870'!CF411)-1)*'Monthly data 1831 to 1870'!CG423*'Monthly data 1831 to 1870'!CH423</f>
        <v>0</v>
      </c>
      <c r="CL422">
        <f>'Monthly data 1831 to 1870'!CK423*'Monthly data 1831 to 1870'!CM423</f>
        <v>0</v>
      </c>
      <c r="CM422">
        <f>(('Monthly data 1831 to 1870'!CL423/'Monthly data 1831 to 1870'!CL411)-1)*'Monthly data 1831 to 1870'!CM423*'Monthly data 1831 to 1870'!CN423</f>
        <v>0</v>
      </c>
      <c r="CR422">
        <f>'Monthly data 1831 to 1870'!CQ423*'Monthly data 1831 to 1870'!CS423</f>
        <v>0</v>
      </c>
      <c r="CS422">
        <f>(('Monthly data 1831 to 1870'!CR423/'Monthly data 1831 to 1870'!CR411)-1)*'Monthly data 1831 to 1870'!CS423*'Monthly data 1831 to 1870'!CT423</f>
        <v>0</v>
      </c>
      <c r="CX422">
        <f>'Monthly data 1831 to 1870'!CW423*'Monthly data 1831 to 1870'!CY423</f>
        <v>1476</v>
      </c>
      <c r="CY422">
        <f>(('Monthly data 1831 to 1870'!CX423/'Monthly data 1831 to 1870'!CX411)-1)*'Monthly data 1831 to 1870'!CY423*'Monthly data 1831 to 1870'!CZ423</f>
        <v>0</v>
      </c>
      <c r="DD422">
        <f>'Monthly data 1831 to 1870'!DC423*'Monthly data 1831 to 1870'!DE423</f>
        <v>528</v>
      </c>
      <c r="DE422">
        <f>(('Monthly data 1831 to 1870'!DD423/'Monthly data 1831 to 1870'!DD411)-1)*'Monthly data 1831 to 1870'!DE423*'Monthly data 1831 to 1870'!DF423</f>
        <v>0</v>
      </c>
      <c r="DJ422">
        <f>'Monthly data 1831 to 1870'!DI423*'Monthly data 1831 to 1870'!DK423</f>
        <v>0</v>
      </c>
      <c r="DK422">
        <f>(('Monthly data 1831 to 1870'!DJ423/'Monthly data 1831 to 1870'!DJ411)-1)*'Monthly data 1831 to 1870'!DK423*'Monthly data 1831 to 1870'!DL423</f>
        <v>0</v>
      </c>
      <c r="DP422">
        <f>'Monthly data 1831 to 1870'!DO423*'Monthly data 1831 to 1870'!DQ423</f>
        <v>650</v>
      </c>
      <c r="DQ422">
        <f>(('Monthly data 1831 to 1870'!DP423/'Monthly data 1831 to 1870'!DP411)-1)*'Monthly data 1831 to 1870'!DQ423*'Monthly data 1831 to 1870'!DR423</f>
        <v>418.27500000000038</v>
      </c>
      <c r="DV422">
        <f>'Monthly data 1831 to 1870'!DU423*'Monthly data 1831 to 1870'!DW423</f>
        <v>525</v>
      </c>
      <c r="DW422">
        <f>(('Monthly data 1831 to 1870'!DV423/'Monthly data 1831 to 1870'!DV411)-1)*'Monthly data 1831 to 1870'!DW423*'Monthly data 1831 to 1870'!DX423</f>
        <v>0</v>
      </c>
      <c r="EB422">
        <f>'Monthly data 1831 to 1870'!EA423*'Monthly data 1831 to 1870'!EC423</f>
        <v>624</v>
      </c>
      <c r="EC422">
        <f>(('Monthly data 1831 to 1870'!EB423/'Monthly data 1831 to 1870'!EB411)-1)*'Monthly data 1831 to 1870'!EC423*'Monthly data 1831 to 1870'!ED423</f>
        <v>0</v>
      </c>
      <c r="ET422">
        <f>'Monthly data 1831 to 1870'!ES423*'Monthly data 1831 to 1870'!EU423</f>
        <v>427.5</v>
      </c>
      <c r="EU422">
        <f>(('Monthly data 1831 to 1870'!ET423/'Monthly data 1831 to 1870'!ET411)-1)*'Monthly data 1831 to 1870'!EU423*'Monthly data 1831 to 1870'!EV423</f>
        <v>0</v>
      </c>
      <c r="EZ422">
        <f>'Monthly data 1831 to 1870'!EY423*'Monthly data 1831 to 1870'!FA423</f>
        <v>504</v>
      </c>
      <c r="FA422">
        <f>(('Monthly data 1831 to 1870'!EZ423/'Monthly data 1831 to 1870'!EZ411)-1)*'Monthly data 1831 to 1870'!FA423*'Monthly data 1831 to 1870'!FB423</f>
        <v>0</v>
      </c>
      <c r="FL422">
        <f>'Monthly data 1831 to 1870'!FK423*'Monthly data 1831 to 1870'!FM423</f>
        <v>600</v>
      </c>
      <c r="FM422">
        <f>(('Monthly data 1831 to 1870'!FL423/'Monthly data 1831 to 1870'!FL411)-1)*'Monthly data 1831 to 1870'!FM423*'Monthly data 1831 to 1870'!FN423</f>
        <v>0</v>
      </c>
      <c r="FR422">
        <f>'Monthly data 1831 to 1870'!FQ423*'Monthly data 1831 to 1870'!FS423</f>
        <v>2000</v>
      </c>
      <c r="FS422">
        <f>(('Monthly data 1831 to 1870'!FR423/'Monthly data 1831 to 1870'!FR411)-1)*'Monthly data 1831 to 1870'!FS423*'Monthly data 1831 to 1870'!FT423</f>
        <v>0</v>
      </c>
      <c r="FX422">
        <f>'Monthly data 1831 to 1870'!FW423*'Monthly data 1831 to 1870'!FY423</f>
        <v>810</v>
      </c>
      <c r="FY422">
        <f>(('Monthly data 1831 to 1870'!FX423/'Monthly data 1831 to 1870'!FX411)-1)*'Monthly data 1831 to 1870'!FY423*'Monthly data 1831 to 1870'!FZ423</f>
        <v>0</v>
      </c>
      <c r="GD422">
        <f>'Monthly data 1831 to 1870'!GC423*'Monthly data 1831 to 1870'!GE423</f>
        <v>270</v>
      </c>
      <c r="GE422">
        <f>(('Monthly data 1831 to 1870'!GD423/'Monthly data 1831 to 1870'!GD411)-1)*'Monthly data 1831 to 1870'!GE423*'Monthly data 1831 to 1870'!GF423</f>
        <v>0</v>
      </c>
      <c r="GJ422">
        <f>'Monthly data 1831 to 1870'!GI423*'Monthly data 1831 to 1870'!GK423</f>
        <v>270</v>
      </c>
      <c r="GK422">
        <f>(('Monthly data 1831 to 1870'!GJ423/'Monthly data 1831 to 1870'!GJ411)-1)*'Monthly data 1831 to 1870'!GK423*'Monthly data 1831 to 1870'!GL423</f>
        <v>0</v>
      </c>
      <c r="GP422">
        <f>'Monthly data 1831 to 1870'!GO423*'Monthly data 1831 to 1870'!GQ423</f>
        <v>660</v>
      </c>
      <c r="GQ422">
        <f>(('Monthly data 1831 to 1870'!GP423/'Monthly data 1831 to 1870'!GP411)-1)*'Monthly data 1831 to 1870'!GQ423*'Monthly data 1831 to 1870'!GR423</f>
        <v>0</v>
      </c>
      <c r="HB422">
        <f>'Monthly data 1831 to 1870'!HA423*'Monthly data 1831 to 1870'!HC423</f>
        <v>240</v>
      </c>
      <c r="HC422">
        <f>(('Monthly data 1831 to 1870'!HB423/'Monthly data 1831 to 1870'!HB411)-1)*'Monthly data 1831 to 1870'!HC423*'Monthly data 1831 to 1870'!HD423</f>
        <v>0</v>
      </c>
      <c r="HH422">
        <f>'Monthly data 1831 to 1870'!HG423*'Monthly data 1831 to 1870'!HI423</f>
        <v>0</v>
      </c>
      <c r="HI422">
        <f>(('Monthly data 1831 to 1870'!HH423/'Monthly data 1831 to 1870'!HH411)-1)*'Monthly data 1831 to 1870'!HI423*'Monthly data 1831 to 1870'!HJ423</f>
        <v>0</v>
      </c>
      <c r="HN422">
        <f>'Monthly data 1831 to 1870'!HM423*'Monthly data 1831 to 1870'!HO423</f>
        <v>1020</v>
      </c>
      <c r="HO422">
        <f>(('Monthly data 1831 to 1870'!HN423/'Monthly data 1831 to 1870'!HN411)-1)*'Monthly data 1831 to 1870'!HO423*'Monthly data 1831 to 1870'!HP423</f>
        <v>2305.1999999999994</v>
      </c>
      <c r="HT422">
        <f>'Monthly data 1831 to 1870'!HS423*'Monthly data 1831 to 1870'!HU423</f>
        <v>0</v>
      </c>
      <c r="HU422">
        <f>(('Monthly data 1831 to 1870'!HT423/'Monthly data 1831 to 1870'!HT411)-1)*'Monthly data 1831 to 1870'!HU423*'Monthly data 1831 to 1870'!HV423</f>
        <v>0</v>
      </c>
      <c r="HZ422">
        <f>'Monthly data 1831 to 1870'!HY423*'Monthly data 1831 to 1870'!IA423</f>
        <v>360</v>
      </c>
      <c r="IA422">
        <f>(('Monthly data 1831 to 1870'!HZ423/'Monthly data 1831 to 1870'!HZ411)-1)*'Monthly data 1831 to 1870'!IA423*'Monthly data 1831 to 1870'!IB423</f>
        <v>0</v>
      </c>
      <c r="IF422">
        <f>'Monthly data 1831 to 1870'!IE423*'Monthly data 1831 to 1870'!IG423</f>
        <v>252</v>
      </c>
      <c r="IG422">
        <f>(('Monthly data 1831 to 1870'!IF423/'Monthly data 1831 to 1870'!IF411)-1)*'Monthly data 1831 to 1870'!IG423*'Monthly data 1831 to 1870'!IH423</f>
        <v>0</v>
      </c>
      <c r="IL422">
        <f>'Monthly data 1831 to 1870'!IK423*'Monthly data 1831 to 1870'!IM423</f>
        <v>288</v>
      </c>
      <c r="IM422">
        <f>(('Monthly data 1831 to 1870'!IL423/'Monthly data 1831 to 1870'!IL411)-1)*'Monthly data 1831 to 1870'!IM423*'Monthly data 1831 to 1870'!IN423</f>
        <v>0</v>
      </c>
      <c r="IR422">
        <f>'Monthly data 1831 to 1870'!IQ423*'Monthly data 1831 to 1870'!IS423</f>
        <v>153</v>
      </c>
      <c r="IS422">
        <f>(('Monthly data 1831 to 1870'!IR423/'Monthly data 1831 to 1870'!IR411)-1)*'Monthly data 1831 to 1870'!IS423*'Monthly data 1831 to 1870'!IT423</f>
        <v>0</v>
      </c>
      <c r="IX422">
        <f>'Monthly data 1831 to 1870'!IW423*'Monthly data 1831 to 1870'!IY423</f>
        <v>0</v>
      </c>
      <c r="IY422">
        <f>(('Monthly data 1831 to 1870'!IX423/'Monthly data 1831 to 1870'!IX411)-1)*'Monthly data 1831 to 1870'!IY423*'Monthly data 1831 to 1870'!IZ423</f>
        <v>0</v>
      </c>
      <c r="JJ422">
        <f>'Monthly data 1831 to 1870'!JI423*'Monthly data 1831 to 1870'!JK423</f>
        <v>323.5</v>
      </c>
      <c r="JK422">
        <f>(('Monthly data 1831 to 1870'!JJ423/'Monthly data 1831 to 1870'!JJ411)-1)*'Monthly data 1831 to 1870'!JK423*'Monthly data 1831 to 1870'!JL423</f>
        <v>0</v>
      </c>
      <c r="JP422">
        <f>'Monthly data 1831 to 1870'!JO423*'Monthly data 1831 to 1870'!JQ423</f>
        <v>336</v>
      </c>
      <c r="JQ422">
        <f>(('Monthly data 1831 to 1870'!JP423/'Monthly data 1831 to 1870'!JP411)-1)*'Monthly data 1831 to 1870'!JQ423*'Monthly data 1831 to 1870'!JR423</f>
        <v>0</v>
      </c>
      <c r="KH422">
        <f>'Monthly data 1831 to 1870'!KG423*'Monthly data 1831 to 1870'!KI423</f>
        <v>450</v>
      </c>
      <c r="KI422">
        <f>(('Monthly data 1831 to 1870'!KH423/'Monthly data 1831 to 1870'!KH411)-1)*'Monthly data 1831 to 1870'!KI423*'Monthly data 1831 to 1870'!KJ423</f>
        <v>0</v>
      </c>
      <c r="KN422">
        <f>'Monthly data 1831 to 1870'!KM423*'Monthly data 1831 to 1870'!KO423</f>
        <v>100.65</v>
      </c>
      <c r="KO422">
        <f>(('Monthly data 1831 to 1870'!KN423/'Monthly data 1831 to 1870'!KN411)-1)*'Monthly data 1831 to 1870'!KO423*'Monthly data 1831 to 1870'!KP423</f>
        <v>0</v>
      </c>
      <c r="KT422">
        <f>'Monthly data 1831 to 1870'!KS423*'Monthly data 1831 to 1870'!KU423</f>
        <v>900</v>
      </c>
      <c r="KU422">
        <f>(('Monthly data 1831 to 1870'!KT423/'Monthly data 1831 to 1870'!KT411)-1)*'Monthly data 1831 to 1870'!KU423*'Monthly data 1831 to 1870'!KV423</f>
        <v>0</v>
      </c>
      <c r="KZ422">
        <f>'Monthly data 1831 to 1870'!KY423*'Monthly data 1831 to 1870'!LA423</f>
        <v>212.4</v>
      </c>
      <c r="LA422">
        <f>(('Monthly data 1831 to 1870'!KZ423/'Monthly data 1831 to 1870'!KZ411)-1)*'Monthly data 1831 to 1870'!LA423*'Monthly data 1831 to 1870'!LB423</f>
        <v>0</v>
      </c>
      <c r="LF422">
        <f>'Monthly data 1831 to 1870'!LE423*'Monthly data 1831 to 1870'!LG423</f>
        <v>1312</v>
      </c>
      <c r="LG422">
        <f>(('Monthly data 1831 to 1870'!LF423/'Monthly data 1831 to 1870'!LF411)-1)*'Monthly data 1831 to 1870'!LG423*'Monthly data 1831 to 1870'!LH423</f>
        <v>0</v>
      </c>
      <c r="LL422">
        <f>'Monthly data 1831 to 1870'!LK423*'Monthly data 1831 to 1870'!LM423</f>
        <v>1400</v>
      </c>
      <c r="LM422">
        <f>(('Monthly data 1831 to 1870'!LL423/'Monthly data 1831 to 1870'!LL411)-1)*'Monthly data 1831 to 1870'!LM423*'Monthly data 1831 to 1870'!LN423</f>
        <v>6719.9999999999982</v>
      </c>
      <c r="LX422">
        <f>'Monthly data 1831 to 1870'!LW423*'Monthly data 1831 to 1870'!LY423</f>
        <v>500</v>
      </c>
      <c r="LY422">
        <f>(('Monthly data 1831 to 1870'!LX423/'Monthly data 1831 to 1870'!LX411)-1)*'Monthly data 1831 to 1870'!LY423*'Monthly data 1831 to 1870'!LZ423</f>
        <v>0</v>
      </c>
      <c r="NB422">
        <f>'Monthly data 1831 to 1870'!NA423*'Monthly data 1831 to 1870'!NC423</f>
        <v>120</v>
      </c>
      <c r="NC422">
        <f>(('Monthly data 1831 to 1870'!NB423/'Monthly data 1831 to 1870'!NB411)-1)*'Monthly data 1831 to 1870'!NC423*'Monthly data 1831 to 1870'!ND423</f>
        <v>0</v>
      </c>
      <c r="NH422">
        <f>'Monthly data 1831 to 1870'!NG423*'Monthly data 1831 to 1870'!NI423</f>
        <v>247.79999999999998</v>
      </c>
      <c r="NI422">
        <f>(('Monthly data 1831 to 1870'!NH423/'Monthly data 1831 to 1870'!NH411)-1)*'Monthly data 1831 to 1870'!NI423*'Monthly data 1831 to 1870'!NJ423</f>
        <v>0</v>
      </c>
      <c r="NN422">
        <f>'Monthly data 1831 to 1870'!NM423*'Monthly data 1831 to 1870'!NO423</f>
        <v>127.2</v>
      </c>
      <c r="NO422">
        <f>(('Monthly data 1831 to 1870'!NN423/'Monthly data 1831 to 1870'!NN411)-1)*'Monthly data 1831 to 1870'!NO423*'Monthly data 1831 to 1870'!NP423</f>
        <v>0</v>
      </c>
      <c r="NZ422">
        <f>'Monthly data 1831 to 1870'!NY423*'Monthly data 1831 to 1870'!OA423</f>
        <v>0</v>
      </c>
      <c r="OA422">
        <f>(('Monthly data 1831 to 1870'!NZ423/'Monthly data 1831 to 1870'!NZ411)-1)*'Monthly data 1831 to 1870'!OA423*'Monthly data 1831 to 1870'!OB423</f>
        <v>0</v>
      </c>
      <c r="OR422">
        <f>'Monthly data 1831 to 1870'!OQ423*'Monthly data 1831 to 1870'!OS423</f>
        <v>200</v>
      </c>
      <c r="OS422">
        <f>(('Monthly data 1831 to 1870'!OR423/'Monthly data 1831 to 1870'!OR411)-1)*'Monthly data 1831 to 1870'!OS423*'Monthly data 1831 to 1870'!OT423</f>
        <v>0</v>
      </c>
      <c r="OX422">
        <f>'Monthly data 1831 to 1870'!OW423*'Monthly data 1831 to 1870'!OY423</f>
        <v>136</v>
      </c>
      <c r="OY422">
        <f>(('Monthly data 1831 to 1870'!OX423/'Monthly data 1831 to 1870'!OX411)-1)*'Monthly data 1831 to 1870'!OY423*'Monthly data 1831 to 1870'!OZ423</f>
        <v>0</v>
      </c>
      <c r="PP422">
        <f>'Monthly data 1831 to 1870'!PO423*'Monthly data 1831 to 1870'!PQ423</f>
        <v>0</v>
      </c>
      <c r="PQ422">
        <f>(('Monthly data 1831 to 1870'!PP423/'Monthly data 1831 to 1870'!PP411)-1)*'Monthly data 1831 to 1870'!PQ423*'Monthly data 1831 to 1870'!PR423</f>
        <v>0</v>
      </c>
      <c r="PV422">
        <f>'Monthly data 1831 to 1870'!PU423*'Monthly data 1831 to 1870'!PW423</f>
        <v>48</v>
      </c>
      <c r="PW422">
        <f>(('Monthly data 1831 to 1870'!PV423/'Monthly data 1831 to 1870'!PV411)-1)*'Monthly data 1831 to 1870'!PW423*'Monthly data 1831 to 1870'!PX423</f>
        <v>0</v>
      </c>
      <c r="RL422">
        <f>'Monthly data 1831 to 1870'!RK423*'Monthly data 1831 to 1870'!RM423</f>
        <v>108.3</v>
      </c>
      <c r="RM422">
        <f>(('Monthly data 1831 to 1870'!RL423/'Monthly data 1831 to 1870'!RL411)-1)*'Monthly data 1831 to 1870'!RM423*'Monthly data 1831 to 1870'!RN423</f>
        <v>0</v>
      </c>
      <c r="RX422">
        <f>'Monthly data 1831 to 1870'!RW423*'Monthly data 1831 to 1870'!RY423</f>
        <v>109.6</v>
      </c>
      <c r="RY422">
        <f>(('Monthly data 1831 to 1870'!RX423/'Monthly data 1831 to 1870'!RX411)-1)*'Monthly data 1831 to 1870'!RY423*'Monthly data 1831 to 1870'!RZ423</f>
        <v>0</v>
      </c>
    </row>
    <row r="423" spans="2:493" x14ac:dyDescent="0.55000000000000004">
      <c r="B423">
        <f>'Monthly data 1831 to 1870'!B424</f>
        <v>186601</v>
      </c>
      <c r="E423" s="11">
        <f>'Monthly data 1831 to 1870'!E424</f>
        <v>356195.1304965727</v>
      </c>
      <c r="F423" s="11">
        <f>'Monthly data 1831 to 1870'!F424</f>
        <v>68.066725361487826</v>
      </c>
    </row>
    <row r="424" spans="2:493" x14ac:dyDescent="0.55000000000000004">
      <c r="B424">
        <f>'Monthly data 1831 to 1870'!B425</f>
        <v>186602</v>
      </c>
      <c r="E424" s="11">
        <f>'Monthly data 1831 to 1870'!E425</f>
        <v>356974.49253852497</v>
      </c>
      <c r="F424" s="11">
        <f>'Monthly data 1831 to 1870'!F425</f>
        <v>68.215656712662621</v>
      </c>
    </row>
    <row r="425" spans="2:493" x14ac:dyDescent="0.55000000000000004">
      <c r="B425">
        <f>'Monthly data 1831 to 1870'!B426</f>
        <v>186603</v>
      </c>
      <c r="E425" s="11">
        <f>'Monthly data 1831 to 1870'!E426</f>
        <v>359408.60216112243</v>
      </c>
      <c r="F425" s="11">
        <f>'Monthly data 1831 to 1870'!F426</f>
        <v>68.429776321873277</v>
      </c>
    </row>
    <row r="426" spans="2:493" x14ac:dyDescent="0.55000000000000004">
      <c r="B426">
        <f>'Monthly data 1831 to 1870'!B427</f>
        <v>186604</v>
      </c>
      <c r="E426" s="11">
        <f>'Monthly data 1831 to 1870'!E427</f>
        <v>362412.82194501022</v>
      </c>
      <c r="F426" s="11">
        <f>'Monthly data 1831 to 1870'!F427</f>
        <v>69.001766214705697</v>
      </c>
    </row>
    <row r="427" spans="2:493" x14ac:dyDescent="0.55000000000000004">
      <c r="B427">
        <f>'Monthly data 1831 to 1870'!B428</f>
        <v>186605</v>
      </c>
      <c r="E427" s="11">
        <f>'Monthly data 1831 to 1870'!E428</f>
        <v>367132.56672889797</v>
      </c>
      <c r="F427" s="11">
        <f>'Monthly data 1831 to 1870'!F428</f>
        <v>69.900384327671674</v>
      </c>
    </row>
    <row r="428" spans="2:493" x14ac:dyDescent="0.55000000000000004">
      <c r="B428">
        <f>'Monthly data 1831 to 1870'!B429</f>
        <v>186606</v>
      </c>
      <c r="E428" s="11">
        <f>'Monthly data 1831 to 1870'!E429</f>
        <v>361840.78151278564</v>
      </c>
      <c r="F428" s="11">
        <f>'Monthly data 1831 to 1870'!F429</f>
        <v>68.89285229726238</v>
      </c>
    </row>
    <row r="429" spans="2:493" x14ac:dyDescent="0.55000000000000004">
      <c r="B429">
        <f>'Monthly data 1831 to 1870'!B430</f>
        <v>186607</v>
      </c>
      <c r="E429" s="11">
        <f>'Monthly data 1831 to 1870'!E430</f>
        <v>380006.41629667336</v>
      </c>
      <c r="F429" s="11">
        <f>'Monthly data 1831 to 1870'!F430</f>
        <v>72.351507202937142</v>
      </c>
    </row>
    <row r="430" spans="2:493" x14ac:dyDescent="0.55000000000000004">
      <c r="B430">
        <f>'Monthly data 1831 to 1870'!B431</f>
        <v>186608</v>
      </c>
      <c r="E430" s="11">
        <f>'Monthly data 1831 to 1870'!E431</f>
        <v>386939.16358056117</v>
      </c>
      <c r="F430" s="11">
        <f>'Monthly data 1831 to 1870'!F431</f>
        <v>73.671471007587101</v>
      </c>
    </row>
    <row r="431" spans="2:493" x14ac:dyDescent="0.55000000000000004">
      <c r="B431">
        <f>'Monthly data 1831 to 1870'!B432</f>
        <v>186609</v>
      </c>
      <c r="E431" s="11">
        <f>'Monthly data 1831 to 1870'!E432</f>
        <v>390876.19336444896</v>
      </c>
      <c r="F431" s="11">
        <f>'Monthly data 1831 to 1870'!F432</f>
        <v>74.421063715897446</v>
      </c>
    </row>
    <row r="432" spans="2:493" x14ac:dyDescent="0.55000000000000004">
      <c r="B432">
        <f>'Monthly data 1831 to 1870'!B433</f>
        <v>186610</v>
      </c>
      <c r="E432" s="11">
        <f>'Monthly data 1831 to 1870'!E433</f>
        <v>393409.23064833664</v>
      </c>
      <c r="F432" s="11">
        <f>'Monthly data 1831 to 1870'!F433</f>
        <v>74.903342586545335</v>
      </c>
    </row>
    <row r="433" spans="2:493" x14ac:dyDescent="0.55000000000000004">
      <c r="B433">
        <f>'Monthly data 1831 to 1870'!B434</f>
        <v>186611</v>
      </c>
      <c r="E433" s="11">
        <f>'Monthly data 1831 to 1870'!E434</f>
        <v>384764.95043222443</v>
      </c>
      <c r="F433" s="11">
        <f>'Monthly data 1831 to 1870'!F434</f>
        <v>73.257510633455425</v>
      </c>
    </row>
    <row r="434" spans="2:493" x14ac:dyDescent="0.55000000000000004">
      <c r="B434">
        <f>'Monthly data 1831 to 1870'!B435</f>
        <v>186612</v>
      </c>
      <c r="D434">
        <f>D422*G434*(1+H434)</f>
        <v>1121.3449818892041</v>
      </c>
      <c r="E434" s="11">
        <f>'Monthly data 1831 to 1870'!E435</f>
        <v>378411.59521611227</v>
      </c>
      <c r="F434" s="11">
        <f>'Monthly data 1831 to 1870'!F435</f>
        <v>72.047860464489631</v>
      </c>
      <c r="G434">
        <f>F434/F422</f>
        <v>1.0047841779706155</v>
      </c>
      <c r="H434" s="12">
        <f>(J434+K434)/AVERAGE(E423:E434)</f>
        <v>0.10395872735134881</v>
      </c>
      <c r="I434" s="12">
        <f>J434/AVERAGE(E423:E434)</f>
        <v>8.5484254704246115E-2</v>
      </c>
      <c r="J434">
        <f>SUM(L434,R434,X434,AD434,AJ434,AP434,AV434,BB434,BH434,BN434,BT434,BZ434,CF434,CL434,CR434,CX434,DD434,DJ434,DP434,DV434,EB434,EH434,EN434,ET434,EZ434,FF434,FL434,FR434,FX434,GD434,GJ434,GP434,GV434,HB434,HH434,HN434,HT434,HZ434,IF434,IL434,IR434,IX434,JD434,JJ434,JP434,JV434,KB434,KH434,KN434,KT434,KZ434,LF434,LL434,LR434,LX434,MD434,MJ434,MP434,MV434,NB434,NH434,NN434,NT434,NZ434,OF434,OL434,OR434,OX434,PD434,PJ434,PP434,PV434,QB434,QH434,QN434,QT434,QZ434,RF434,RL434,RR434,RX434,SD434,SJ434,SP434)</f>
        <v>31902.524000000001</v>
      </c>
      <c r="K434">
        <f>SUM(M434,S434,Y434,AE434,AK434,AQ434,AW434,BC434,BI434,BO434,BU434,CA434,CG434,CM434,CS434,CY434,DE434,DK434,DQ434,DW434,EC434,EI434,EO434,EU434,FA434,FG434,FM434,FS434,FY434,GE434,GK434,GQ434,GW434,HC434,HI434,HO434,HU434,IA434,IG434,IM434,IS434,IY434,JE434,JK434,JQ434,JW434,KC434,KI434,KO434,KU434,LA434,LG434,LM434,LS434,LY434,ME434,MK434,MQ434,MW434,NC434,NI434,NO434,NU434,OA434,OG434,OM434,OS434,OY434,PE434,PK434,PQ434,PW434,QC434,QI434,QO434,QU434,RA434,RG434,RM434,RS434,RY434,SE434,SK434,SQ434)</f>
        <v>6894.6300000000065</v>
      </c>
      <c r="L434">
        <f>'Monthly data 1831 to 1870'!K435*'Monthly data 1831 to 1870'!M435</f>
        <v>1052</v>
      </c>
      <c r="M434">
        <f>(('Monthly data 1831 to 1870'!L435/'Monthly data 1831 to 1870'!L423)-1)*'Monthly data 1831 to 1870'!M435*'Monthly data 1831 to 1870'!N435</f>
        <v>0</v>
      </c>
      <c r="R434">
        <f>'Monthly data 1831 to 1870'!Q435*'Monthly data 1831 to 1870'!S435</f>
        <v>0</v>
      </c>
      <c r="S434">
        <f>(('Monthly data 1831 to 1870'!R435/'Monthly data 1831 to 1870'!R423)-1)*'Monthly data 1831 to 1870'!S435*'Monthly data 1831 to 1870'!T435</f>
        <v>0</v>
      </c>
      <c r="X434">
        <f>'Monthly data 1831 to 1870'!W435*'Monthly data 1831 to 1870'!Y435</f>
        <v>1600</v>
      </c>
      <c r="Y434">
        <f>(('Monthly data 1831 to 1870'!X435/'Monthly data 1831 to 1870'!X423)-1)*'Monthly data 1831 to 1870'!Y435*'Monthly data 1831 to 1870'!Z435</f>
        <v>0</v>
      </c>
      <c r="AD434">
        <f>'Monthly data 1831 to 1870'!AC435*'Monthly data 1831 to 1870'!AE435</f>
        <v>1130</v>
      </c>
      <c r="AE434">
        <f>(('Monthly data 1831 to 1870'!AD435/'Monthly data 1831 to 1870'!AD423)-1)*'Monthly data 1831 to 1870'!AE435*'Monthly data 1831 to 1870'!AF435</f>
        <v>1632.8500000000013</v>
      </c>
      <c r="AJ434">
        <f>'Monthly data 1831 to 1870'!AI435*'Monthly data 1831 to 1870'!AK435</f>
        <v>2120</v>
      </c>
      <c r="AK434">
        <f>(('Monthly data 1831 to 1870'!AJ435/'Monthly data 1831 to 1870'!AJ423)-1)*'Monthly data 1831 to 1870'!AK435*'Monthly data 1831 to 1870'!AL435</f>
        <v>0</v>
      </c>
      <c r="AP434">
        <f>'Monthly data 1831 to 1870'!AO435*'Monthly data 1831 to 1870'!AQ435</f>
        <v>0</v>
      </c>
      <c r="AQ434">
        <f>(('Monthly data 1831 to 1870'!AP435/'Monthly data 1831 to 1870'!AP423)-1)*'Monthly data 1831 to 1870'!AQ435*'Monthly data 1831 to 1870'!AR435</f>
        <v>0</v>
      </c>
      <c r="AV434">
        <f>'Monthly data 1831 to 1870'!AU435*'Monthly data 1831 to 1870'!AW435</f>
        <v>1300</v>
      </c>
      <c r="AW434">
        <f>(('Monthly data 1831 to 1870'!AV435/'Monthly data 1831 to 1870'!AV423)-1)*'Monthly data 1831 to 1870'!AW435*'Monthly data 1831 to 1870'!AX435</f>
        <v>0</v>
      </c>
      <c r="BB434">
        <f>'Monthly data 1831 to 1870'!BA435*'Monthly data 1831 to 1870'!BC435</f>
        <v>373.5</v>
      </c>
      <c r="BC434">
        <f>(('Monthly data 1831 to 1870'!BB435/'Monthly data 1831 to 1870'!BB423)-1)*'Monthly data 1831 to 1870'!BC435*'Monthly data 1831 to 1870'!BD435</f>
        <v>0</v>
      </c>
      <c r="BH434">
        <f>'Monthly data 1831 to 1870'!BG435*'Monthly data 1831 to 1870'!BI435</f>
        <v>337.7</v>
      </c>
      <c r="BI434">
        <f>(('Monthly data 1831 to 1870'!BH435/'Monthly data 1831 to 1870'!BH423)-1)*'Monthly data 1831 to 1870'!BI435*'Monthly data 1831 to 1870'!BJ435</f>
        <v>0</v>
      </c>
      <c r="BN434">
        <f>'Monthly data 1831 to 1870'!BM435*'Monthly data 1831 to 1870'!BO435</f>
        <v>288</v>
      </c>
      <c r="BO434">
        <f>(('Monthly data 1831 to 1870'!BN435/'Monthly data 1831 to 1870'!BN423)-1)*'Monthly data 1831 to 1870'!BO435*'Monthly data 1831 to 1870'!BP435</f>
        <v>0</v>
      </c>
      <c r="BT434">
        <f>'Monthly data 1831 to 1870'!BS435*'Monthly data 1831 to 1870'!BU435</f>
        <v>910</v>
      </c>
      <c r="BU434">
        <f>(('Monthly data 1831 to 1870'!BT435/'Monthly data 1831 to 1870'!BT423)-1)*'Monthly data 1831 to 1870'!BU435*'Monthly data 1831 to 1870'!BV435</f>
        <v>0</v>
      </c>
      <c r="BZ434">
        <f>'Monthly data 1831 to 1870'!BY435*'Monthly data 1831 to 1870'!CA435</f>
        <v>2330</v>
      </c>
      <c r="CA434">
        <f>(('Monthly data 1831 to 1870'!BZ435/'Monthly data 1831 to 1870'!BZ423)-1)*'Monthly data 1831 to 1870'!CA435*'Monthly data 1831 to 1870'!CB435</f>
        <v>0</v>
      </c>
      <c r="CF434">
        <f>'Monthly data 1831 to 1870'!CE435*'Monthly data 1831 to 1870'!CG435</f>
        <v>0</v>
      </c>
      <c r="CG434">
        <f>(('Monthly data 1831 to 1870'!CF435/'Monthly data 1831 to 1870'!CF423)-1)*'Monthly data 1831 to 1870'!CG435*'Monthly data 1831 to 1870'!CH435</f>
        <v>0</v>
      </c>
      <c r="CR434">
        <f>'Monthly data 1831 to 1870'!CQ435*'Monthly data 1831 to 1870'!CS435</f>
        <v>0</v>
      </c>
      <c r="CS434">
        <f>(('Monthly data 1831 to 1870'!CR435/'Monthly data 1831 to 1870'!CR423)-1)*'Monthly data 1831 to 1870'!CS435*'Monthly data 1831 to 1870'!CT435</f>
        <v>0</v>
      </c>
      <c r="CX434">
        <f>'Monthly data 1831 to 1870'!CW435*'Monthly data 1831 to 1870'!CY435</f>
        <v>1548</v>
      </c>
      <c r="CY434">
        <f>(('Monthly data 1831 to 1870'!CX435/'Monthly data 1831 to 1870'!CX423)-1)*'Monthly data 1831 to 1870'!CY435*'Monthly data 1831 to 1870'!CZ435</f>
        <v>0</v>
      </c>
      <c r="DD434">
        <f>'Monthly data 1831 to 1870'!DC435*'Monthly data 1831 to 1870'!DE435</f>
        <v>630</v>
      </c>
      <c r="DE434">
        <f>(('Monthly data 1831 to 1870'!DD435/'Monthly data 1831 to 1870'!DD423)-1)*'Monthly data 1831 to 1870'!DE435*'Monthly data 1831 to 1870'!DF435</f>
        <v>0</v>
      </c>
      <c r="DJ434">
        <f>'Monthly data 1831 to 1870'!DI435*'Monthly data 1831 to 1870'!DK435</f>
        <v>416</v>
      </c>
      <c r="DK434">
        <f>(('Monthly data 1831 to 1870'!DJ435/'Monthly data 1831 to 1870'!DJ423)-1)*'Monthly data 1831 to 1870'!DK435*'Monthly data 1831 to 1870'!DL435</f>
        <v>0</v>
      </c>
      <c r="DP434">
        <f>'Monthly data 1831 to 1870'!DO435*'Monthly data 1831 to 1870'!DQ435</f>
        <v>700</v>
      </c>
      <c r="DQ434">
        <f>(('Monthly data 1831 to 1870'!DP435/'Monthly data 1831 to 1870'!DP423)-1)*'Monthly data 1831 to 1870'!DQ435*'Monthly data 1831 to 1870'!DR435</f>
        <v>0</v>
      </c>
      <c r="DV434">
        <f>'Monthly data 1831 to 1870'!DU435*'Monthly data 1831 to 1870'!DW435</f>
        <v>564</v>
      </c>
      <c r="DW434">
        <f>(('Monthly data 1831 to 1870'!DV435/'Monthly data 1831 to 1870'!DV423)-1)*'Monthly data 1831 to 1870'!DW435*'Monthly data 1831 to 1870'!DX435</f>
        <v>0</v>
      </c>
      <c r="EB434">
        <f>'Monthly data 1831 to 1870'!EA435*'Monthly data 1831 to 1870'!EC435</f>
        <v>700</v>
      </c>
      <c r="EC434">
        <f>(('Monthly data 1831 to 1870'!EB435/'Monthly data 1831 to 1870'!EB423)-1)*'Monthly data 1831 to 1870'!EC435*'Monthly data 1831 to 1870'!ED435</f>
        <v>0</v>
      </c>
      <c r="ET434">
        <f>'Monthly data 1831 to 1870'!ES435*'Monthly data 1831 to 1870'!EU435</f>
        <v>472.5</v>
      </c>
      <c r="EU434">
        <f>(('Monthly data 1831 to 1870'!ET435/'Monthly data 1831 to 1870'!ET423)-1)*'Monthly data 1831 to 1870'!EU435*'Monthly data 1831 to 1870'!EV435</f>
        <v>0</v>
      </c>
      <c r="EZ434">
        <f>'Monthly data 1831 to 1870'!EY435*'Monthly data 1831 to 1870'!FA435</f>
        <v>737</v>
      </c>
      <c r="FA434">
        <f>(('Monthly data 1831 to 1870'!EZ435/'Monthly data 1831 to 1870'!EZ423)-1)*'Monthly data 1831 to 1870'!FA435*'Monthly data 1831 to 1870'!FB435</f>
        <v>0</v>
      </c>
      <c r="FL434">
        <f>'Monthly data 1831 to 1870'!FK435*'Monthly data 1831 to 1870'!FM435</f>
        <v>480</v>
      </c>
      <c r="FM434">
        <f>(('Monthly data 1831 to 1870'!FL435/'Monthly data 1831 to 1870'!FL423)-1)*'Monthly data 1831 to 1870'!FM435*'Monthly data 1831 to 1870'!FN435</f>
        <v>0</v>
      </c>
      <c r="FR434">
        <f>'Monthly data 1831 to 1870'!FQ435*'Monthly data 1831 to 1870'!FS435</f>
        <v>1800</v>
      </c>
      <c r="FS434">
        <f>(('Monthly data 1831 to 1870'!FR435/'Monthly data 1831 to 1870'!FR423)-1)*'Monthly data 1831 to 1870'!FS435*'Monthly data 1831 to 1870'!FT435</f>
        <v>0</v>
      </c>
      <c r="FX434">
        <f>'Monthly data 1831 to 1870'!FW435*'Monthly data 1831 to 1870'!FY435</f>
        <v>930</v>
      </c>
      <c r="FY434">
        <f>(('Monthly data 1831 to 1870'!FX435/'Monthly data 1831 to 1870'!FX423)-1)*'Monthly data 1831 to 1870'!FY435*'Monthly data 1831 to 1870'!FZ435</f>
        <v>0</v>
      </c>
      <c r="GD434">
        <f>'Monthly data 1831 to 1870'!GC435*'Monthly data 1831 to 1870'!GE435</f>
        <v>270</v>
      </c>
      <c r="GE434">
        <f>(('Monthly data 1831 to 1870'!GD435/'Monthly data 1831 to 1870'!GD423)-1)*'Monthly data 1831 to 1870'!GE435*'Monthly data 1831 to 1870'!GF435</f>
        <v>0</v>
      </c>
      <c r="GJ434">
        <f>'Monthly data 1831 to 1870'!GI435*'Monthly data 1831 to 1870'!GK435</f>
        <v>360</v>
      </c>
      <c r="GK434">
        <f>(('Monthly data 1831 to 1870'!GJ435/'Monthly data 1831 to 1870'!GJ423)-1)*'Monthly data 1831 to 1870'!GK435*'Monthly data 1831 to 1870'!GL435</f>
        <v>0</v>
      </c>
      <c r="GP434">
        <f>'Monthly data 1831 to 1870'!GO435*'Monthly data 1831 to 1870'!GQ435</f>
        <v>1880</v>
      </c>
      <c r="GQ434">
        <f>(('Monthly data 1831 to 1870'!GP435/'Monthly data 1831 to 1870'!GP423)-1)*'Monthly data 1831 to 1870'!GQ435*'Monthly data 1831 to 1870'!GR435</f>
        <v>1264.3000000000013</v>
      </c>
      <c r="HB434">
        <f>'Monthly data 1831 to 1870'!HA435*'Monthly data 1831 to 1870'!HC435</f>
        <v>0</v>
      </c>
      <c r="HC434">
        <f>(('Monthly data 1831 to 1870'!HB435/'Monthly data 1831 to 1870'!HB423)-1)*'Monthly data 1831 to 1870'!HC435*'Monthly data 1831 to 1870'!HD435</f>
        <v>0</v>
      </c>
      <c r="HH434">
        <f>'Monthly data 1831 to 1870'!HG435*'Monthly data 1831 to 1870'!HI435</f>
        <v>0</v>
      </c>
      <c r="HI434">
        <f>(('Monthly data 1831 to 1870'!HH435/'Monthly data 1831 to 1870'!HH423)-1)*'Monthly data 1831 to 1870'!HI435*'Monthly data 1831 to 1870'!HJ435</f>
        <v>0</v>
      </c>
      <c r="HN434">
        <f>'Monthly data 1831 to 1870'!HM435*'Monthly data 1831 to 1870'!HO435</f>
        <v>1040</v>
      </c>
      <c r="HO434">
        <f>(('Monthly data 1831 to 1870'!HN435/'Monthly data 1831 to 1870'!HN423)-1)*'Monthly data 1831 to 1870'!HO435*'Monthly data 1831 to 1870'!HP435</f>
        <v>0</v>
      </c>
      <c r="HT434">
        <f>'Monthly data 1831 to 1870'!HS435*'Monthly data 1831 to 1870'!HU435</f>
        <v>0</v>
      </c>
      <c r="HU434">
        <f>(('Monthly data 1831 to 1870'!HT435/'Monthly data 1831 to 1870'!HT423)-1)*'Monthly data 1831 to 1870'!HU435*'Monthly data 1831 to 1870'!HV435</f>
        <v>0</v>
      </c>
      <c r="HZ434">
        <f>'Monthly data 1831 to 1870'!HY435*'Monthly data 1831 to 1870'!IA435</f>
        <v>360</v>
      </c>
      <c r="IA434">
        <f>(('Monthly data 1831 to 1870'!HZ435/'Monthly data 1831 to 1870'!HZ423)-1)*'Monthly data 1831 to 1870'!IA435*'Monthly data 1831 to 1870'!IB435</f>
        <v>0</v>
      </c>
      <c r="IF434">
        <f>'Monthly data 1831 to 1870'!IE435*'Monthly data 1831 to 1870'!IG435</f>
        <v>250</v>
      </c>
      <c r="IG434">
        <f>(('Monthly data 1831 to 1870'!IF435/'Monthly data 1831 to 1870'!IF423)-1)*'Monthly data 1831 to 1870'!IG435*'Monthly data 1831 to 1870'!IH435</f>
        <v>0</v>
      </c>
      <c r="IL434">
        <f>'Monthly data 1831 to 1870'!IK435*'Monthly data 1831 to 1870'!IM435</f>
        <v>384</v>
      </c>
      <c r="IM434">
        <f>(('Monthly data 1831 to 1870'!IL435/'Monthly data 1831 to 1870'!IL423)-1)*'Monthly data 1831 to 1870'!IM435*'Monthly data 1831 to 1870'!IN435</f>
        <v>0</v>
      </c>
      <c r="IR434">
        <f>'Monthly data 1831 to 1870'!IQ435*'Monthly data 1831 to 1870'!IS435</f>
        <v>1462.5</v>
      </c>
      <c r="IS434">
        <f>(('Monthly data 1831 to 1870'!IR435/'Monthly data 1831 to 1870'!IR423)-1)*'Monthly data 1831 to 1870'!IS435*'Monthly data 1831 to 1870'!IT435</f>
        <v>1474.2000000000005</v>
      </c>
      <c r="IX434">
        <f>'Monthly data 1831 to 1870'!IW435*'Monthly data 1831 to 1870'!IY435</f>
        <v>0</v>
      </c>
      <c r="IY434">
        <f>(('Monthly data 1831 to 1870'!IX435/'Monthly data 1831 to 1870'!IX423)-1)*'Monthly data 1831 to 1870'!IY435*'Monthly data 1831 to 1870'!IZ435</f>
        <v>0</v>
      </c>
      <c r="JJ434">
        <f>'Monthly data 1831 to 1870'!JI435*'Monthly data 1831 to 1870'!JK435</f>
        <v>752</v>
      </c>
      <c r="JK434">
        <f>(('Monthly data 1831 to 1870'!JJ435/'Monthly data 1831 to 1870'!JJ423)-1)*'Monthly data 1831 to 1870'!JK435*'Monthly data 1831 to 1870'!JL435</f>
        <v>1515.2800000000025</v>
      </c>
      <c r="JP434">
        <f>'Monthly data 1831 to 1870'!JO435*'Monthly data 1831 to 1870'!JQ435</f>
        <v>336</v>
      </c>
      <c r="JQ434">
        <f>(('Monthly data 1831 to 1870'!JP435/'Monthly data 1831 to 1870'!JP423)-1)*'Monthly data 1831 to 1870'!JQ435*'Monthly data 1831 to 1870'!JR435</f>
        <v>0</v>
      </c>
      <c r="KH434">
        <f>'Monthly data 1831 to 1870'!KG435*'Monthly data 1831 to 1870'!KI435</f>
        <v>210</v>
      </c>
      <c r="KI434">
        <f>(('Monthly data 1831 to 1870'!KH435/'Monthly data 1831 to 1870'!KH423)-1)*'Monthly data 1831 to 1870'!KI435*'Monthly data 1831 to 1870'!KJ435</f>
        <v>0</v>
      </c>
      <c r="KN434">
        <f>'Monthly data 1831 to 1870'!KM435*'Monthly data 1831 to 1870'!KO435</f>
        <v>146.4</v>
      </c>
      <c r="KO434">
        <f>(('Monthly data 1831 to 1870'!KN435/'Monthly data 1831 to 1870'!KN423)-1)*'Monthly data 1831 to 1870'!KO435*'Monthly data 1831 to 1870'!KP435</f>
        <v>0</v>
      </c>
      <c r="KT434">
        <f>'Monthly data 1831 to 1870'!KS435*'Monthly data 1831 to 1870'!KU435</f>
        <v>450</v>
      </c>
      <c r="KU434">
        <f>(('Monthly data 1831 to 1870'!KT435/'Monthly data 1831 to 1870'!KT423)-1)*'Monthly data 1831 to 1870'!KU435*'Monthly data 1831 to 1870'!KV435</f>
        <v>1008.0000000000008</v>
      </c>
      <c r="KZ434">
        <f>'Monthly data 1831 to 1870'!KY435*'Monthly data 1831 to 1870'!LA435</f>
        <v>236</v>
      </c>
      <c r="LA434">
        <f>(('Monthly data 1831 to 1870'!KZ435/'Monthly data 1831 to 1870'!KZ423)-1)*'Monthly data 1831 to 1870'!LA435*'Monthly data 1831 to 1870'!LB435</f>
        <v>0</v>
      </c>
      <c r="LF434">
        <f>'Monthly data 1831 to 1870'!LE435*'Monthly data 1831 to 1870'!LG435</f>
        <v>0</v>
      </c>
      <c r="LG434">
        <f>(('Monthly data 1831 to 1870'!LF435/'Monthly data 1831 to 1870'!LF423)-1)*'Monthly data 1831 to 1870'!LG435*'Monthly data 1831 to 1870'!LH435</f>
        <v>0</v>
      </c>
      <c r="LL434">
        <f>'Monthly data 1831 to 1870'!LK435*'Monthly data 1831 to 1870'!LM435</f>
        <v>1680</v>
      </c>
      <c r="LM434">
        <f>(('Monthly data 1831 to 1870'!LL435/'Monthly data 1831 to 1870'!LL423)-1)*'Monthly data 1831 to 1870'!LM435*'Monthly data 1831 to 1870'!LN435</f>
        <v>0</v>
      </c>
      <c r="LX434">
        <f>'Monthly data 1831 to 1870'!LW435*'Monthly data 1831 to 1870'!LY435</f>
        <v>500</v>
      </c>
      <c r="LY434">
        <f>(('Monthly data 1831 to 1870'!LX435/'Monthly data 1831 to 1870'!LX423)-1)*'Monthly data 1831 to 1870'!LY435*'Monthly data 1831 to 1870'!LZ435</f>
        <v>0</v>
      </c>
      <c r="NB434">
        <f>'Monthly data 1831 to 1870'!NA435*'Monthly data 1831 to 1870'!NC435</f>
        <v>120</v>
      </c>
      <c r="NC434">
        <f>(('Monthly data 1831 to 1870'!NB435/'Monthly data 1831 to 1870'!NB423)-1)*'Monthly data 1831 to 1870'!NC435*'Monthly data 1831 to 1870'!ND435</f>
        <v>0</v>
      </c>
      <c r="NH434">
        <f>'Monthly data 1831 to 1870'!NG435*'Monthly data 1831 to 1870'!NI435</f>
        <v>247.79999999999998</v>
      </c>
      <c r="NI434">
        <f>(('Monthly data 1831 to 1870'!NH435/'Monthly data 1831 to 1870'!NH423)-1)*'Monthly data 1831 to 1870'!NI435*'Monthly data 1831 to 1870'!NJ435</f>
        <v>0</v>
      </c>
      <c r="NN434">
        <f>'Monthly data 1831 to 1870'!NM435*'Monthly data 1831 to 1870'!NO435</f>
        <v>16.5</v>
      </c>
      <c r="NO434">
        <f>(('Monthly data 1831 to 1870'!NN435/'Monthly data 1831 to 1870'!NN423)-1)*'Monthly data 1831 to 1870'!NO435*'Monthly data 1831 to 1870'!NP435</f>
        <v>0</v>
      </c>
      <c r="NZ434">
        <f>'Monthly data 1831 to 1870'!NY435*'Monthly data 1831 to 1870'!OA435</f>
        <v>100.10000000000001</v>
      </c>
      <c r="OA434">
        <f>(('Monthly data 1831 to 1870'!NZ435/'Monthly data 1831 to 1870'!NZ423)-1)*'Monthly data 1831 to 1870'!OA435*'Monthly data 1831 to 1870'!OB435</f>
        <v>0</v>
      </c>
      <c r="OR434">
        <f>'Monthly data 1831 to 1870'!OQ435*'Monthly data 1831 to 1870'!OS435</f>
        <v>238</v>
      </c>
      <c r="OS434">
        <f>(('Monthly data 1831 to 1870'!OR435/'Monthly data 1831 to 1870'!OR423)-1)*'Monthly data 1831 to 1870'!OS435*'Monthly data 1831 to 1870'!OT435</f>
        <v>0</v>
      </c>
      <c r="OX434">
        <f>'Monthly data 1831 to 1870'!OW435*'Monthly data 1831 to 1870'!OY435</f>
        <v>140</v>
      </c>
      <c r="OY434">
        <f>(('Monthly data 1831 to 1870'!OX435/'Monthly data 1831 to 1870'!OX423)-1)*'Monthly data 1831 to 1870'!OY435*'Monthly data 1831 to 1870'!OZ435</f>
        <v>0</v>
      </c>
      <c r="PP434">
        <f>'Monthly data 1831 to 1870'!PO435*'Monthly data 1831 to 1870'!PQ435</f>
        <v>0</v>
      </c>
      <c r="PQ434">
        <f>(('Monthly data 1831 to 1870'!PP435/'Monthly data 1831 to 1870'!PP423)-1)*'Monthly data 1831 to 1870'!PQ435*'Monthly data 1831 to 1870'!PR435</f>
        <v>0</v>
      </c>
      <c r="PV434">
        <f>'Monthly data 1831 to 1870'!PU435*'Monthly data 1831 to 1870'!PW435</f>
        <v>48</v>
      </c>
      <c r="PW434">
        <f>(('Monthly data 1831 to 1870'!PV435/'Monthly data 1831 to 1870'!PV423)-1)*'Monthly data 1831 to 1870'!PW435*'Monthly data 1831 to 1870'!PX435</f>
        <v>0</v>
      </c>
      <c r="RL434">
        <f>'Monthly data 1831 to 1870'!RK435*'Monthly data 1831 to 1870'!RM435</f>
        <v>121.524</v>
      </c>
      <c r="RM434">
        <f>(('Monthly data 1831 to 1870'!RL435/'Monthly data 1831 to 1870'!RL423)-1)*'Monthly data 1831 to 1870'!RM435*'Monthly data 1831 to 1870'!RN435</f>
        <v>0</v>
      </c>
      <c r="RR434">
        <f>'Monthly data 1831 to 1870'!RQ435*'Monthly data 1831 to 1870'!RS435</f>
        <v>0</v>
      </c>
      <c r="RS434">
        <f>(('Monthly data 1831 to 1870'!RR435/'Monthly data 1831 to 1870'!RR423)-1)*'Monthly data 1831 to 1870'!RS435*'Monthly data 1831 to 1870'!RT435</f>
        <v>0</v>
      </c>
      <c r="RX434">
        <f>'Monthly data 1831 to 1870'!RW435*'Monthly data 1831 to 1870'!RY435</f>
        <v>135</v>
      </c>
      <c r="RY434">
        <f>(('Monthly data 1831 to 1870'!RX435/'Monthly data 1831 to 1870'!RX423)-1)*'Monthly data 1831 to 1870'!RY435*'Monthly data 1831 to 1870'!RZ435</f>
        <v>0</v>
      </c>
    </row>
    <row r="435" spans="2:493" x14ac:dyDescent="0.55000000000000004">
      <c r="B435">
        <f>'Monthly data 1831 to 1870'!B436</f>
        <v>186701</v>
      </c>
      <c r="E435" s="11">
        <f>'Monthly data 1831 to 1870'!E436</f>
        <v>401200.42499999999</v>
      </c>
      <c r="F435" s="11">
        <f>'Monthly data 1831 to 1870'!F436</f>
        <v>68.904361715803901</v>
      </c>
    </row>
    <row r="436" spans="2:493" x14ac:dyDescent="0.55000000000000004">
      <c r="B436">
        <f>'Monthly data 1831 to 1870'!B437</f>
        <v>186702</v>
      </c>
      <c r="E436" s="11">
        <f>'Monthly data 1831 to 1870'!E437</f>
        <v>408571.37499999994</v>
      </c>
      <c r="F436" s="11">
        <f>'Monthly data 1831 to 1870'!F437</f>
        <v>70.17028910107301</v>
      </c>
    </row>
    <row r="437" spans="2:493" x14ac:dyDescent="0.55000000000000004">
      <c r="B437">
        <f>'Monthly data 1831 to 1870'!B438</f>
        <v>186703</v>
      </c>
      <c r="E437" s="11">
        <f>'Monthly data 1831 to 1870'!E438</f>
        <v>407558.37500000006</v>
      </c>
      <c r="F437" s="11">
        <f>'Monthly data 1831 to 1870'!F438</f>
        <v>69.996310924409556</v>
      </c>
    </row>
    <row r="438" spans="2:493" x14ac:dyDescent="0.55000000000000004">
      <c r="B438">
        <f>'Monthly data 1831 to 1870'!B439</f>
        <v>186704</v>
      </c>
      <c r="E438" s="11">
        <f>'Monthly data 1831 to 1870'!E439</f>
        <v>404182.00833333336</v>
      </c>
      <c r="F438" s="11">
        <f>'Monthly data 1831 to 1870'!F439</f>
        <v>68.99071601953483</v>
      </c>
    </row>
    <row r="439" spans="2:493" x14ac:dyDescent="0.55000000000000004">
      <c r="B439">
        <f>'Monthly data 1831 to 1870'!B440</f>
        <v>186705</v>
      </c>
      <c r="E439" s="11">
        <f>'Monthly data 1831 to 1870'!E440</f>
        <v>401104.71666666662</v>
      </c>
      <c r="F439" s="11">
        <f>'Monthly data 1831 to 1870'!F440</f>
        <v>68.465446336305391</v>
      </c>
    </row>
    <row r="440" spans="2:493" x14ac:dyDescent="0.55000000000000004">
      <c r="B440">
        <f>'Monthly data 1831 to 1870'!B441</f>
        <v>186706</v>
      </c>
      <c r="E440" s="11">
        <f>'Monthly data 1831 to 1870'!E441</f>
        <v>407033.52500000002</v>
      </c>
      <c r="F440" s="11">
        <f>'Monthly data 1831 to 1870'!F441</f>
        <v>69.477447671411625</v>
      </c>
    </row>
    <row r="441" spans="2:493" x14ac:dyDescent="0.55000000000000004">
      <c r="B441">
        <f>'Monthly data 1831 to 1870'!B442</f>
        <v>186707</v>
      </c>
      <c r="E441" s="11">
        <f>'Monthly data 1831 to 1870'!E442</f>
        <v>422202.35</v>
      </c>
      <c r="F441" s="11">
        <f>'Monthly data 1831 to 1870'!F442</f>
        <v>72.066647775197424</v>
      </c>
    </row>
    <row r="442" spans="2:493" x14ac:dyDescent="0.55000000000000004">
      <c r="B442">
        <f>'Monthly data 1831 to 1870'!B443</f>
        <v>186708</v>
      </c>
      <c r="E442" s="11">
        <f>'Monthly data 1831 to 1870'!E443</f>
        <v>420460.07500000007</v>
      </c>
      <c r="F442" s="11">
        <f>'Monthly data 1831 to 1870'!F443</f>
        <v>71.769255023232574</v>
      </c>
    </row>
    <row r="443" spans="2:493" x14ac:dyDescent="0.55000000000000004">
      <c r="B443">
        <f>'Monthly data 1831 to 1870'!B444</f>
        <v>186709</v>
      </c>
      <c r="E443" s="11">
        <f>'Monthly data 1831 to 1870'!E444</f>
        <v>416502.65000000008</v>
      </c>
      <c r="F443" s="11">
        <f>'Monthly data 1831 to 1870'!F444</f>
        <v>71.093753445442303</v>
      </c>
    </row>
    <row r="444" spans="2:493" x14ac:dyDescent="0.55000000000000004">
      <c r="B444">
        <f>'Monthly data 1831 to 1870'!B445</f>
        <v>186710</v>
      </c>
      <c r="E444" s="11">
        <f>'Monthly data 1831 to 1870'!E445</f>
        <v>415403.62499999994</v>
      </c>
      <c r="F444" s="11">
        <f>'Monthly data 1831 to 1870'!F445</f>
        <v>70.90615845083569</v>
      </c>
    </row>
    <row r="445" spans="2:493" x14ac:dyDescent="0.55000000000000004">
      <c r="B445">
        <f>'Monthly data 1831 to 1870'!B446</f>
        <v>186711</v>
      </c>
      <c r="E445" s="11">
        <f>'Monthly data 1831 to 1870'!E446</f>
        <v>418026.3</v>
      </c>
      <c r="F445" s="11">
        <f>'Monthly data 1831 to 1870'!F446</f>
        <v>71.353828615281287</v>
      </c>
    </row>
    <row r="446" spans="2:493" x14ac:dyDescent="0.55000000000000004">
      <c r="B446">
        <f>'Monthly data 1831 to 1870'!B447</f>
        <v>186712</v>
      </c>
      <c r="D446">
        <f>D434*G446*(1+H446)</f>
        <v>1262.8894302495896</v>
      </c>
      <c r="E446" s="11">
        <f>'Monthly data 1831 to 1870'!E447</f>
        <v>421723.64999999997</v>
      </c>
      <c r="F446" s="11">
        <f>'Monthly data 1831 to 1870'!F447</f>
        <v>71.984937419274502</v>
      </c>
      <c r="G446">
        <f>F446/F434</f>
        <v>0.99912664935767048</v>
      </c>
      <c r="H446" s="12">
        <f>(J446+K446)/AVERAGE(E435:E446)</f>
        <v>0.12721183940658043</v>
      </c>
      <c r="I446" s="12">
        <f>J446/AVERAGE(E435:E446)</f>
        <v>7.6299991823876853E-2</v>
      </c>
      <c r="J446">
        <f>SUM(L446,R446,X446,AD446,AJ446,AP446,AV446,BB446,BH446,BN446,BT446,BZ446,CF446,CL446,CR446,CX446,DD446,DJ446,DP446,DV446,EB446,EH446,EN446,ET446,EZ446,FF446,FL446,FR446,FX446,GD446,GJ446,GP446,GV446,HB446,HH446,HN446,HT446,HZ446,IF446,IL446,IR446,IX446,JD446,JJ446,JP446,JV446,KB446,KH446,KN446,KT446,KZ446,LF446,LL446,LR446,LX446,MD446,MJ446,MP446,MV446,NB446,NH446,NN446,NT446,NZ446,OF446,OL446,OR446,OX446,PD446,PJ446,PP446,PV446,QB446,QH446,QN446,QT446,QZ446,RF446,RL446,RR446,RX446,SD446,SJ446,SP446)</f>
        <v>31435.399999999998</v>
      </c>
      <c r="K446">
        <f>SUM(M446,S446,Y446,AE446,AK446,AQ446,AW446,BC446,BI446,BO446,BU446,CA446,CG446,CM446,CS446,CY446,DE446,DK446,DQ446,DW446,EC446,EI446,EO446,EU446,FA446,FG446,FM446,FS446,FY446,GE446,GK446,GQ446,GW446,HC446,HI446,HO446,HU446,IA446,IG446,IM446,IS446,IY446,JE446,JK446,JQ446,JW446,KC446,KI446,KO446,KU446,LA446,LG446,LM446,LS446,LY446,ME446,MK446,MQ446,MW446,NC446,NI446,NO446,NU446,OA446,OG446,OM446,OS446,OY446,PE446,PK446,PQ446,PW446,QC446,QI446,QO446,QU446,RA446,RG446,RM446,RS446,RY446,SE446,SK446,SQ446)</f>
        <v>20975.55</v>
      </c>
      <c r="L446">
        <f>'Monthly data 1831 to 1870'!K447*'Monthly data 1831 to 1870'!M447</f>
        <v>1052</v>
      </c>
      <c r="M446">
        <f>(('Monthly data 1831 to 1870'!L447/'Monthly data 1831 to 1870'!L435)-1)*'Monthly data 1831 to 1870'!M447*'Monthly data 1831 to 1870'!N447</f>
        <v>0</v>
      </c>
      <c r="R446">
        <f>'Monthly data 1831 to 1870'!Q447*'Monthly data 1831 to 1870'!S447</f>
        <v>0</v>
      </c>
      <c r="S446">
        <f>(('Monthly data 1831 to 1870'!R447/'Monthly data 1831 to 1870'!R435)-1)*'Monthly data 1831 to 1870'!S447*'Monthly data 1831 to 1870'!T447</f>
        <v>0</v>
      </c>
      <c r="X446">
        <f>'Monthly data 1831 to 1870'!W447*'Monthly data 1831 to 1870'!Y447</f>
        <v>1600</v>
      </c>
      <c r="Y446">
        <f>(('Monthly data 1831 to 1870'!X447/'Monthly data 1831 to 1870'!X435)-1)*'Monthly data 1831 to 1870'!Y447*'Monthly data 1831 to 1870'!Z447</f>
        <v>0</v>
      </c>
      <c r="AD446">
        <f>'Monthly data 1831 to 1870'!AC447*'Monthly data 1831 to 1870'!AE447</f>
        <v>1340</v>
      </c>
      <c r="AE446">
        <f>(('Monthly data 1831 to 1870'!AD447/'Monthly data 1831 to 1870'!AD435)-1)*'Monthly data 1831 to 1870'!AE447*'Monthly data 1831 to 1870'!AF447</f>
        <v>0</v>
      </c>
      <c r="AJ446">
        <f>'Monthly data 1831 to 1870'!AI447*'Monthly data 1831 to 1870'!AK447</f>
        <v>1125</v>
      </c>
      <c r="AK446">
        <f>(('Monthly data 1831 to 1870'!AJ447/'Monthly data 1831 to 1870'!AJ435)-1)*'Monthly data 1831 to 1870'!AK447*'Monthly data 1831 to 1870'!AL447</f>
        <v>1094.0625000000011</v>
      </c>
      <c r="AP446">
        <f>'Monthly data 1831 to 1870'!AO447*'Monthly data 1831 to 1870'!AQ447</f>
        <v>157.5</v>
      </c>
      <c r="AQ446">
        <f>(('Monthly data 1831 to 1870'!AP447/'Monthly data 1831 to 1870'!AP435)-1)*'Monthly data 1831 to 1870'!AQ447*'Monthly data 1831 to 1870'!AR447</f>
        <v>0</v>
      </c>
      <c r="AV446">
        <f>'Monthly data 1831 to 1870'!AU447*'Monthly data 1831 to 1870'!AW447</f>
        <v>1370</v>
      </c>
      <c r="AW446">
        <f>(('Monthly data 1831 to 1870'!AV447/'Monthly data 1831 to 1870'!AV435)-1)*'Monthly data 1831 to 1870'!AW447*'Monthly data 1831 to 1870'!AX447</f>
        <v>0</v>
      </c>
      <c r="BB446">
        <f>'Monthly data 1831 to 1870'!BA447*'Monthly data 1831 to 1870'!BC447</f>
        <v>415</v>
      </c>
      <c r="BC446">
        <f>(('Monthly data 1831 to 1870'!BB447/'Monthly data 1831 to 1870'!BB435)-1)*'Monthly data 1831 to 1870'!BC447*'Monthly data 1831 to 1870'!BD447</f>
        <v>0</v>
      </c>
      <c r="BH446">
        <f>'Monthly data 1831 to 1870'!BG447*'Monthly data 1831 to 1870'!BI447</f>
        <v>245.6</v>
      </c>
      <c r="BI446">
        <f>(('Monthly data 1831 to 1870'!BH447/'Monthly data 1831 to 1870'!BH435)-1)*'Monthly data 1831 to 1870'!BI447*'Monthly data 1831 to 1870'!BJ447</f>
        <v>0</v>
      </c>
      <c r="BN446">
        <f>'Monthly data 1831 to 1870'!BM447*'Monthly data 1831 to 1870'!BO447</f>
        <v>312</v>
      </c>
      <c r="BO446">
        <f>(('Monthly data 1831 to 1870'!BN447/'Monthly data 1831 to 1870'!BN435)-1)*'Monthly data 1831 to 1870'!BO447*'Monthly data 1831 to 1870'!BP447</f>
        <v>0</v>
      </c>
      <c r="BT446">
        <f>'Monthly data 1831 to 1870'!BS447*'Monthly data 1831 to 1870'!BU447</f>
        <v>1400</v>
      </c>
      <c r="BU446">
        <f>(('Monthly data 1831 to 1870'!BT447/'Monthly data 1831 to 1870'!BT435)-1)*'Monthly data 1831 to 1870'!BU447*'Monthly data 1831 to 1870'!BV447</f>
        <v>0</v>
      </c>
      <c r="BZ446">
        <f>'Monthly data 1831 to 1870'!BY447*'Monthly data 1831 to 1870'!CA447</f>
        <v>2330</v>
      </c>
      <c r="CA446">
        <f>(('Monthly data 1831 to 1870'!BZ447/'Monthly data 1831 to 1870'!BZ435)-1)*'Monthly data 1831 to 1870'!CA447*'Monthly data 1831 to 1870'!CB447</f>
        <v>0</v>
      </c>
      <c r="CF446">
        <f>'Monthly data 1831 to 1870'!CE447*'Monthly data 1831 to 1870'!CG447</f>
        <v>0</v>
      </c>
      <c r="CG446">
        <f>(('Monthly data 1831 to 1870'!CF447/'Monthly data 1831 to 1870'!CF435)-1)*'Monthly data 1831 to 1870'!CG447*'Monthly data 1831 to 1870'!CH447</f>
        <v>0</v>
      </c>
      <c r="CR446">
        <f>'Monthly data 1831 to 1870'!CQ447*'Monthly data 1831 to 1870'!CS447</f>
        <v>0</v>
      </c>
      <c r="CS446">
        <f>(('Monthly data 1831 to 1870'!CR447/'Monthly data 1831 to 1870'!CR435)-1)*'Monthly data 1831 to 1870'!CS447*'Monthly data 1831 to 1870'!CT447</f>
        <v>0</v>
      </c>
      <c r="CX446">
        <f>'Monthly data 1831 to 1870'!CW447*'Monthly data 1831 to 1870'!CY447</f>
        <v>1710</v>
      </c>
      <c r="CY446">
        <f>(('Monthly data 1831 to 1870'!CX447/'Monthly data 1831 to 1870'!CX435)-1)*'Monthly data 1831 to 1870'!CY447*'Monthly data 1831 to 1870'!CZ447</f>
        <v>0</v>
      </c>
      <c r="DD446">
        <f>'Monthly data 1831 to 1870'!DC447*'Monthly data 1831 to 1870'!DE447</f>
        <v>800</v>
      </c>
      <c r="DE446">
        <f>(('Monthly data 1831 to 1870'!DD447/'Monthly data 1831 to 1870'!DD435)-1)*'Monthly data 1831 to 1870'!DE447*'Monthly data 1831 to 1870'!DF447</f>
        <v>6049</v>
      </c>
      <c r="DJ446">
        <f>'Monthly data 1831 to 1870'!DI447*'Monthly data 1831 to 1870'!DK447</f>
        <v>416</v>
      </c>
      <c r="DK446">
        <f>(('Monthly data 1831 to 1870'!DJ447/'Monthly data 1831 to 1870'!DJ435)-1)*'Monthly data 1831 to 1870'!DK447*'Monthly data 1831 to 1870'!DL447</f>
        <v>0</v>
      </c>
      <c r="DP446">
        <f>'Monthly data 1831 to 1870'!DO447*'Monthly data 1831 to 1870'!DQ447</f>
        <v>807</v>
      </c>
      <c r="DQ446">
        <f>(('Monthly data 1831 to 1870'!DP447/'Monthly data 1831 to 1870'!DP435)-1)*'Monthly data 1831 to 1870'!DQ447*'Monthly data 1831 to 1870'!DR447</f>
        <v>0</v>
      </c>
      <c r="DV446">
        <f>'Monthly data 1831 to 1870'!DU447*'Monthly data 1831 to 1870'!DW447</f>
        <v>0</v>
      </c>
      <c r="DW446">
        <f>(('Monthly data 1831 to 1870'!DV447/'Monthly data 1831 to 1870'!DV435)-1)*'Monthly data 1831 to 1870'!DW447*'Monthly data 1831 to 1870'!DX447</f>
        <v>0</v>
      </c>
      <c r="EB446">
        <f>'Monthly data 1831 to 1870'!EA447*'Monthly data 1831 to 1870'!EC447</f>
        <v>500</v>
      </c>
      <c r="EC446">
        <f>(('Monthly data 1831 to 1870'!EB447/'Monthly data 1831 to 1870'!EB435)-1)*'Monthly data 1831 to 1870'!EC447*'Monthly data 1831 to 1870'!ED447</f>
        <v>1570.3125</v>
      </c>
      <c r="EH446">
        <f>'Monthly data 1831 to 1870'!EG447*'Monthly data 1831 to 1870'!EI447</f>
        <v>0</v>
      </c>
      <c r="EI446">
        <f>(('Monthly data 1831 to 1870'!EH447/'Monthly data 1831 to 1870'!EH435)-1)*'Monthly data 1831 to 1870'!EI447*'Monthly data 1831 to 1870'!EJ447</f>
        <v>0</v>
      </c>
      <c r="ET446">
        <f>'Monthly data 1831 to 1870'!ES447*'Monthly data 1831 to 1870'!EU447</f>
        <v>1000</v>
      </c>
      <c r="EU446">
        <f>(('Monthly data 1831 to 1870'!ET447/'Monthly data 1831 to 1870'!ET435)-1)*'Monthly data 1831 to 1870'!EU447*'Monthly data 1831 to 1870'!EV447</f>
        <v>0</v>
      </c>
      <c r="EZ446">
        <f>'Monthly data 1831 to 1870'!EY447*'Monthly data 1831 to 1870'!FA447</f>
        <v>870</v>
      </c>
      <c r="FA446">
        <f>(('Monthly data 1831 to 1870'!EZ447/'Monthly data 1831 to 1870'!EZ435)-1)*'Monthly data 1831 to 1870'!FA447*'Monthly data 1831 to 1870'!FB447</f>
        <v>3784.5000000000009</v>
      </c>
      <c r="FF446">
        <f>'Monthly data 1831 to 1870'!FE447*'Monthly data 1831 to 1870'!FG447</f>
        <v>0</v>
      </c>
      <c r="FG446">
        <f>(('Monthly data 1831 to 1870'!FF447/'Monthly data 1831 to 1870'!FF435)-1)*'Monthly data 1831 to 1870'!FG447*'Monthly data 1831 to 1870'!FH447</f>
        <v>0</v>
      </c>
      <c r="FL446">
        <f>'Monthly data 1831 to 1870'!FK447*'Monthly data 1831 to 1870'!FM447</f>
        <v>480</v>
      </c>
      <c r="FM446">
        <f>(('Monthly data 1831 to 1870'!FL447/'Monthly data 1831 to 1870'!FL435)-1)*'Monthly data 1831 to 1870'!FM447*'Monthly data 1831 to 1870'!FN447</f>
        <v>0</v>
      </c>
      <c r="FR446">
        <f>'Monthly data 1831 to 1870'!FQ447*'Monthly data 1831 to 1870'!FS447</f>
        <v>1260</v>
      </c>
      <c r="FS446">
        <f>(('Monthly data 1831 to 1870'!FR447/'Monthly data 1831 to 1870'!FR435)-1)*'Monthly data 1831 to 1870'!FS447*'Monthly data 1831 to 1870'!FT447</f>
        <v>1115.6250000000009</v>
      </c>
      <c r="FX446">
        <f>'Monthly data 1831 to 1870'!FW447*'Monthly data 1831 to 1870'!FY447</f>
        <v>990</v>
      </c>
      <c r="FY446">
        <f>(('Monthly data 1831 to 1870'!FX447/'Monthly data 1831 to 1870'!FX435)-1)*'Monthly data 1831 to 1870'!FY447*'Monthly data 1831 to 1870'!FZ447</f>
        <v>0</v>
      </c>
      <c r="GD446">
        <f>'Monthly data 1831 to 1870'!GC447*'Monthly data 1831 to 1870'!GE447</f>
        <v>324</v>
      </c>
      <c r="GE446">
        <f>(('Monthly data 1831 to 1870'!GD447/'Monthly data 1831 to 1870'!GD435)-1)*'Monthly data 1831 to 1870'!GE447*'Monthly data 1831 to 1870'!GF447</f>
        <v>0</v>
      </c>
      <c r="GJ446">
        <f>'Monthly data 1831 to 1870'!GI447*'Monthly data 1831 to 1870'!GK447</f>
        <v>368</v>
      </c>
      <c r="GK446">
        <f>(('Monthly data 1831 to 1870'!GJ447/'Monthly data 1831 to 1870'!GJ435)-1)*'Monthly data 1831 to 1870'!GK447*'Monthly data 1831 to 1870'!GL447</f>
        <v>0</v>
      </c>
      <c r="GP446">
        <f>'Monthly data 1831 to 1870'!GO447*'Monthly data 1831 to 1870'!GQ447</f>
        <v>1070</v>
      </c>
      <c r="GQ446">
        <f>(('Monthly data 1831 to 1870'!GP447/'Monthly data 1831 to 1870'!GP435)-1)*'Monthly data 1831 to 1870'!GQ447*'Monthly data 1831 to 1870'!GR447</f>
        <v>0</v>
      </c>
      <c r="HH446">
        <f>'Monthly data 1831 to 1870'!HG447*'Monthly data 1831 to 1870'!HI447</f>
        <v>0</v>
      </c>
      <c r="HI446">
        <f>(('Monthly data 1831 to 1870'!HH447/'Monthly data 1831 to 1870'!HH435)-1)*'Monthly data 1831 to 1870'!HI447*'Monthly data 1831 to 1870'!HJ447</f>
        <v>0</v>
      </c>
      <c r="HN446">
        <f>'Monthly data 1831 to 1870'!HM447*'Monthly data 1831 to 1870'!HO447</f>
        <v>1250</v>
      </c>
      <c r="HO446">
        <f>(('Monthly data 1831 to 1870'!HN447/'Monthly data 1831 to 1870'!HN435)-1)*'Monthly data 1831 to 1870'!HO447*'Monthly data 1831 to 1870'!HP447</f>
        <v>3706.2499999999991</v>
      </c>
      <c r="HT446">
        <f>'Monthly data 1831 to 1870'!HS447*'Monthly data 1831 to 1870'!HU447</f>
        <v>0</v>
      </c>
      <c r="HU446">
        <f>(('Monthly data 1831 to 1870'!HT447/'Monthly data 1831 to 1870'!HT435)-1)*'Monthly data 1831 to 1870'!HU447*'Monthly data 1831 to 1870'!HV447</f>
        <v>0</v>
      </c>
      <c r="HZ446">
        <f>'Monthly data 1831 to 1870'!HY447*'Monthly data 1831 to 1870'!IA447</f>
        <v>420</v>
      </c>
      <c r="IA446">
        <f>(('Monthly data 1831 to 1870'!HZ447/'Monthly data 1831 to 1870'!HZ435)-1)*'Monthly data 1831 to 1870'!IA447*'Monthly data 1831 to 1870'!IB447</f>
        <v>0</v>
      </c>
      <c r="IF446">
        <f>'Monthly data 1831 to 1870'!IE447*'Monthly data 1831 to 1870'!IG447</f>
        <v>500</v>
      </c>
      <c r="IG446">
        <f>(('Monthly data 1831 to 1870'!IF447/'Monthly data 1831 to 1870'!IF435)-1)*'Monthly data 1831 to 1870'!IG447*'Monthly data 1831 to 1870'!IH447</f>
        <v>0</v>
      </c>
      <c r="IL446">
        <f>'Monthly data 1831 to 1870'!IK447*'Monthly data 1831 to 1870'!IM447</f>
        <v>288</v>
      </c>
      <c r="IM446">
        <f>(('Monthly data 1831 to 1870'!IL447/'Monthly data 1831 to 1870'!IL435)-1)*'Monthly data 1831 to 1870'!IM447*'Monthly data 1831 to 1870'!IN447</f>
        <v>0</v>
      </c>
      <c r="IR446">
        <f>'Monthly data 1831 to 1870'!IQ447*'Monthly data 1831 to 1870'!IS447</f>
        <v>390</v>
      </c>
      <c r="IS446">
        <f>(('Monthly data 1831 to 1870'!IR447/'Monthly data 1831 to 1870'!IR435)-1)*'Monthly data 1831 to 1870'!IS447*'Monthly data 1831 to 1870'!IT447</f>
        <v>0</v>
      </c>
      <c r="IX446">
        <f>'Monthly data 1831 to 1870'!IW447*'Monthly data 1831 to 1870'!IY447</f>
        <v>0</v>
      </c>
      <c r="IY446">
        <f>(('Monthly data 1831 to 1870'!IX447/'Monthly data 1831 to 1870'!IX435)-1)*'Monthly data 1831 to 1870'!IY447*'Monthly data 1831 to 1870'!IZ447</f>
        <v>0</v>
      </c>
      <c r="JJ446">
        <f>'Monthly data 1831 to 1870'!JI447*'Monthly data 1831 to 1870'!JK447</f>
        <v>1419</v>
      </c>
      <c r="JK446">
        <f>(('Monthly data 1831 to 1870'!JJ447/'Monthly data 1831 to 1870'!JJ435)-1)*'Monthly data 1831 to 1870'!JK447*'Monthly data 1831 to 1870'!JL447</f>
        <v>3027.2</v>
      </c>
      <c r="JP446">
        <f>'Monthly data 1831 to 1870'!JO447*'Monthly data 1831 to 1870'!JQ447</f>
        <v>336</v>
      </c>
      <c r="JQ446">
        <f>(('Monthly data 1831 to 1870'!JP447/'Monthly data 1831 to 1870'!JP435)-1)*'Monthly data 1831 to 1870'!JQ447*'Monthly data 1831 to 1870'!JR447</f>
        <v>0</v>
      </c>
      <c r="KH446">
        <f>'Monthly data 1831 to 1870'!KG447*'Monthly data 1831 to 1870'!KI447</f>
        <v>0</v>
      </c>
      <c r="KI446">
        <f>(('Monthly data 1831 to 1870'!KH447/'Monthly data 1831 to 1870'!KH435)-1)*'Monthly data 1831 to 1870'!KI447*'Monthly data 1831 to 1870'!KJ447</f>
        <v>0</v>
      </c>
      <c r="KN446">
        <f>'Monthly data 1831 to 1870'!KM447*'Monthly data 1831 to 1870'!KO447</f>
        <v>152</v>
      </c>
      <c r="KO446">
        <f>(('Monthly data 1831 to 1870'!KN447/'Monthly data 1831 to 1870'!KN435)-1)*'Monthly data 1831 to 1870'!KO447*'Monthly data 1831 to 1870'!KP447</f>
        <v>474.99999999999989</v>
      </c>
      <c r="KT446">
        <f>'Monthly data 1831 to 1870'!KS447*'Monthly data 1831 to 1870'!KU447</f>
        <v>810</v>
      </c>
      <c r="KU446">
        <f>(('Monthly data 1831 to 1870'!KT447/'Monthly data 1831 to 1870'!KT435)-1)*'Monthly data 1831 to 1870'!KU447*'Monthly data 1831 to 1870'!KV447</f>
        <v>0</v>
      </c>
      <c r="KZ446">
        <f>'Monthly data 1831 to 1870'!KY447*'Monthly data 1831 to 1870'!LA447</f>
        <v>188.8</v>
      </c>
      <c r="LA446">
        <f>(('Monthly data 1831 to 1870'!KZ447/'Monthly data 1831 to 1870'!KZ435)-1)*'Monthly data 1831 to 1870'!LA447*'Monthly data 1831 to 1870'!LB447</f>
        <v>0</v>
      </c>
      <c r="LF446">
        <f>'Monthly data 1831 to 1870'!LE447*'Monthly data 1831 to 1870'!LG447</f>
        <v>0</v>
      </c>
      <c r="LG446">
        <f>(('Monthly data 1831 to 1870'!LF447/'Monthly data 1831 to 1870'!LF435)-1)*'Monthly data 1831 to 1870'!LG447*'Monthly data 1831 to 1870'!LH447</f>
        <v>0</v>
      </c>
      <c r="LL446">
        <f>'Monthly data 1831 to 1870'!LK447*'Monthly data 1831 to 1870'!LM447</f>
        <v>1680</v>
      </c>
      <c r="LM446">
        <f>(('Monthly data 1831 to 1870'!LL447/'Monthly data 1831 to 1870'!LL435)-1)*'Monthly data 1831 to 1870'!LM447*'Monthly data 1831 to 1870'!LN447</f>
        <v>0</v>
      </c>
      <c r="LX446">
        <f>'Monthly data 1831 to 1870'!LW447*'Monthly data 1831 to 1870'!LY447</f>
        <v>600</v>
      </c>
      <c r="LY446">
        <f>(('Monthly data 1831 to 1870'!LX447/'Monthly data 1831 to 1870'!LX435)-1)*'Monthly data 1831 to 1870'!LY447*'Monthly data 1831 to 1870'!LZ447</f>
        <v>0</v>
      </c>
      <c r="NB446">
        <f>'Monthly data 1831 to 1870'!NA447*'Monthly data 1831 to 1870'!NC447</f>
        <v>150</v>
      </c>
      <c r="NC446">
        <f>(('Monthly data 1831 to 1870'!NB447/'Monthly data 1831 to 1870'!NB435)-1)*'Monthly data 1831 to 1870'!NC447*'Monthly data 1831 to 1870'!ND447</f>
        <v>0</v>
      </c>
      <c r="NH446">
        <f>'Monthly data 1831 to 1870'!NG447*'Monthly data 1831 to 1870'!NI447</f>
        <v>318.59999999999997</v>
      </c>
      <c r="NI446">
        <f>(('Monthly data 1831 to 1870'!NH447/'Monthly data 1831 to 1870'!NH435)-1)*'Monthly data 1831 to 1870'!NI447*'Monthly data 1831 to 1870'!NJ447</f>
        <v>0</v>
      </c>
      <c r="NN446">
        <f>'Monthly data 1831 to 1870'!NM447*'Monthly data 1831 to 1870'!NO447</f>
        <v>136</v>
      </c>
      <c r="NO446">
        <f>(('Monthly data 1831 to 1870'!NN447/'Monthly data 1831 to 1870'!NN435)-1)*'Monthly data 1831 to 1870'!NO447*'Monthly data 1831 to 1870'!NP447</f>
        <v>0</v>
      </c>
      <c r="NZ446">
        <f>'Monthly data 1831 to 1870'!NY447*'Monthly data 1831 to 1870'!OA447</f>
        <v>42.900000000000006</v>
      </c>
      <c r="OA446">
        <f>(('Monthly data 1831 to 1870'!NZ447/'Monthly data 1831 to 1870'!NZ435)-1)*'Monthly data 1831 to 1870'!OA447*'Monthly data 1831 to 1870'!OB447</f>
        <v>0</v>
      </c>
      <c r="OR446">
        <f>'Monthly data 1831 to 1870'!OQ447*'Monthly data 1831 to 1870'!OS447</f>
        <v>240</v>
      </c>
      <c r="OS446">
        <f>(('Monthly data 1831 to 1870'!OR447/'Monthly data 1831 to 1870'!OR435)-1)*'Monthly data 1831 to 1870'!OS447*'Monthly data 1831 to 1870'!OT447</f>
        <v>0</v>
      </c>
      <c r="OX446">
        <f>'Monthly data 1831 to 1870'!OW447*'Monthly data 1831 to 1870'!OY447</f>
        <v>144</v>
      </c>
      <c r="OY446">
        <f>(('Monthly data 1831 to 1870'!OX447/'Monthly data 1831 to 1870'!OX435)-1)*'Monthly data 1831 to 1870'!OY447*'Monthly data 1831 to 1870'!OZ447</f>
        <v>0</v>
      </c>
      <c r="PP446">
        <f>'Monthly data 1831 to 1870'!PO447*'Monthly data 1831 to 1870'!PQ447</f>
        <v>0</v>
      </c>
      <c r="PQ446">
        <f>(('Monthly data 1831 to 1870'!PP447/'Monthly data 1831 to 1870'!PP435)-1)*'Monthly data 1831 to 1870'!PQ447*'Monthly data 1831 to 1870'!PR447</f>
        <v>0</v>
      </c>
      <c r="PV446">
        <f>'Monthly data 1831 to 1870'!PU447*'Monthly data 1831 to 1870'!PW447</f>
        <v>60</v>
      </c>
      <c r="PW446">
        <f>(('Monthly data 1831 to 1870'!PV447/'Monthly data 1831 to 1870'!PV435)-1)*'Monthly data 1831 to 1870'!PW447*'Monthly data 1831 to 1870'!PX447</f>
        <v>153.59999999999997</v>
      </c>
      <c r="RL446">
        <f>'Monthly data 1831 to 1870'!RK447*'Monthly data 1831 to 1870'!RM447</f>
        <v>121.6</v>
      </c>
      <c r="RM446">
        <f>(('Monthly data 1831 to 1870'!RL447/'Monthly data 1831 to 1870'!RL435)-1)*'Monthly data 1831 to 1870'!RM447*'Monthly data 1831 to 1870'!RN447</f>
        <v>0</v>
      </c>
      <c r="RR446">
        <f>'Monthly data 1831 to 1870'!RQ447*'Monthly data 1831 to 1870'!RS447</f>
        <v>92.4</v>
      </c>
      <c r="RS446">
        <f>(('Monthly data 1831 to 1870'!RR447/'Monthly data 1831 to 1870'!RR435)-1)*'Monthly data 1831 to 1870'!RS447*'Monthly data 1831 to 1870'!RT447</f>
        <v>0</v>
      </c>
      <c r="RX446">
        <f>'Monthly data 1831 to 1870'!RW447*'Monthly data 1831 to 1870'!RY447</f>
        <v>154</v>
      </c>
      <c r="RY446">
        <f>(('Monthly data 1831 to 1870'!RX447/'Monthly data 1831 to 1870'!RX435)-1)*'Monthly data 1831 to 1870'!RY447*'Monthly data 1831 to 1870'!RZ447</f>
        <v>0</v>
      </c>
    </row>
    <row r="447" spans="2:493" x14ac:dyDescent="0.55000000000000004">
      <c r="B447">
        <f>'Monthly data 1831 to 1870'!B448</f>
        <v>186801</v>
      </c>
      <c r="E447" s="11">
        <f>'Monthly data 1831 to 1870'!E448</f>
        <v>475038.87789277796</v>
      </c>
      <c r="F447" s="11">
        <f>'Monthly data 1831 to 1870'!F448</f>
        <v>73.498902729078907</v>
      </c>
    </row>
    <row r="448" spans="2:493" x14ac:dyDescent="0.55000000000000004">
      <c r="B448">
        <f>'Monthly data 1831 to 1870'!B449</f>
        <v>186802</v>
      </c>
      <c r="E448" s="11">
        <f>'Monthly data 1831 to 1870'!E449</f>
        <v>476480.21376523824</v>
      </c>
      <c r="F448" s="11">
        <f>'Monthly data 1831 to 1870'!F449</f>
        <v>73.545121284760995</v>
      </c>
    </row>
    <row r="449" spans="2:493" x14ac:dyDescent="0.55000000000000004">
      <c r="B449">
        <f>'Monthly data 1831 to 1870'!B450</f>
        <v>186803</v>
      </c>
      <c r="E449" s="11">
        <f>'Monthly data 1831 to 1870'!E450</f>
        <v>475993.04063769855</v>
      </c>
      <c r="F449" s="11">
        <f>'Monthly data 1831 to 1870'!F450</f>
        <v>73.469925703252045</v>
      </c>
    </row>
    <row r="450" spans="2:493" x14ac:dyDescent="0.55000000000000004">
      <c r="B450">
        <f>'Monthly data 1831 to 1870'!B451</f>
        <v>186804</v>
      </c>
      <c r="E450" s="11">
        <f>'Monthly data 1831 to 1870'!E451</f>
        <v>482008.13751015888</v>
      </c>
      <c r="F450" s="11">
        <f>'Monthly data 1831 to 1870'!F451</f>
        <v>74.398360958787421</v>
      </c>
    </row>
    <row r="451" spans="2:493" x14ac:dyDescent="0.55000000000000004">
      <c r="B451">
        <f>'Monthly data 1831 to 1870'!B452</f>
        <v>186805</v>
      </c>
      <c r="E451" s="11">
        <f>'Monthly data 1831 to 1870'!E452</f>
        <v>490451.35438261909</v>
      </c>
      <c r="F451" s="11">
        <f>'Monthly data 1831 to 1870'!F452</f>
        <v>75.701578576181646</v>
      </c>
    </row>
    <row r="452" spans="2:493" x14ac:dyDescent="0.55000000000000004">
      <c r="B452">
        <f>'Monthly data 1831 to 1870'!B453</f>
        <v>186806</v>
      </c>
      <c r="E452" s="11">
        <f>'Monthly data 1831 to 1870'!E453</f>
        <v>487796.4162550795</v>
      </c>
      <c r="F452" s="11">
        <f>'Monthly data 1831 to 1870'!F453</f>
        <v>75.291786645787582</v>
      </c>
    </row>
    <row r="453" spans="2:493" x14ac:dyDescent="0.55000000000000004">
      <c r="B453">
        <f>'Monthly data 1831 to 1870'!B454</f>
        <v>186807</v>
      </c>
      <c r="E453" s="11">
        <f>'Monthly data 1831 to 1870'!E454</f>
        <v>492116.52812753979</v>
      </c>
      <c r="F453" s="11">
        <f>'Monthly data 1831 to 1870'!F454</f>
        <v>75.958599542619368</v>
      </c>
    </row>
    <row r="454" spans="2:493" x14ac:dyDescent="0.55000000000000004">
      <c r="B454">
        <f>'Monthly data 1831 to 1870'!B455</f>
        <v>186808</v>
      </c>
      <c r="E454" s="11">
        <f>'Monthly data 1831 to 1870'!E455</f>
        <v>485140.62500000006</v>
      </c>
      <c r="F454" s="11">
        <f>'Monthly data 1831 to 1870'!F455</f>
        <v>74.881863034441025</v>
      </c>
    </row>
    <row r="455" spans="2:493" x14ac:dyDescent="0.55000000000000004">
      <c r="B455">
        <f>'Monthly data 1831 to 1870'!B456</f>
        <v>186809</v>
      </c>
      <c r="E455" s="11">
        <f>'Monthly data 1831 to 1870'!E456</f>
        <v>487622.14500000008</v>
      </c>
      <c r="F455" s="11">
        <f>'Monthly data 1831 to 1870'!F456</f>
        <v>75.264887731161139</v>
      </c>
    </row>
    <row r="456" spans="2:493" x14ac:dyDescent="0.55000000000000004">
      <c r="B456">
        <f>'Monthly data 1831 to 1870'!B457</f>
        <v>186810</v>
      </c>
      <c r="E456" s="11">
        <f>'Monthly data 1831 to 1870'!E457</f>
        <v>491319.89999999997</v>
      </c>
      <c r="F456" s="11">
        <f>'Monthly data 1831 to 1870'!F457</f>
        <v>75.835639321887868</v>
      </c>
    </row>
    <row r="457" spans="2:493" x14ac:dyDescent="0.55000000000000004">
      <c r="B457">
        <f>'Monthly data 1831 to 1870'!B458</f>
        <v>186811</v>
      </c>
      <c r="E457" s="11">
        <f>'Monthly data 1831 to 1870'!E458</f>
        <v>484155.31000000011</v>
      </c>
      <c r="F457" s="11">
        <f>'Monthly data 1831 to 1870'!F458</f>
        <v>74.72977883642983</v>
      </c>
    </row>
    <row r="458" spans="2:493" x14ac:dyDescent="0.55000000000000004">
      <c r="B458">
        <f>'Monthly data 1831 to 1870'!B459</f>
        <v>186812</v>
      </c>
      <c r="D458">
        <f>D446*G458*(1+H458)</f>
        <v>1666.2623406896282</v>
      </c>
      <c r="E458" s="11">
        <f>'Monthly data 1831 to 1870'!E459</f>
        <v>489719.11249999999</v>
      </c>
      <c r="F458" s="11">
        <f>'Monthly data 1831 to 1870'!F459</f>
        <v>75.588556426444427</v>
      </c>
      <c r="G458">
        <f>F458/F446</f>
        <v>1.0500607368202703</v>
      </c>
      <c r="H458" s="12">
        <f>(J458+K458)/AVERAGE(E447:E458)</f>
        <v>0.25650329134678718</v>
      </c>
      <c r="I458" s="12">
        <f>J458/AVERAGE(E447:E458)</f>
        <v>7.5740253116286002E-2</v>
      </c>
      <c r="J458">
        <f>SUM(L458,R458,X458,AD458,AJ458,AP458,AV458,BB458,BH458,BN458,BT458,BZ458,CF458,CL458,CR458,CX458,DD458,DJ458,DP458,DV458,EB458,EH458,EN458,ET458,EZ458,FF458,FL458,FR458,FX458,GD458,GJ458,GP458,GV458,HB458,HH458,HN458,HT458,HZ458,IF458,IL458,IR458,IX458,JD458,JJ458,JP458,JV458,KB458,KH458,KN458,KT458,KZ458,LF458,LL458,LR458,LX458,MD458,MJ458,MP458,MV458,NB458,NH458,NN458,NT458,NZ458,OF458,OL458,OR458,OX458,PD458,PJ458,PP458,PV458,QB458,QH458,QN458,QT458,QZ458,RF458,RL458,RR458,RX458,SD458,SJ458,SP458)</f>
        <v>36720.399999999994</v>
      </c>
      <c r="K458">
        <f>SUM(M458,S458,Y458,AE458,AK458,AQ458,AW458,BC458,BI458,BO458,BU458,CA458,CG458,CM458,CS458,CY458,DE458,DK458,DQ458,DW458,EC458,EI458,EO458,EU458,FA458,FG458,FM458,FS458,FY458,GE458,GK458,GQ458,GW458,HC458,HI458,HO458,HU458,IA458,IG458,IM458,IS458,IY458,JE458,JK458,JQ458,JW458,KC458,KI458,KO458,KU458,LA458,LG458,LM458,LS458,LY458,ME458,MK458,MQ458,MW458,NC458,NI458,NO458,NU458,OA458,OG458,OM458,OS458,OY458,PE458,PK458,PQ458,PW458,QC458,QI458,QO458,QU458,RA458,RG458,RM458,RS458,RY458,SE458,SK458,SQ458)</f>
        <v>87637.561216600006</v>
      </c>
      <c r="L458">
        <f>'Monthly data 1831 to 1870'!K459*'Monthly data 1831 to 1870'!M459</f>
        <v>1052</v>
      </c>
      <c r="M458">
        <f>(('Monthly data 1831 to 1870'!L459/'Monthly data 1831 to 1870'!L447)-1)*'Monthly data 1831 to 1870'!M459*'Monthly data 1831 to 1870'!N459</f>
        <v>0</v>
      </c>
      <c r="R458">
        <f>'Monthly data 1831 to 1870'!Q459*'Monthly data 1831 to 1870'!S459</f>
        <v>0</v>
      </c>
      <c r="S458">
        <f>(('Monthly data 1831 to 1870'!R459/'Monthly data 1831 to 1870'!R447)-1)*'Monthly data 1831 to 1870'!S459*'Monthly data 1831 to 1870'!T459</f>
        <v>0</v>
      </c>
      <c r="X458">
        <f>'Monthly data 1831 to 1870'!W459*'Monthly data 1831 to 1870'!Y459</f>
        <v>2100</v>
      </c>
      <c r="Y458">
        <f>(('Monthly data 1831 to 1870'!X459/'Monthly data 1831 to 1870'!X447)-1)*'Monthly data 1831 to 1870'!Y459*'Monthly data 1831 to 1870'!Z459</f>
        <v>0</v>
      </c>
      <c r="AD458">
        <f>'Monthly data 1831 to 1870'!AC459*'Monthly data 1831 to 1870'!AE459</f>
        <v>1410</v>
      </c>
      <c r="AE458">
        <f>(('Monthly data 1831 to 1870'!AD459/'Monthly data 1831 to 1870'!AD447)-1)*'Monthly data 1831 to 1870'!AE459*'Monthly data 1831 to 1870'!AF459</f>
        <v>0</v>
      </c>
      <c r="AJ458">
        <f>'Monthly data 1831 to 1870'!AI459*'Monthly data 1831 to 1870'!AK459</f>
        <v>0</v>
      </c>
      <c r="AK458">
        <f>(('Monthly data 1831 to 1870'!AJ459/'Monthly data 1831 to 1870'!AJ447)-1)*'Monthly data 1831 to 1870'!AK459*'Monthly data 1831 to 1870'!AL459</f>
        <v>2445.300000000002</v>
      </c>
      <c r="AP458">
        <f>'Monthly data 1831 to 1870'!AO459*'Monthly data 1831 to 1870'!AQ459</f>
        <v>157.5</v>
      </c>
      <c r="AQ458">
        <f>(('Monthly data 1831 to 1870'!AP459/'Monthly data 1831 to 1870'!AP447)-1)*'Monthly data 1831 to 1870'!AQ459*'Monthly data 1831 to 1870'!AR459</f>
        <v>0</v>
      </c>
      <c r="AV458">
        <f>'Monthly data 1831 to 1870'!AU459*'Monthly data 1831 to 1870'!AW459</f>
        <v>1500</v>
      </c>
      <c r="AW458">
        <f>(('Monthly data 1831 to 1870'!AV459/'Monthly data 1831 to 1870'!AV447)-1)*'Monthly data 1831 to 1870'!AW459*'Monthly data 1831 to 1870'!AX459</f>
        <v>0</v>
      </c>
      <c r="BB458">
        <f>'Monthly data 1831 to 1870'!BA459*'Monthly data 1831 to 1870'!BC459</f>
        <v>450</v>
      </c>
      <c r="BC458">
        <f>(('Monthly data 1831 to 1870'!BB459/'Monthly data 1831 to 1870'!BB447)-1)*'Monthly data 1831 to 1870'!BC459*'Monthly data 1831 to 1870'!BD459</f>
        <v>595.12500000000045</v>
      </c>
      <c r="BH458">
        <f>'Monthly data 1831 to 1870'!BG459*'Monthly data 1831 to 1870'!BI459</f>
        <v>245.6</v>
      </c>
      <c r="BI458">
        <f>(('Monthly data 1831 to 1870'!BH459/'Monthly data 1831 to 1870'!BH447)-1)*'Monthly data 1831 to 1870'!BI459*'Monthly data 1831 to 1870'!BJ459</f>
        <v>0</v>
      </c>
      <c r="BN458">
        <f>'Monthly data 1831 to 1870'!BM459*'Monthly data 1831 to 1870'!BO459</f>
        <v>312</v>
      </c>
      <c r="BO458">
        <f>(('Monthly data 1831 to 1870'!BN459/'Monthly data 1831 to 1870'!BN447)-1)*'Monthly data 1831 to 1870'!BO459*'Monthly data 1831 to 1870'!BP459</f>
        <v>0</v>
      </c>
      <c r="BT458">
        <f>'Monthly data 1831 to 1870'!BS459*'Monthly data 1831 to 1870'!BU459</f>
        <v>1400</v>
      </c>
      <c r="BU458">
        <f>(('Monthly data 1831 to 1870'!BT459/'Monthly data 1831 to 1870'!BT447)-1)*'Monthly data 1831 to 1870'!BU459*'Monthly data 1831 to 1870'!BV459</f>
        <v>0</v>
      </c>
      <c r="BZ458">
        <f>'Monthly data 1831 to 1870'!BY459*'Monthly data 1831 to 1870'!CA459</f>
        <v>2330</v>
      </c>
      <c r="CA458">
        <f>(('Monthly data 1831 to 1870'!BZ459/'Monthly data 1831 to 1870'!BZ447)-1)*'Monthly data 1831 to 1870'!CA459*'Monthly data 1831 to 1870'!CB459</f>
        <v>2609.6000000000022</v>
      </c>
      <c r="CF458">
        <f>'Monthly data 1831 to 1870'!CE459*'Monthly data 1831 to 1870'!CG459</f>
        <v>0</v>
      </c>
      <c r="CG458">
        <f>(('Monthly data 1831 to 1870'!CF459/'Monthly data 1831 to 1870'!CF447)-1)*'Monthly data 1831 to 1870'!CG459*'Monthly data 1831 to 1870'!CH459</f>
        <v>0</v>
      </c>
      <c r="CR458">
        <f>'Monthly data 1831 to 1870'!CQ459*'Monthly data 1831 to 1870'!CS459</f>
        <v>0</v>
      </c>
      <c r="CS458">
        <f>(('Monthly data 1831 to 1870'!CR459/'Monthly data 1831 to 1870'!CR447)-1)*'Monthly data 1831 to 1870'!CS459*'Monthly data 1831 to 1870'!CT459</f>
        <v>1182.600000000001</v>
      </c>
      <c r="CX458">
        <f>'Monthly data 1831 to 1870'!CW459*'Monthly data 1831 to 1870'!CY459</f>
        <v>3626</v>
      </c>
      <c r="CY458">
        <f>(('Monthly data 1831 to 1870'!CX459/'Monthly data 1831 to 1870'!CX447)-1)*'Monthly data 1831 to 1870'!CY459*'Monthly data 1831 to 1870'!CZ459</f>
        <v>58611.700000000004</v>
      </c>
      <c r="DD458">
        <f>'Monthly data 1831 to 1870'!DC459*'Monthly data 1831 to 1870'!DE459</f>
        <v>800</v>
      </c>
      <c r="DE458">
        <f>(('Monthly data 1831 to 1870'!DD459/'Monthly data 1831 to 1870'!DD447)-1)*'Monthly data 1831 to 1870'!DE459*'Monthly data 1831 to 1870'!DF459</f>
        <v>0</v>
      </c>
      <c r="DJ458">
        <f>'Monthly data 1831 to 1870'!DI459*'Monthly data 1831 to 1870'!DK459</f>
        <v>440</v>
      </c>
      <c r="DK458">
        <f>(('Monthly data 1831 to 1870'!DJ459/'Monthly data 1831 to 1870'!DJ447)-1)*'Monthly data 1831 to 1870'!DK459*'Monthly data 1831 to 1870'!DL459</f>
        <v>0</v>
      </c>
      <c r="DP458">
        <f>'Monthly data 1831 to 1870'!DO459*'Monthly data 1831 to 1870'!DQ459</f>
        <v>848</v>
      </c>
      <c r="DQ458">
        <f>(('Monthly data 1831 to 1870'!DP459/'Monthly data 1831 to 1870'!DP447)-1)*'Monthly data 1831 to 1870'!DQ459*'Monthly data 1831 to 1870'!DR459</f>
        <v>688.57600000000059</v>
      </c>
      <c r="DV458">
        <f>'Monthly data 1831 to 1870'!DU459*'Monthly data 1831 to 1870'!DW459</f>
        <v>0</v>
      </c>
      <c r="DW458">
        <f>(('Monthly data 1831 to 1870'!DV459/'Monthly data 1831 to 1870'!DV447)-1)*'Monthly data 1831 to 1870'!DW459*'Monthly data 1831 to 1870'!DX459</f>
        <v>0</v>
      </c>
      <c r="EB458">
        <f>'Monthly data 1831 to 1870'!EA459*'Monthly data 1831 to 1870'!EC459</f>
        <v>0</v>
      </c>
      <c r="EC458">
        <f>(('Monthly data 1831 to 1870'!EB459/'Monthly data 1831 to 1870'!EB447)-1)*'Monthly data 1831 to 1870'!EC459*'Monthly data 1831 to 1870'!ED459</f>
        <v>0</v>
      </c>
      <c r="EH458">
        <f>'Monthly data 1831 to 1870'!EG459*'Monthly data 1831 to 1870'!EI459</f>
        <v>1050</v>
      </c>
      <c r="EI458">
        <f>(('Monthly data 1831 to 1870'!EH459/'Monthly data 1831 to 1870'!EH447)-1)*'Monthly data 1831 to 1870'!EI459*'Monthly data 1831 to 1870'!EJ459</f>
        <v>12622.500000000002</v>
      </c>
      <c r="ET458">
        <f>'Monthly data 1831 to 1870'!ES459*'Monthly data 1831 to 1870'!EU459</f>
        <v>0</v>
      </c>
      <c r="EU458">
        <f>(('Monthly data 1831 to 1870'!ET459/'Monthly data 1831 to 1870'!ET447)-1)*'Monthly data 1831 to 1870'!EU459*'Monthly data 1831 to 1870'!EV459</f>
        <v>0</v>
      </c>
      <c r="EZ458">
        <f>'Monthly data 1831 to 1870'!EY459*'Monthly data 1831 to 1870'!FA459</f>
        <v>0</v>
      </c>
      <c r="FA458">
        <f>(('Monthly data 1831 to 1870'!EZ459/'Monthly data 1831 to 1870'!EZ447)-1)*'Monthly data 1831 to 1870'!FA459*'Monthly data 1831 to 1870'!FB459</f>
        <v>0</v>
      </c>
      <c r="FF458">
        <f>'Monthly data 1831 to 1870'!FE459*'Monthly data 1831 to 1870'!FG459</f>
        <v>1490</v>
      </c>
      <c r="FG458">
        <f>(('Monthly data 1831 to 1870'!FF459/'Monthly data 1831 to 1870'!FF447)-1)*'Monthly data 1831 to 1870'!FG459*'Monthly data 1831 to 1870'!FH459</f>
        <v>3964.7102165999981</v>
      </c>
      <c r="FL458">
        <f>'Monthly data 1831 to 1870'!FK459*'Monthly data 1831 to 1870'!FM459</f>
        <v>735</v>
      </c>
      <c r="FM458">
        <f>(('Monthly data 1831 to 1870'!FL459/'Monthly data 1831 to 1870'!FL447)-1)*'Monthly data 1831 to 1870'!FM459*'Monthly data 1831 to 1870'!FN459</f>
        <v>1564.4999999999998</v>
      </c>
      <c r="FR458">
        <f>'Monthly data 1831 to 1870'!FQ459*'Monthly data 1831 to 1870'!FS459</f>
        <v>2457</v>
      </c>
      <c r="FS458">
        <f>(('Monthly data 1831 to 1870'!FR459/'Monthly data 1831 to 1870'!FR447)-1)*'Monthly data 1831 to 1870'!FS459*'Monthly data 1831 to 1870'!FT459</f>
        <v>1461.3750000000014</v>
      </c>
      <c r="FX458">
        <f>'Monthly data 1831 to 1870'!FW459*'Monthly data 1831 to 1870'!FY459</f>
        <v>1150</v>
      </c>
      <c r="FY458">
        <f>(('Monthly data 1831 to 1870'!FX459/'Monthly data 1831 to 1870'!FX447)-1)*'Monthly data 1831 to 1870'!FY459*'Monthly data 1831 to 1870'!FZ459</f>
        <v>0</v>
      </c>
      <c r="GD458">
        <f>'Monthly data 1831 to 1870'!GC459*'Monthly data 1831 to 1870'!GE459</f>
        <v>354</v>
      </c>
      <c r="GE458">
        <f>(('Monthly data 1831 to 1870'!GD459/'Monthly data 1831 to 1870'!GD447)-1)*'Monthly data 1831 to 1870'!GE459*'Monthly data 1831 to 1870'!GF459</f>
        <v>0</v>
      </c>
      <c r="GJ458">
        <f>'Monthly data 1831 to 1870'!GI459*'Monthly data 1831 to 1870'!GK459</f>
        <v>384</v>
      </c>
      <c r="GK458">
        <f>(('Monthly data 1831 to 1870'!GJ459/'Monthly data 1831 to 1870'!GJ447)-1)*'Monthly data 1831 to 1870'!GK459*'Monthly data 1831 to 1870'!GL459</f>
        <v>0</v>
      </c>
      <c r="GP458">
        <f>'Monthly data 1831 to 1870'!GO459*'Monthly data 1831 to 1870'!GQ459</f>
        <v>1600</v>
      </c>
      <c r="GQ458">
        <f>(('Monthly data 1831 to 1870'!GP459/'Monthly data 1831 to 1870'!GP447)-1)*'Monthly data 1831 to 1870'!GQ459*'Monthly data 1831 to 1870'!GR459</f>
        <v>0</v>
      </c>
      <c r="HH458">
        <f>'Monthly data 1831 to 1870'!HG459*'Monthly data 1831 to 1870'!HI459</f>
        <v>0</v>
      </c>
      <c r="HI458">
        <f>(('Monthly data 1831 to 1870'!HH459/'Monthly data 1831 to 1870'!HH447)-1)*'Monthly data 1831 to 1870'!HI459*'Monthly data 1831 to 1870'!HJ459</f>
        <v>0</v>
      </c>
      <c r="HN458">
        <f>'Monthly data 1831 to 1870'!HM459*'Monthly data 1831 to 1870'!HO459</f>
        <v>1250</v>
      </c>
      <c r="HO458">
        <f>(('Monthly data 1831 to 1870'!HN459/'Monthly data 1831 to 1870'!HN447)-1)*'Monthly data 1831 to 1870'!HO459*'Monthly data 1831 to 1870'!HP459</f>
        <v>0</v>
      </c>
      <c r="HT458">
        <f>'Monthly data 1831 to 1870'!HS459*'Monthly data 1831 to 1870'!HU459</f>
        <v>0</v>
      </c>
      <c r="HU458">
        <f>(('Monthly data 1831 to 1870'!HT459/'Monthly data 1831 to 1870'!HT447)-1)*'Monthly data 1831 to 1870'!HU459*'Monthly data 1831 to 1870'!HV459</f>
        <v>0</v>
      </c>
      <c r="HZ458">
        <f>'Monthly data 1831 to 1870'!HY459*'Monthly data 1831 to 1870'!IA459</f>
        <v>396</v>
      </c>
      <c r="IA458">
        <f>(('Monthly data 1831 to 1870'!HZ459/'Monthly data 1831 to 1870'!HZ447)-1)*'Monthly data 1831 to 1870'!IA459*'Monthly data 1831 to 1870'!IB459</f>
        <v>742.50000000000068</v>
      </c>
      <c r="IF458">
        <f>'Monthly data 1831 to 1870'!IE459*'Monthly data 1831 to 1870'!IG459</f>
        <v>500</v>
      </c>
      <c r="IG458">
        <f>(('Monthly data 1831 to 1870'!IF459/'Monthly data 1831 to 1870'!IF447)-1)*'Monthly data 1831 to 1870'!IG459*'Monthly data 1831 to 1870'!IH459</f>
        <v>0</v>
      </c>
      <c r="IL458">
        <f>'Monthly data 1831 to 1870'!IK459*'Monthly data 1831 to 1870'!IM459</f>
        <v>294</v>
      </c>
      <c r="IM458">
        <f>(('Monthly data 1831 to 1870'!IL459/'Monthly data 1831 to 1870'!IL447)-1)*'Monthly data 1831 to 1870'!IM459*'Monthly data 1831 to 1870'!IN459</f>
        <v>0</v>
      </c>
      <c r="IR458">
        <f>'Monthly data 1831 to 1870'!IQ459*'Monthly data 1831 to 1870'!IS459</f>
        <v>1050.6000000000001</v>
      </c>
      <c r="IS458">
        <f>(('Monthly data 1831 to 1870'!IR459/'Monthly data 1831 to 1870'!IR447)-1)*'Monthly data 1831 to 1870'!IS459*'Monthly data 1831 to 1870'!IT459</f>
        <v>373.57500000000039</v>
      </c>
      <c r="IX458">
        <f>'Monthly data 1831 to 1870'!IW459*'Monthly data 1831 to 1870'!IY459</f>
        <v>0</v>
      </c>
      <c r="IY458">
        <f>(('Monthly data 1831 to 1870'!IX459/'Monthly data 1831 to 1870'!IX447)-1)*'Monthly data 1831 to 1870'!IY459*'Monthly data 1831 to 1870'!IZ459</f>
        <v>0</v>
      </c>
      <c r="JJ458">
        <f>'Monthly data 1831 to 1870'!JI459*'Monthly data 1831 to 1870'!JK459</f>
        <v>1000</v>
      </c>
      <c r="JK458">
        <f>(('Monthly data 1831 to 1870'!JJ459/'Monthly data 1831 to 1870'!JJ447)-1)*'Monthly data 1831 to 1870'!JK459*'Monthly data 1831 to 1870'!JL459</f>
        <v>775.50000000000068</v>
      </c>
      <c r="JP458">
        <f>'Monthly data 1831 to 1870'!JO459*'Monthly data 1831 to 1870'!JQ459</f>
        <v>302.40000000000003</v>
      </c>
      <c r="JQ458">
        <f>(('Monthly data 1831 to 1870'!JP459/'Monthly data 1831 to 1870'!JP447)-1)*'Monthly data 1831 to 1870'!JQ459*'Monthly data 1831 to 1870'!JR459</f>
        <v>0</v>
      </c>
      <c r="KH458">
        <f>'Monthly data 1831 to 1870'!KG459*'Monthly data 1831 to 1870'!KI459</f>
        <v>0</v>
      </c>
      <c r="KI458">
        <f>(('Monthly data 1831 to 1870'!KH459/'Monthly data 1831 to 1870'!KH447)-1)*'Monthly data 1831 to 1870'!KI459*'Monthly data 1831 to 1870'!KJ459</f>
        <v>0</v>
      </c>
      <c r="KN458">
        <f>'Monthly data 1831 to 1870'!KM459*'Monthly data 1831 to 1870'!KO459</f>
        <v>173.6</v>
      </c>
      <c r="KO458">
        <f>(('Monthly data 1831 to 1870'!KN459/'Monthly data 1831 to 1870'!KN447)-1)*'Monthly data 1831 to 1870'!KO459*'Monthly data 1831 to 1870'!KP459</f>
        <v>0</v>
      </c>
      <c r="KT458">
        <f>'Monthly data 1831 to 1870'!KS459*'Monthly data 1831 to 1870'!KU459</f>
        <v>720</v>
      </c>
      <c r="KU458">
        <f>(('Monthly data 1831 to 1870'!KT459/'Monthly data 1831 to 1870'!KT447)-1)*'Monthly data 1831 to 1870'!KU459*'Monthly data 1831 to 1870'!KV459</f>
        <v>0</v>
      </c>
      <c r="KZ458">
        <f>'Monthly data 1831 to 1870'!KY459*'Monthly data 1831 to 1870'!LA459</f>
        <v>141.60000000000002</v>
      </c>
      <c r="LA458">
        <f>(('Monthly data 1831 to 1870'!KZ459/'Monthly data 1831 to 1870'!KZ447)-1)*'Monthly data 1831 to 1870'!LA459*'Monthly data 1831 to 1870'!LB459</f>
        <v>0</v>
      </c>
      <c r="LF458">
        <f>'Monthly data 1831 to 1870'!LE459*'Monthly data 1831 to 1870'!LG459</f>
        <v>0</v>
      </c>
      <c r="LG458">
        <f>(('Monthly data 1831 to 1870'!LF459/'Monthly data 1831 to 1870'!LF447)-1)*'Monthly data 1831 to 1870'!LG459*'Monthly data 1831 to 1870'!LH459</f>
        <v>0</v>
      </c>
      <c r="LL458">
        <f>'Monthly data 1831 to 1870'!LK459*'Monthly data 1831 to 1870'!LM459</f>
        <v>3080</v>
      </c>
      <c r="LM458">
        <f>(('Monthly data 1831 to 1870'!LL459/'Monthly data 1831 to 1870'!LL447)-1)*'Monthly data 1831 to 1870'!LM459*'Monthly data 1831 to 1870'!LN459</f>
        <v>0</v>
      </c>
      <c r="LX458">
        <f>'Monthly data 1831 to 1870'!LW459*'Monthly data 1831 to 1870'!LY459</f>
        <v>600</v>
      </c>
      <c r="LY458">
        <f>(('Monthly data 1831 to 1870'!LX459/'Monthly data 1831 to 1870'!LX447)-1)*'Monthly data 1831 to 1870'!LY459*'Monthly data 1831 to 1870'!LZ459</f>
        <v>0</v>
      </c>
      <c r="NB458">
        <f>'Monthly data 1831 to 1870'!NA459*'Monthly data 1831 to 1870'!NC459</f>
        <v>150</v>
      </c>
      <c r="NC458">
        <f>(('Monthly data 1831 to 1870'!NB459/'Monthly data 1831 to 1870'!NB447)-1)*'Monthly data 1831 to 1870'!NC459*'Monthly data 1831 to 1870'!ND459</f>
        <v>0</v>
      </c>
      <c r="NH458">
        <f>'Monthly data 1831 to 1870'!NG459*'Monthly data 1831 to 1870'!NI459</f>
        <v>283.2</v>
      </c>
      <c r="NI458">
        <f>(('Monthly data 1831 to 1870'!NH459/'Monthly data 1831 to 1870'!NH447)-1)*'Monthly data 1831 to 1870'!NI459*'Monthly data 1831 to 1870'!NJ459</f>
        <v>0</v>
      </c>
      <c r="NN458">
        <f>'Monthly data 1831 to 1870'!NM459*'Monthly data 1831 to 1870'!NO459</f>
        <v>153</v>
      </c>
      <c r="NO458">
        <f>(('Monthly data 1831 to 1870'!NN459/'Monthly data 1831 to 1870'!NN447)-1)*'Monthly data 1831 to 1870'!NO459*'Monthly data 1831 to 1870'!NP459</f>
        <v>0</v>
      </c>
      <c r="NZ458">
        <f>'Monthly data 1831 to 1870'!NY459*'Monthly data 1831 to 1870'!OA459</f>
        <v>42.900000000000006</v>
      </c>
      <c r="OA458">
        <f>(('Monthly data 1831 to 1870'!NZ459/'Monthly data 1831 to 1870'!NZ447)-1)*'Monthly data 1831 to 1870'!OA459*'Monthly data 1831 to 1870'!OB459</f>
        <v>0</v>
      </c>
      <c r="OR458">
        <f>'Monthly data 1831 to 1870'!OQ459*'Monthly data 1831 to 1870'!OS459</f>
        <v>250</v>
      </c>
      <c r="OS458">
        <f>(('Monthly data 1831 to 1870'!OR459/'Monthly data 1831 to 1870'!OR447)-1)*'Monthly data 1831 to 1870'!OS459*'Monthly data 1831 to 1870'!OT459</f>
        <v>0</v>
      </c>
      <c r="OX458">
        <f>'Monthly data 1831 to 1870'!OW459*'Monthly data 1831 to 1870'!OY459</f>
        <v>0</v>
      </c>
      <c r="OY458">
        <f>(('Monthly data 1831 to 1870'!OX459/'Monthly data 1831 to 1870'!OX447)-1)*'Monthly data 1831 to 1870'!OY459*'Monthly data 1831 to 1870'!OZ459</f>
        <v>0</v>
      </c>
      <c r="PP458">
        <f>'Monthly data 1831 to 1870'!PO459*'Monthly data 1831 to 1870'!PQ459</f>
        <v>0</v>
      </c>
      <c r="PQ458">
        <f>(('Monthly data 1831 to 1870'!PP459/'Monthly data 1831 to 1870'!PP447)-1)*'Monthly data 1831 to 1870'!PQ459*'Monthly data 1831 to 1870'!PR459</f>
        <v>0</v>
      </c>
      <c r="PV458">
        <f>'Monthly data 1831 to 1870'!PU459*'Monthly data 1831 to 1870'!PW459</f>
        <v>72</v>
      </c>
      <c r="PW458">
        <f>(('Monthly data 1831 to 1870'!PV459/'Monthly data 1831 to 1870'!PV447)-1)*'Monthly data 1831 to 1870'!PW459*'Monthly data 1831 to 1870'!PX459</f>
        <v>0</v>
      </c>
      <c r="RL458">
        <f>'Monthly data 1831 to 1870'!RK459*'Monthly data 1831 to 1870'!RM459</f>
        <v>121.6</v>
      </c>
      <c r="RM458">
        <f>(('Monthly data 1831 to 1870'!RL459/'Monthly data 1831 to 1870'!RL447)-1)*'Monthly data 1831 to 1870'!RM459*'Monthly data 1831 to 1870'!RN459</f>
        <v>0</v>
      </c>
      <c r="RR458">
        <f>'Monthly data 1831 to 1870'!RQ459*'Monthly data 1831 to 1870'!RS459</f>
        <v>92.4</v>
      </c>
      <c r="RS458">
        <f>(('Monthly data 1831 to 1870'!RR459/'Monthly data 1831 to 1870'!RR447)-1)*'Monthly data 1831 to 1870'!RS459*'Monthly data 1831 to 1870'!RT459</f>
        <v>0</v>
      </c>
      <c r="RX458">
        <f>'Monthly data 1831 to 1870'!RW459*'Monthly data 1831 to 1870'!RY459</f>
        <v>156</v>
      </c>
      <c r="RY458">
        <f>(('Monthly data 1831 to 1870'!RX459/'Monthly data 1831 to 1870'!RX447)-1)*'Monthly data 1831 to 1870'!RY459*'Monthly data 1831 to 1870'!RZ459</f>
        <v>0</v>
      </c>
    </row>
    <row r="459" spans="2:493" x14ac:dyDescent="0.55000000000000004">
      <c r="B459">
        <f>'Monthly data 1831 to 1870'!B460</f>
        <v>186901</v>
      </c>
      <c r="E459" s="11">
        <f>'Monthly data 1831 to 1870'!E460</f>
        <v>589368.29250000021</v>
      </c>
      <c r="F459" s="11">
        <f>'Monthly data 1831 to 1870'!F460</f>
        <v>78.43951595537321</v>
      </c>
    </row>
    <row r="460" spans="2:493" x14ac:dyDescent="0.55000000000000004">
      <c r="B460">
        <f>'Monthly data 1831 to 1870'!B461</f>
        <v>186902</v>
      </c>
      <c r="E460" s="11">
        <f>'Monthly data 1831 to 1870'!E461</f>
        <v>588515.0689999999</v>
      </c>
      <c r="F460" s="11">
        <f>'Monthly data 1831 to 1870'!F461</f>
        <v>78.325959730524602</v>
      </c>
    </row>
    <row r="461" spans="2:493" x14ac:dyDescent="0.55000000000000004">
      <c r="B461">
        <f>'Monthly data 1831 to 1870'!B462</f>
        <v>186903</v>
      </c>
      <c r="E461" s="11">
        <f>'Monthly data 1831 to 1870'!E462</f>
        <v>579584.12000000011</v>
      </c>
      <c r="F461" s="11">
        <f>'Monthly data 1831 to 1870'!F462</f>
        <v>77.137332304351844</v>
      </c>
    </row>
    <row r="462" spans="2:493" x14ac:dyDescent="0.55000000000000004">
      <c r="B462">
        <f>'Monthly data 1831 to 1870'!B463</f>
        <v>186904</v>
      </c>
      <c r="E462" s="11">
        <f>'Monthly data 1831 to 1870'!E463</f>
        <v>595690.05000000005</v>
      </c>
      <c r="F462" s="11">
        <f>'Monthly data 1831 to 1870'!F463</f>
        <v>79.280883915946404</v>
      </c>
    </row>
    <row r="463" spans="2:493" x14ac:dyDescent="0.55000000000000004">
      <c r="B463">
        <f>'Monthly data 1831 to 1870'!B464</f>
        <v>186905</v>
      </c>
      <c r="E463" s="11">
        <f>'Monthly data 1831 to 1870'!E464</f>
        <v>614828.86999999988</v>
      </c>
      <c r="F463" s="11">
        <f>'Monthly data 1831 to 1870'!F464</f>
        <v>81.828085378700692</v>
      </c>
    </row>
    <row r="464" spans="2:493" x14ac:dyDescent="0.55000000000000004">
      <c r="B464">
        <f>'Monthly data 1831 to 1870'!B465</f>
        <v>186906</v>
      </c>
      <c r="E464" s="11">
        <f>'Monthly data 1831 to 1870'!E465</f>
        <v>618985.45000000007</v>
      </c>
      <c r="F464" s="11">
        <f>'Monthly data 1831 to 1870'!F465</f>
        <v>81.399699582835026</v>
      </c>
    </row>
    <row r="465" spans="2:493" x14ac:dyDescent="0.55000000000000004">
      <c r="B465">
        <f>'Monthly data 1831 to 1870'!B466</f>
        <v>186907</v>
      </c>
      <c r="E465" s="11">
        <f>'Monthly data 1831 to 1870'!E466</f>
        <v>603839.80833333323</v>
      </c>
      <c r="F465" s="11">
        <f>'Monthly data 1831 to 1870'!F466</f>
        <v>79.40797153550217</v>
      </c>
    </row>
    <row r="466" spans="2:493" x14ac:dyDescent="0.55000000000000004">
      <c r="B466">
        <f>'Monthly data 1831 to 1870'!B467</f>
        <v>186908</v>
      </c>
      <c r="E466" s="11">
        <f>'Monthly data 1831 to 1870'!E467</f>
        <v>597915.71666666679</v>
      </c>
      <c r="F466" s="11">
        <f>'Monthly data 1831 to 1870'!F467</f>
        <v>78.628923688791346</v>
      </c>
    </row>
    <row r="467" spans="2:493" x14ac:dyDescent="0.55000000000000004">
      <c r="B467">
        <f>'Monthly data 1831 to 1870'!B468</f>
        <v>186909</v>
      </c>
      <c r="E467" s="11">
        <f>'Monthly data 1831 to 1870'!E468</f>
        <v>555304.55999999994</v>
      </c>
      <c r="F467" s="11">
        <f>'Monthly data 1831 to 1870'!F468</f>
        <v>73.0253422935521</v>
      </c>
    </row>
    <row r="468" spans="2:493" x14ac:dyDescent="0.55000000000000004">
      <c r="B468">
        <f>'Monthly data 1831 to 1870'!B469</f>
        <v>186910</v>
      </c>
      <c r="E468" s="11">
        <f>'Monthly data 1831 to 1870'!E469</f>
        <v>564758.40499999991</v>
      </c>
      <c r="F468" s="11">
        <f>'Monthly data 1831 to 1870'!F469</f>
        <v>74.268570454896903</v>
      </c>
    </row>
    <row r="469" spans="2:493" x14ac:dyDescent="0.55000000000000004">
      <c r="B469">
        <f>'Monthly data 1831 to 1870'!B470</f>
        <v>186911</v>
      </c>
      <c r="E469" s="11">
        <f>'Monthly data 1831 to 1870'!E470</f>
        <v>542711.42500000005</v>
      </c>
      <c r="F469" s="11">
        <f>'Monthly data 1831 to 1870'!F470</f>
        <v>71.369281709565698</v>
      </c>
    </row>
    <row r="470" spans="2:493" x14ac:dyDescent="0.55000000000000004">
      <c r="B470">
        <f>'Monthly data 1831 to 1870'!B471</f>
        <v>186912</v>
      </c>
      <c r="D470">
        <f>D458*G470*(1+H470)</f>
        <v>1680.9460451994003</v>
      </c>
      <c r="E470" s="11">
        <f>'Monthly data 1831 to 1870'!E471</f>
        <v>510857.065</v>
      </c>
      <c r="F470" s="11">
        <f>'Monthly data 1831 to 1870'!F471</f>
        <v>67.180273172445041</v>
      </c>
      <c r="G470">
        <f>F470/F458</f>
        <v>0.88876248401196123</v>
      </c>
      <c r="H470" s="12">
        <f>(J470+K470)/AVERAGE(E459:E470)</f>
        <v>0.13507531955192073</v>
      </c>
      <c r="I470" s="12">
        <f>J470/AVERAGE(E459:E470)</f>
        <v>7.4344803611405191E-2</v>
      </c>
      <c r="J470">
        <f>SUM(L470,R470,X470,AD470,AJ470,AP470,AV470,BB470,BH470,BN470,BT470,BZ470,CF470,CL470,CR470,CX470,DD470,DJ470,DP470,DV470,EB470,EH470,EN470,ET470,EZ470,FF470,FL470,FR470,FX470,GD470,GJ470,GP470,GV470,HB470,HH470,HN470,HT470,HZ470,IF470,IL470,IR470,IX470,JD470,JJ470,JP470,JV470,KB470,KH470,KN470,KT470,KZ470,LF470,LL470,LR470,LX470,MD470,MJ470,MP470,MV470,NB470,NH470,NN470,NT470,NZ470,OF470,OL470,OR470,OX470,PD470,PJ470,PP470,PV470,QB470,QH470,QN470,QT470,QZ470,RF470,RL470,RR470,RX470,SD470,SJ470,SP470)</f>
        <v>43134.600000000006</v>
      </c>
      <c r="K470">
        <f>SUM(M470,S470,Y470,AE470,AK470,AQ470,AW470,BC470,BI470,BO470,BU470,CA470,CG470,CM470,CS470,CY470,DE470,DK470,DQ470,DW470,EC470,EI470,EO470,EU470,FA470,FG470,FM470,FS470,FY470,GE470,GK470,GQ470,GW470,HC470,HI470,HO470,HU470,IA470,IG470,IM470,IS470,IY470,JE470,JK470,JQ470,JW470,KC470,KI470,KO470,KU470,LA470,LG470,LM470,LS470,LY470,ME470,MK470,MQ470,MW470,NC470,NI470,NO470,NU470,OA470,OG470,OM470,OS470,OY470,PE470,PK470,PQ470,PW470,QC470,QI470,QO470,QU470,RA470,RG470,RM470,RS470,RY470,SE470,SK470,SQ470)</f>
        <v>35235.637000000002</v>
      </c>
      <c r="L470">
        <f>'Monthly data 1831 to 1870'!K471*'Monthly data 1831 to 1870'!M471</f>
        <v>1052</v>
      </c>
      <c r="M470">
        <f>(('Monthly data 1831 to 1870'!L471/'Monthly data 1831 to 1870'!L459)-1)*'Monthly data 1831 to 1870'!M471*'Monthly data 1831 to 1870'!N471</f>
        <v>0</v>
      </c>
      <c r="R470">
        <f>'Monthly data 1831 to 1870'!Q471*'Monthly data 1831 to 1870'!S471</f>
        <v>0</v>
      </c>
      <c r="S470">
        <f>(('Monthly data 1831 to 1870'!R471/'Monthly data 1831 to 1870'!R459)-1)*'Monthly data 1831 to 1870'!S471*'Monthly data 1831 to 1870'!T471</f>
        <v>0</v>
      </c>
      <c r="X470">
        <f>'Monthly data 1831 to 1870'!W471*'Monthly data 1831 to 1870'!Y471</f>
        <v>1500</v>
      </c>
      <c r="Y470">
        <f>(('Monthly data 1831 to 1870'!X471/'Monthly data 1831 to 1870'!X459)-1)*'Monthly data 1831 to 1870'!Y471*'Monthly data 1831 to 1870'!Z471</f>
        <v>0</v>
      </c>
      <c r="AD470">
        <f>'Monthly data 1831 to 1870'!AC471*'Monthly data 1831 to 1870'!AE471</f>
        <v>1410</v>
      </c>
      <c r="AE470">
        <f>(('Monthly data 1831 to 1870'!AD471/'Monthly data 1831 to 1870'!AD459)-1)*'Monthly data 1831 to 1870'!AE471*'Monthly data 1831 to 1870'!AF471</f>
        <v>0</v>
      </c>
      <c r="AJ470">
        <f>'Monthly data 1831 to 1870'!AI471*'Monthly data 1831 to 1870'!AK471</f>
        <v>1375</v>
      </c>
      <c r="AK470">
        <f>(('Monthly data 1831 to 1870'!AJ471/'Monthly data 1831 to 1870'!AJ459)-1)*'Monthly data 1831 to 1870'!AK471*'Monthly data 1831 to 1870'!AL471</f>
        <v>1361.2500000000011</v>
      </c>
      <c r="AP470">
        <f>'Monthly data 1831 to 1870'!AO471*'Monthly data 1831 to 1870'!AQ471</f>
        <v>157.5</v>
      </c>
      <c r="AQ470">
        <f>(('Monthly data 1831 to 1870'!AP471/'Monthly data 1831 to 1870'!AP459)-1)*'Monthly data 1831 to 1870'!AQ471*'Monthly data 1831 to 1870'!AR471</f>
        <v>0</v>
      </c>
      <c r="AV470">
        <f>'Monthly data 1831 to 1870'!AU471*'Monthly data 1831 to 1870'!AW471</f>
        <v>0</v>
      </c>
      <c r="AW470">
        <f>(('Monthly data 1831 to 1870'!AV471/'Monthly data 1831 to 1870'!AV459)-1)*'Monthly data 1831 to 1870'!AW471*'Monthly data 1831 to 1870'!AX471</f>
        <v>0</v>
      </c>
      <c r="BB470">
        <f>'Monthly data 1831 to 1870'!BA471*'Monthly data 1831 to 1870'!BC471</f>
        <v>450</v>
      </c>
      <c r="BC470">
        <f>(('Monthly data 1831 to 1870'!BB471/'Monthly data 1831 to 1870'!BB459)-1)*'Monthly data 1831 to 1870'!BC471*'Monthly data 1831 to 1870'!BD471</f>
        <v>0</v>
      </c>
      <c r="BH470">
        <f>'Monthly data 1831 to 1870'!BG471*'Monthly data 1831 to 1870'!BI471</f>
        <v>245.6</v>
      </c>
      <c r="BI470">
        <f>(('Monthly data 1831 to 1870'!BH471/'Monthly data 1831 to 1870'!BH459)-1)*'Monthly data 1831 to 1870'!BI471*'Monthly data 1831 to 1870'!BJ471</f>
        <v>0</v>
      </c>
      <c r="BN470">
        <f>'Monthly data 1831 to 1870'!BM471*'Monthly data 1831 to 1870'!BO471</f>
        <v>320</v>
      </c>
      <c r="BO470">
        <f>(('Monthly data 1831 to 1870'!BN471/'Monthly data 1831 to 1870'!BN459)-1)*'Monthly data 1831 to 1870'!BO471*'Monthly data 1831 to 1870'!BP471</f>
        <v>0</v>
      </c>
      <c r="BT470">
        <f>'Monthly data 1831 to 1870'!BS471*'Monthly data 1831 to 1870'!BU471</f>
        <v>1360</v>
      </c>
      <c r="BU470">
        <f>(('Monthly data 1831 to 1870'!BT471/'Monthly data 1831 to 1870'!BT459)-1)*'Monthly data 1831 to 1870'!BU471*'Monthly data 1831 to 1870'!BV471</f>
        <v>0</v>
      </c>
      <c r="BZ470">
        <f>'Monthly data 1831 to 1870'!BY471*'Monthly data 1831 to 1870'!CA471</f>
        <v>2520</v>
      </c>
      <c r="CA470">
        <f>(('Monthly data 1831 to 1870'!BZ471/'Monthly data 1831 to 1870'!BZ459)-1)*'Monthly data 1831 to 1870'!CA471*'Monthly data 1831 to 1870'!CB471</f>
        <v>0</v>
      </c>
      <c r="CF470">
        <f>'Monthly data 1831 to 1870'!CE471*'Monthly data 1831 to 1870'!CG471</f>
        <v>0</v>
      </c>
      <c r="CG470">
        <f>(('Monthly data 1831 to 1870'!CF471/'Monthly data 1831 to 1870'!CF459)-1)*'Monthly data 1831 to 1870'!CG471*'Monthly data 1831 to 1870'!CH471</f>
        <v>0</v>
      </c>
      <c r="CR470">
        <f>'Monthly data 1831 to 1870'!CQ471*'Monthly data 1831 to 1870'!CS471</f>
        <v>735</v>
      </c>
      <c r="CS470">
        <f>(('Monthly data 1831 to 1870'!CR471/'Monthly data 1831 to 1870'!CR459)-1)*'Monthly data 1831 to 1870'!CS471*'Monthly data 1831 to 1870'!CT471</f>
        <v>0</v>
      </c>
      <c r="CX470">
        <f>'Monthly data 1831 to 1870'!CW471*'Monthly data 1831 to 1870'!CY471</f>
        <v>7152</v>
      </c>
      <c r="CY470">
        <f>(('Monthly data 1831 to 1870'!CX471/'Monthly data 1831 to 1870'!CX459)-1)*'Monthly data 1831 to 1870'!CY471*'Monthly data 1831 to 1870'!CZ471</f>
        <v>21241.440000000002</v>
      </c>
      <c r="DD470">
        <f>'Monthly data 1831 to 1870'!DC471*'Monthly data 1831 to 1870'!DE471</f>
        <v>800</v>
      </c>
      <c r="DE470">
        <f>(('Monthly data 1831 to 1870'!DD471/'Monthly data 1831 to 1870'!DD459)-1)*'Monthly data 1831 to 1870'!DE471*'Monthly data 1831 to 1870'!DF471</f>
        <v>7480.0000000000009</v>
      </c>
      <c r="DJ470">
        <f>'Monthly data 1831 to 1870'!DI471*'Monthly data 1831 to 1870'!DK471</f>
        <v>440</v>
      </c>
      <c r="DK470">
        <f>(('Monthly data 1831 to 1870'!DJ471/'Monthly data 1831 to 1870'!DJ459)-1)*'Monthly data 1831 to 1870'!DK471*'Monthly data 1831 to 1870'!DL471</f>
        <v>0</v>
      </c>
      <c r="DP470">
        <f>'Monthly data 1831 to 1870'!DO471*'Monthly data 1831 to 1870'!DQ471</f>
        <v>1120</v>
      </c>
      <c r="DQ470">
        <f>(('Monthly data 1831 to 1870'!DP471/'Monthly data 1831 to 1870'!DP459)-1)*'Monthly data 1831 to 1870'!DQ471*'Monthly data 1831 to 1870'!DR471</f>
        <v>0</v>
      </c>
      <c r="DV470">
        <f>'Monthly data 1831 to 1870'!DU471*'Monthly data 1831 to 1870'!DW471</f>
        <v>0</v>
      </c>
      <c r="DW470">
        <f>(('Monthly data 1831 to 1870'!DV471/'Monthly data 1831 to 1870'!DV459)-1)*'Monthly data 1831 to 1870'!DW471*'Monthly data 1831 to 1870'!DX471</f>
        <v>0</v>
      </c>
      <c r="EH470">
        <f>'Monthly data 1831 to 1870'!EG471*'Monthly data 1831 to 1870'!EI471</f>
        <v>0</v>
      </c>
      <c r="EI470">
        <f>(('Monthly data 1831 to 1870'!EH471/'Monthly data 1831 to 1870'!EH459)-1)*'Monthly data 1831 to 1870'!EI471*'Monthly data 1831 to 1870'!EJ471</f>
        <v>0</v>
      </c>
      <c r="EN470">
        <f>'Monthly data 1831 to 1870'!EM471*'Monthly data 1831 to 1870'!EO471</f>
        <v>2760</v>
      </c>
      <c r="EO470">
        <f>(('Monthly data 1831 to 1870'!EN471/'Monthly data 1831 to 1870'!EN459)-1)*'Monthly data 1831 to 1870'!EO471*'Monthly data 1831 to 1870'!EP471</f>
        <v>0</v>
      </c>
      <c r="FF470">
        <f>'Monthly data 1831 to 1870'!FE471*'Monthly data 1831 to 1870'!FG471</f>
        <v>1640</v>
      </c>
      <c r="FG470">
        <f>(('Monthly data 1831 to 1870'!FF471/'Monthly data 1831 to 1870'!FF459)-1)*'Monthly data 1831 to 1870'!FG471*'Monthly data 1831 to 1870'!FH471</f>
        <v>2341.1000000000017</v>
      </c>
      <c r="FL470">
        <f>'Monthly data 1831 to 1870'!FK471*'Monthly data 1831 to 1870'!FM471</f>
        <v>735</v>
      </c>
      <c r="FM470">
        <f>(('Monthly data 1831 to 1870'!FL471/'Monthly data 1831 to 1870'!FL459)-1)*'Monthly data 1831 to 1870'!FM471*'Monthly data 1831 to 1870'!FN471</f>
        <v>0</v>
      </c>
      <c r="FR470">
        <f>'Monthly data 1831 to 1870'!FQ471*'Monthly data 1831 to 1870'!FS471</f>
        <v>4462.2</v>
      </c>
      <c r="FS470">
        <f>(('Monthly data 1831 to 1870'!FR471/'Monthly data 1831 to 1870'!FR459)-1)*'Monthly data 1831 to 1870'!FS471*'Monthly data 1831 to 1870'!FT471</f>
        <v>0</v>
      </c>
      <c r="FX470">
        <f>'Monthly data 1831 to 1870'!FW471*'Monthly data 1831 to 1870'!FY471</f>
        <v>0</v>
      </c>
      <c r="FY470">
        <f>(('Monthly data 1831 to 1870'!FX471/'Monthly data 1831 to 1870'!FX459)-1)*'Monthly data 1831 to 1870'!FY471*'Monthly data 1831 to 1870'!FZ471</f>
        <v>0</v>
      </c>
      <c r="GD470">
        <f>'Monthly data 1831 to 1870'!GC471*'Monthly data 1831 to 1870'!GE471</f>
        <v>432</v>
      </c>
      <c r="GE470">
        <f>(('Monthly data 1831 to 1870'!GD471/'Monthly data 1831 to 1870'!GD459)-1)*'Monthly data 1831 to 1870'!GE471*'Monthly data 1831 to 1870'!GF471</f>
        <v>0</v>
      </c>
      <c r="GJ470">
        <f>'Monthly data 1831 to 1870'!GI471*'Monthly data 1831 to 1870'!GK471</f>
        <v>400</v>
      </c>
      <c r="GK470">
        <f>(('Monthly data 1831 to 1870'!GJ471/'Monthly data 1831 to 1870'!GJ459)-1)*'Monthly data 1831 to 1870'!GK471*'Monthly data 1831 to 1870'!GL471</f>
        <v>0</v>
      </c>
      <c r="GP470">
        <f>'Monthly data 1831 to 1870'!GO471*'Monthly data 1831 to 1870'!GQ471</f>
        <v>1780</v>
      </c>
      <c r="GQ470">
        <f>(('Monthly data 1831 to 1870'!GP471/'Monthly data 1831 to 1870'!GP459)-1)*'Monthly data 1831 to 1870'!GQ471*'Monthly data 1831 to 1870'!GR471</f>
        <v>0</v>
      </c>
      <c r="HH470">
        <f>'Monthly data 1831 to 1870'!HG471*'Monthly data 1831 to 1870'!HI471</f>
        <v>0</v>
      </c>
      <c r="HI470">
        <f>(('Monthly data 1831 to 1870'!HH471/'Monthly data 1831 to 1870'!HH459)-1)*'Monthly data 1831 to 1870'!HI471*'Monthly data 1831 to 1870'!HJ471</f>
        <v>769.44699999999932</v>
      </c>
      <c r="HN470">
        <f>'Monthly data 1831 to 1870'!HM471*'Monthly data 1831 to 1870'!HO471</f>
        <v>1380</v>
      </c>
      <c r="HO470">
        <f>(('Monthly data 1831 to 1870'!HN471/'Monthly data 1831 to 1870'!HN459)-1)*'Monthly data 1831 to 1870'!HO471*'Monthly data 1831 to 1870'!HP471</f>
        <v>2042.4000000000017</v>
      </c>
      <c r="HT470">
        <f>'Monthly data 1831 to 1870'!HS471*'Monthly data 1831 to 1870'!HU471</f>
        <v>615</v>
      </c>
      <c r="HU470">
        <f>(('Monthly data 1831 to 1870'!HT471/'Monthly data 1831 to 1870'!HT459)-1)*'Monthly data 1831 to 1870'!HU471*'Monthly data 1831 to 1870'!HV471</f>
        <v>0</v>
      </c>
      <c r="HZ470">
        <f>'Monthly data 1831 to 1870'!HY471*'Monthly data 1831 to 1870'!IA471</f>
        <v>462</v>
      </c>
      <c r="IA470">
        <f>(('Monthly data 1831 to 1870'!HZ471/'Monthly data 1831 to 1870'!HZ459)-1)*'Monthly data 1831 to 1870'!IA471*'Monthly data 1831 to 1870'!IB471</f>
        <v>0</v>
      </c>
      <c r="IF470">
        <f>'Monthly data 1831 to 1870'!IE471*'Monthly data 1831 to 1870'!IG471</f>
        <v>600</v>
      </c>
      <c r="IG470">
        <f>(('Monthly data 1831 to 1870'!IF471/'Monthly data 1831 to 1870'!IF459)-1)*'Monthly data 1831 to 1870'!IG471*'Monthly data 1831 to 1870'!IH471</f>
        <v>0</v>
      </c>
      <c r="IL470">
        <f>'Monthly data 1831 to 1870'!IK471*'Monthly data 1831 to 1870'!IM471</f>
        <v>294</v>
      </c>
      <c r="IM470">
        <f>(('Monthly data 1831 to 1870'!IL471/'Monthly data 1831 to 1870'!IL459)-1)*'Monthly data 1831 to 1870'!IM471*'Monthly data 1831 to 1870'!IN471</f>
        <v>0</v>
      </c>
      <c r="IR470">
        <f>'Monthly data 1831 to 1870'!IQ471*'Monthly data 1831 to 1870'!IS471</f>
        <v>510</v>
      </c>
      <c r="IS470">
        <f>(('Monthly data 1831 to 1870'!IR471/'Monthly data 1831 to 1870'!IR459)-1)*'Monthly data 1831 to 1870'!IS471*'Monthly data 1831 to 1870'!IT471</f>
        <v>0</v>
      </c>
      <c r="IX470">
        <f>'Monthly data 1831 to 1870'!IW471*'Monthly data 1831 to 1870'!IY471</f>
        <v>0</v>
      </c>
      <c r="IY470">
        <f>(('Monthly data 1831 to 1870'!IX471/'Monthly data 1831 to 1870'!IX459)-1)*'Monthly data 1831 to 1870'!IY471*'Monthly data 1831 to 1870'!IZ471</f>
        <v>0</v>
      </c>
      <c r="JJ470">
        <f>'Monthly data 1831 to 1870'!JI471*'Monthly data 1831 to 1870'!JK471</f>
        <v>1000</v>
      </c>
      <c r="JK470">
        <f>(('Monthly data 1831 to 1870'!JJ471/'Monthly data 1831 to 1870'!JJ459)-1)*'Monthly data 1831 to 1870'!JK471*'Monthly data 1831 to 1870'!JL471</f>
        <v>0</v>
      </c>
      <c r="JP470">
        <f>'Monthly data 1831 to 1870'!JO471*'Monthly data 1831 to 1870'!JQ471</f>
        <v>302.40000000000003</v>
      </c>
      <c r="JQ470">
        <f>(('Monthly data 1831 to 1870'!JP471/'Monthly data 1831 to 1870'!JP459)-1)*'Monthly data 1831 to 1870'!JQ471*'Monthly data 1831 to 1870'!JR471</f>
        <v>0</v>
      </c>
      <c r="KH470">
        <f>'Monthly data 1831 to 1870'!KG471*'Monthly data 1831 to 1870'!KI471</f>
        <v>0</v>
      </c>
      <c r="KI470">
        <f>(('Monthly data 1831 to 1870'!KH471/'Monthly data 1831 to 1870'!KH459)-1)*'Monthly data 1831 to 1870'!KI471*'Monthly data 1831 to 1870'!KJ471</f>
        <v>0</v>
      </c>
      <c r="KN470">
        <f>'Monthly data 1831 to 1870'!KM471*'Monthly data 1831 to 1870'!KO471</f>
        <v>176</v>
      </c>
      <c r="KO470">
        <f>(('Monthly data 1831 to 1870'!KN471/'Monthly data 1831 to 1870'!KN459)-1)*'Monthly data 1831 to 1870'!KO471*'Monthly data 1831 to 1870'!KP471</f>
        <v>0</v>
      </c>
      <c r="KT470">
        <f>'Monthly data 1831 to 1870'!KS471*'Monthly data 1831 to 1870'!KU471</f>
        <v>760</v>
      </c>
      <c r="KU470">
        <f>(('Monthly data 1831 to 1870'!KT471/'Monthly data 1831 to 1870'!KT459)-1)*'Monthly data 1831 to 1870'!KU471*'Monthly data 1831 to 1870'!KV471</f>
        <v>0</v>
      </c>
      <c r="KZ470">
        <f>'Monthly data 1831 to 1870'!KY471*'Monthly data 1831 to 1870'!LA471</f>
        <v>188.8</v>
      </c>
      <c r="LA470">
        <f>(('Monthly data 1831 to 1870'!KZ471/'Monthly data 1831 to 1870'!KZ459)-1)*'Monthly data 1831 to 1870'!LA471*'Monthly data 1831 to 1870'!LB471</f>
        <v>0</v>
      </c>
      <c r="LF470">
        <f>'Monthly data 1831 to 1870'!LE471*'Monthly data 1831 to 1870'!LG471</f>
        <v>0</v>
      </c>
      <c r="LG470">
        <f>(('Monthly data 1831 to 1870'!LF471/'Monthly data 1831 to 1870'!LF459)-1)*'Monthly data 1831 to 1870'!LG471*'Monthly data 1831 to 1870'!LH471</f>
        <v>0</v>
      </c>
      <c r="LL470">
        <f>'Monthly data 1831 to 1870'!LK471*'Monthly data 1831 to 1870'!LM471</f>
        <v>1680</v>
      </c>
      <c r="LM470">
        <f>(('Monthly data 1831 to 1870'!LL471/'Monthly data 1831 to 1870'!LL459)-1)*'Monthly data 1831 to 1870'!LM471*'Monthly data 1831 to 1870'!LN471</f>
        <v>0</v>
      </c>
      <c r="LX470">
        <f>'Monthly data 1831 to 1870'!LW471*'Monthly data 1831 to 1870'!LY471</f>
        <v>625</v>
      </c>
      <c r="LY470">
        <f>(('Monthly data 1831 to 1870'!LX471/'Monthly data 1831 to 1870'!LX459)-1)*'Monthly data 1831 to 1870'!LY471*'Monthly data 1831 to 1870'!LZ471</f>
        <v>0</v>
      </c>
      <c r="NB470">
        <f>'Monthly data 1831 to 1870'!NA471*'Monthly data 1831 to 1870'!NC471</f>
        <v>150</v>
      </c>
      <c r="NC470">
        <f>(('Monthly data 1831 to 1870'!NB471/'Monthly data 1831 to 1870'!NB459)-1)*'Monthly data 1831 to 1870'!NC471*'Monthly data 1831 to 1870'!ND471</f>
        <v>0</v>
      </c>
      <c r="NH470">
        <f>'Monthly data 1831 to 1870'!NG471*'Monthly data 1831 to 1870'!NI471</f>
        <v>283.2</v>
      </c>
      <c r="NI470">
        <f>(('Monthly data 1831 to 1870'!NH471/'Monthly data 1831 to 1870'!NH459)-1)*'Monthly data 1831 to 1870'!NI471*'Monthly data 1831 to 1870'!NJ471</f>
        <v>0</v>
      </c>
      <c r="NN470">
        <f>'Monthly data 1831 to 1870'!NM471*'Monthly data 1831 to 1870'!NO471</f>
        <v>170</v>
      </c>
      <c r="NO470">
        <f>(('Monthly data 1831 to 1870'!NN471/'Monthly data 1831 to 1870'!NN459)-1)*'Monthly data 1831 to 1870'!NO471*'Monthly data 1831 to 1870'!NP471</f>
        <v>0</v>
      </c>
      <c r="NZ470">
        <f>'Monthly data 1831 to 1870'!NY471*'Monthly data 1831 to 1870'!OA471</f>
        <v>57.2</v>
      </c>
      <c r="OA470">
        <f>(('Monthly data 1831 to 1870'!NZ471/'Monthly data 1831 to 1870'!NZ459)-1)*'Monthly data 1831 to 1870'!OA471*'Monthly data 1831 to 1870'!OB471</f>
        <v>0</v>
      </c>
      <c r="OR470">
        <f>'Monthly data 1831 to 1870'!OQ471*'Monthly data 1831 to 1870'!OS471</f>
        <v>596</v>
      </c>
      <c r="OS470">
        <f>(('Monthly data 1831 to 1870'!OR471/'Monthly data 1831 to 1870'!OR459)-1)*'Monthly data 1831 to 1870'!OS471*'Monthly data 1831 to 1870'!OT471</f>
        <v>0</v>
      </c>
      <c r="PP470">
        <f>'Monthly data 1831 to 1870'!PO471*'Monthly data 1831 to 1870'!PQ471</f>
        <v>0</v>
      </c>
      <c r="PQ470">
        <f>(('Monthly data 1831 to 1870'!PP471/'Monthly data 1831 to 1870'!PP459)-1)*'Monthly data 1831 to 1870'!PQ471*'Monthly data 1831 to 1870'!PR471</f>
        <v>0</v>
      </c>
      <c r="PV470">
        <f>'Monthly data 1831 to 1870'!PU471*'Monthly data 1831 to 1870'!PW471</f>
        <v>72</v>
      </c>
      <c r="PW470">
        <f>(('Monthly data 1831 to 1870'!PV471/'Monthly data 1831 to 1870'!PV459)-1)*'Monthly data 1831 to 1870'!PW471*'Monthly data 1831 to 1870'!PX471</f>
        <v>0</v>
      </c>
      <c r="RL470">
        <f>'Monthly data 1831 to 1870'!RK471*'Monthly data 1831 to 1870'!RM471</f>
        <v>114.3</v>
      </c>
      <c r="RM470">
        <f>(('Monthly data 1831 to 1870'!RL471/'Monthly data 1831 to 1870'!RL459)-1)*'Monthly data 1831 to 1870'!RM471*'Monthly data 1831 to 1870'!RN471</f>
        <v>0</v>
      </c>
      <c r="RR470">
        <f>'Monthly data 1831 to 1870'!RQ471*'Monthly data 1831 to 1870'!RS471</f>
        <v>92.4</v>
      </c>
      <c r="RS470">
        <f>(('Monthly data 1831 to 1870'!RR471/'Monthly data 1831 to 1870'!RR459)-1)*'Monthly data 1831 to 1870'!RS471*'Monthly data 1831 to 1870'!RT471</f>
        <v>0</v>
      </c>
      <c r="RX470">
        <f>'Monthly data 1831 to 1870'!RW471*'Monthly data 1831 to 1870'!RY471</f>
        <v>160</v>
      </c>
      <c r="RY470">
        <f>(('Monthly data 1831 to 1870'!RX471/'Monthly data 1831 to 1870'!RX459)-1)*'Monthly data 1831 to 1870'!RY471*'Monthly data 1831 to 1870'!RZ471</f>
        <v>0</v>
      </c>
    </row>
    <row r="471" spans="2:493" x14ac:dyDescent="0.55000000000000004">
      <c r="B471">
        <f>'Monthly data 1831 to 1870'!B472</f>
        <v>187001</v>
      </c>
      <c r="E471" s="11">
        <f>'Monthly data 1831 to 1870'!E472</f>
        <v>563141.3666666667</v>
      </c>
      <c r="F471" s="11">
        <f>'Monthly data 1831 to 1870'!F472</f>
        <v>69.585260118585282</v>
      </c>
    </row>
    <row r="472" spans="2:493" x14ac:dyDescent="0.55000000000000004">
      <c r="B472">
        <f>'Monthly data 1831 to 1870'!B473</f>
        <v>187002</v>
      </c>
      <c r="E472" s="11">
        <f>'Monthly data 1831 to 1870'!E473</f>
        <v>576462.00833333342</v>
      </c>
      <c r="F472" s="11">
        <f>'Monthly data 1831 to 1870'!F473</f>
        <v>70.939491623936391</v>
      </c>
    </row>
    <row r="473" spans="2:493" x14ac:dyDescent="0.55000000000000004">
      <c r="B473">
        <f>'Monthly data 1831 to 1870'!B474</f>
        <v>187003</v>
      </c>
      <c r="E473" s="11">
        <f>'Monthly data 1831 to 1870'!E474</f>
        <v>572461.51799999992</v>
      </c>
      <c r="F473" s="11">
        <f>'Monthly data 1831 to 1870'!F474</f>
        <v>70.447190750000829</v>
      </c>
    </row>
    <row r="474" spans="2:493" x14ac:dyDescent="0.55000000000000004">
      <c r="B474">
        <f>'Monthly data 1831 to 1870'!B475</f>
        <v>187004</v>
      </c>
      <c r="E474" s="11">
        <f>'Monthly data 1831 to 1870'!E475</f>
        <v>590643.9</v>
      </c>
      <c r="F474" s="11">
        <f>'Monthly data 1831 to 1870'!F475</f>
        <v>72.684717103769458</v>
      </c>
    </row>
    <row r="475" spans="2:493" x14ac:dyDescent="0.55000000000000004">
      <c r="B475">
        <f>'Monthly data 1831 to 1870'!B476</f>
        <v>187005</v>
      </c>
      <c r="E475" s="11">
        <f>'Monthly data 1831 to 1870'!E476</f>
        <v>597320.24999999988</v>
      </c>
      <c r="F475" s="11">
        <f>'Monthly data 1831 to 1870'!F476</f>
        <v>73.506309625144411</v>
      </c>
    </row>
    <row r="476" spans="2:493" x14ac:dyDescent="0.55000000000000004">
      <c r="B476">
        <f>'Monthly data 1831 to 1870'!B477</f>
        <v>187006</v>
      </c>
      <c r="E476" s="11">
        <f>'Monthly data 1831 to 1870'!E477</f>
        <v>592432.4580000001</v>
      </c>
      <c r="F476" s="11">
        <f>'Monthly data 1831 to 1870'!F477</f>
        <v>72.904817289776105</v>
      </c>
    </row>
    <row r="477" spans="2:493" x14ac:dyDescent="0.55000000000000004">
      <c r="B477">
        <f>'Monthly data 1831 to 1870'!B478</f>
        <v>187007</v>
      </c>
      <c r="E477" s="11">
        <f>'Monthly data 1831 to 1870'!E478</f>
        <v>568775.36250000005</v>
      </c>
      <c r="F477" s="11">
        <f>'Monthly data 1831 to 1870'!F478</f>
        <v>69.993571962575814</v>
      </c>
    </row>
    <row r="478" spans="2:493" x14ac:dyDescent="0.55000000000000004">
      <c r="B478">
        <f>'Monthly data 1831 to 1870'!B479</f>
        <v>187008</v>
      </c>
      <c r="E478" s="11">
        <f>'Monthly data 1831 to 1870'!E479</f>
        <v>566949.96049999993</v>
      </c>
      <c r="F478" s="11">
        <f>'Monthly data 1831 to 1870'!F479</f>
        <v>69.768937749015549</v>
      </c>
    </row>
    <row r="479" spans="2:493" x14ac:dyDescent="0.55000000000000004">
      <c r="B479">
        <f>'Monthly data 1831 to 1870'!B480</f>
        <v>187009</v>
      </c>
      <c r="E479" s="11">
        <f>'Monthly data 1831 to 1870'!E480</f>
        <v>573031.14549999987</v>
      </c>
      <c r="F479" s="11">
        <f>'Monthly data 1831 to 1870'!F480</f>
        <v>70.517289186117807</v>
      </c>
    </row>
    <row r="480" spans="2:493" x14ac:dyDescent="0.55000000000000004">
      <c r="B480">
        <f>'Monthly data 1831 to 1870'!B481</f>
        <v>187010</v>
      </c>
      <c r="E480" s="11">
        <f>'Monthly data 1831 to 1870'!E481</f>
        <v>571623.72749999992</v>
      </c>
      <c r="F480" s="11">
        <f>'Monthly data 1831 to 1870'!F481</f>
        <v>70.344092139340972</v>
      </c>
    </row>
    <row r="481" spans="2:511" x14ac:dyDescent="0.55000000000000004">
      <c r="B481">
        <f>'Monthly data 1831 to 1870'!B482</f>
        <v>187011</v>
      </c>
      <c r="E481" s="11">
        <f>'Monthly data 1831 to 1870'!E482</f>
        <v>576111.97250000003</v>
      </c>
      <c r="F481" s="11">
        <f>'Monthly data 1831 to 1870'!F482</f>
        <v>70.896416167604727</v>
      </c>
    </row>
    <row r="482" spans="2:511" x14ac:dyDescent="0.55000000000000004">
      <c r="B482">
        <f>'Monthly data 1831 to 1870'!B483</f>
        <v>187012</v>
      </c>
      <c r="D482">
        <f>D470*G482*(1+H482)</f>
        <v>1932.9563080275482</v>
      </c>
      <c r="E482" s="11">
        <f>'Monthly data 1831 to 1870'!E483</f>
        <v>564419.93749999988</v>
      </c>
      <c r="F482" s="11">
        <f>'Monthly data 1831 to 1870'!F483</f>
        <v>69.457592781225259</v>
      </c>
      <c r="G482">
        <f>F482/F470</f>
        <v>1.0338986357339537</v>
      </c>
      <c r="H482" s="12">
        <f>(J482+K482)/AVERAGE(E471:E482)</f>
        <v>0.11221897859427835</v>
      </c>
      <c r="I482" s="12">
        <f>J482/AVERAGE(E471:E482)</f>
        <v>8.6707367354347586E-2</v>
      </c>
      <c r="J482">
        <f>SUM(L482,R482,X482,AD482,AJ482,AP482,AV482,BB482,BH482,BN482,BT482,BZ482,CF482,CL482,CR482,CX482,DD482,DJ482,DP482,DV482,EB482,EH482,EN482,ET482,EZ482,FF482,FL482,FR482,FX482,GD482,GJ482,GP482,GV482,HB482,HH482,HN482,HT482,HZ482,IF482,IL482,IR482,IX482,JD482,JJ482,JP482,JV482,KB482,KH482,KN482,KT482,KZ482,LF482,LL482,LR482,LX482,MD482,MJ482,MP482,MV482,NB482,NH482,NN482,NT482,NZ482,OF482,OL482,OR482,OX482,PD482,PJ482,PP482,PV482,QB482,QH482,QN482,QT482,QZ482,RF482,RL482,RR482,RX482,SD482,SJ482,SP482)</f>
        <v>49953.368750000001</v>
      </c>
      <c r="K482">
        <f>SUM(M482,S482,Y482,AE482,AK482,AQ482,AW482,BC482,BI482,BO482,BU482,CA482,CG482,CM482,CS482,CY482,DE482,DK482,DQ482,DW482,EC482,EI482,EO482,EU482,FA482,FG482,FM482,FS482,FY482,GE482,GK482,GQ482,GW482,HC482,HI482,HO482,HU482,IA482,IG482,IM482,IS482,IY482,JE482,JK482,JQ482,JW482,KC482,KI482,KO482,KU482,LA482,LG482,LM482,LS482,LY482,ME482,MK482,MQ482,MW482,NC482,NI482,NO482,NU482,OA482,OG482,OM482,OS482,OY482,PE482,PK482,PQ482,PW482,QC482,QI482,QO482,QU482,RA482,RG482,RM482,RS482,RY482,SE482,SK482,SQ482)</f>
        <v>14697.608318181818</v>
      </c>
      <c r="L482">
        <f>'Monthly data 1831 to 1870'!K483*'Monthly data 1831 to 1870'!M483</f>
        <v>1052</v>
      </c>
      <c r="M482">
        <f>(('Monthly data 1831 to 1870'!L483/'Monthly data 1831 to 1870'!L471)-1)*'Monthly data 1831 to 1870'!M483*'Monthly data 1831 to 1870'!N483</f>
        <v>0</v>
      </c>
      <c r="R482">
        <f>'Monthly data 1831 to 1870'!Q483*'Monthly data 1831 to 1870'!S483</f>
        <v>0</v>
      </c>
      <c r="S482">
        <f>(('Monthly data 1831 to 1870'!R483/'Monthly data 1831 to 1870'!R471)-1)*'Monthly data 1831 to 1870'!S483*'Monthly data 1831 to 1870'!T483</f>
        <v>0</v>
      </c>
      <c r="X482">
        <f>'Monthly data 1831 to 1870'!W483*'Monthly data 1831 to 1870'!Y483</f>
        <v>1500</v>
      </c>
      <c r="Y482">
        <f>(('Monthly data 1831 to 1870'!X483/'Monthly data 1831 to 1870'!X471)-1)*'Monthly data 1831 to 1870'!Y483*'Monthly data 1831 to 1870'!Z483</f>
        <v>0</v>
      </c>
      <c r="AD482">
        <f>'Monthly data 1831 to 1870'!AC483*'Monthly data 1831 to 1870'!AE483</f>
        <v>3008</v>
      </c>
      <c r="AE482">
        <f>(('Monthly data 1831 to 1870'!AD483/'Monthly data 1831 to 1870'!AD471)-1)*'Monthly data 1831 to 1870'!AE483*'Monthly data 1831 to 1870'!AF483</f>
        <v>0</v>
      </c>
      <c r="AJ482">
        <f>'Monthly data 1831 to 1870'!AI483*'Monthly data 1831 to 1870'!AK483</f>
        <v>2890</v>
      </c>
      <c r="AK482">
        <f>(('Monthly data 1831 to 1870'!AJ483/'Monthly data 1831 to 1870'!AJ471)-1)*'Monthly data 1831 to 1870'!AK483*'Monthly data 1831 to 1870'!AL483</f>
        <v>0</v>
      </c>
      <c r="AP482">
        <f>'Monthly data 1831 to 1870'!AO483*'Monthly data 1831 to 1870'!AQ483</f>
        <v>157.5</v>
      </c>
      <c r="AQ482">
        <f>(('Monthly data 1831 to 1870'!AP483/'Monthly data 1831 to 1870'!AP471)-1)*'Monthly data 1831 to 1870'!AQ483*'Monthly data 1831 to 1870'!AR483</f>
        <v>0</v>
      </c>
      <c r="AV482">
        <f>'Monthly data 1831 to 1870'!AU483*'Monthly data 1831 to 1870'!AW483</f>
        <v>1200</v>
      </c>
      <c r="AW482">
        <f>(('Monthly data 1831 to 1870'!AV483/'Monthly data 1831 to 1870'!AV471)-1)*'Monthly data 1831 to 1870'!AW483*'Monthly data 1831 to 1870'!AX483</f>
        <v>0</v>
      </c>
      <c r="BB482">
        <f>'Monthly data 1831 to 1870'!BA483*'Monthly data 1831 to 1870'!BC483</f>
        <v>450</v>
      </c>
      <c r="BC482">
        <f>(('Monthly data 1831 to 1870'!BB483/'Monthly data 1831 to 1870'!BB471)-1)*'Monthly data 1831 to 1870'!BC483*'Monthly data 1831 to 1870'!BD483</f>
        <v>0</v>
      </c>
      <c r="BH482">
        <f>'Monthly data 1831 to 1870'!BG483*'Monthly data 1831 to 1870'!BI483</f>
        <v>245.6</v>
      </c>
      <c r="BI482">
        <f>(('Monthly data 1831 to 1870'!BH483/'Monthly data 1831 to 1870'!BH471)-1)*'Monthly data 1831 to 1870'!BI483*'Monthly data 1831 to 1870'!BJ483</f>
        <v>0</v>
      </c>
      <c r="BN482">
        <f>'Monthly data 1831 to 1870'!BM483*'Monthly data 1831 to 1870'!BO483</f>
        <v>320</v>
      </c>
      <c r="BO482">
        <f>(('Monthly data 1831 to 1870'!BN483/'Monthly data 1831 to 1870'!BN471)-1)*'Monthly data 1831 to 1870'!BO483*'Monthly data 1831 to 1870'!BP483</f>
        <v>0</v>
      </c>
      <c r="BT482">
        <f>'Monthly data 1831 to 1870'!BS483*'Monthly data 1831 to 1870'!BU483</f>
        <v>1275</v>
      </c>
      <c r="BU482">
        <f>(('Monthly data 1831 to 1870'!BT483/'Monthly data 1831 to 1870'!BT471)-1)*'Monthly data 1831 to 1870'!BU483*'Monthly data 1831 to 1870'!BV483</f>
        <v>0</v>
      </c>
      <c r="BZ482">
        <f>'Monthly data 1831 to 1870'!BY483*'Monthly data 1831 to 1870'!CA483</f>
        <v>2520</v>
      </c>
      <c r="CA482">
        <f>(('Monthly data 1831 to 1870'!BZ483/'Monthly data 1831 to 1870'!BZ471)-1)*'Monthly data 1831 to 1870'!CA483*'Monthly data 1831 to 1870'!CB483</f>
        <v>0</v>
      </c>
      <c r="CF482">
        <f>'Monthly data 1831 to 1870'!CE483*'Monthly data 1831 to 1870'!CG483</f>
        <v>0</v>
      </c>
      <c r="CG482">
        <f>(('Monthly data 1831 to 1870'!CF483/'Monthly data 1831 to 1870'!CF471)-1)*'Monthly data 1831 to 1870'!CG483*'Monthly data 1831 to 1870'!CH483</f>
        <v>0</v>
      </c>
      <c r="CR482">
        <f>'Monthly data 1831 to 1870'!CQ483*'Monthly data 1831 to 1870'!CS483</f>
        <v>1480</v>
      </c>
      <c r="CS482">
        <f>(('Monthly data 1831 to 1870'!CR483/'Monthly data 1831 to 1870'!CR471)-1)*'Monthly data 1831 to 1870'!CS483*'Monthly data 1831 to 1870'!CT483</f>
        <v>0</v>
      </c>
      <c r="CX482">
        <f>'Monthly data 1831 to 1870'!CW483*'Monthly data 1831 to 1870'!CY483</f>
        <v>7152</v>
      </c>
      <c r="CY482">
        <f>(('Monthly data 1831 to 1870'!CX483/'Monthly data 1831 to 1870'!CX471)-1)*'Monthly data 1831 to 1870'!CY483*'Monthly data 1831 to 1870'!CZ483</f>
        <v>0</v>
      </c>
      <c r="DD482">
        <f>'Monthly data 1831 to 1870'!DC483*'Monthly data 1831 to 1870'!DE483</f>
        <v>0</v>
      </c>
      <c r="DE482">
        <f>(('Monthly data 1831 to 1870'!DD483/'Monthly data 1831 to 1870'!DD471)-1)*'Monthly data 1831 to 1870'!DE483*'Monthly data 1831 to 1870'!DF483</f>
        <v>0</v>
      </c>
      <c r="DJ482">
        <f>'Monthly data 1831 to 1870'!DI483*'Monthly data 1831 to 1870'!DK483</f>
        <v>520</v>
      </c>
      <c r="DK482">
        <f>(('Monthly data 1831 to 1870'!DJ483/'Monthly data 1831 to 1870'!DJ471)-1)*'Monthly data 1831 to 1870'!DK483*'Monthly data 1831 to 1870'!DL483</f>
        <v>0</v>
      </c>
      <c r="DP482">
        <f>'Monthly data 1831 to 1870'!DO483*'Monthly data 1831 to 1870'!DQ483</f>
        <v>1387</v>
      </c>
      <c r="DQ482">
        <f>(('Monthly data 1831 to 1870'!DP483/'Monthly data 1831 to 1870'!DP471)-1)*'Monthly data 1831 to 1870'!DQ483*'Monthly data 1831 to 1870'!DR483</f>
        <v>0</v>
      </c>
      <c r="EN482">
        <f>'Monthly data 1831 to 1870'!EM483*'Monthly data 1831 to 1870'!EO483</f>
        <v>2760</v>
      </c>
      <c r="EO482">
        <f>(('Monthly data 1831 to 1870'!EN483/'Monthly data 1831 to 1870'!EN471)-1)*'Monthly data 1831 to 1870'!EO483*'Monthly data 1831 to 1870'!EP483</f>
        <v>0</v>
      </c>
      <c r="FF482">
        <f>'Monthly data 1831 to 1870'!FE483*'Monthly data 1831 to 1870'!FG483</f>
        <v>1910</v>
      </c>
      <c r="FG482">
        <f>(('Monthly data 1831 to 1870'!FF483/'Monthly data 1831 to 1870'!FF471)-1)*'Monthly data 1831 to 1870'!FG483*'Monthly data 1831 to 1870'!FH483</f>
        <v>5720.449999999998</v>
      </c>
      <c r="FL482">
        <f>'Monthly data 1831 to 1870'!FK483*'Monthly data 1831 to 1870'!FM483</f>
        <v>812</v>
      </c>
      <c r="FM482">
        <f>(('Monthly data 1831 to 1870'!FL483/'Monthly data 1831 to 1870'!FL471)-1)*'Monthly data 1831 to 1870'!FM483*'Monthly data 1831 to 1870'!FN483</f>
        <v>0</v>
      </c>
      <c r="FR482">
        <f>'Monthly data 1831 to 1870'!FQ483*'Monthly data 1831 to 1870'!FS483</f>
        <v>3380</v>
      </c>
      <c r="FS482">
        <f>(('Monthly data 1831 to 1870'!FR483/'Monthly data 1831 to 1870'!FR471)-1)*'Monthly data 1831 to 1870'!FS483*'Monthly data 1831 to 1870'!FT483</f>
        <v>0</v>
      </c>
      <c r="GD482">
        <f>'Monthly data 1831 to 1870'!GC483*'Monthly data 1831 to 1870'!GE483</f>
        <v>750</v>
      </c>
      <c r="GE482">
        <f>(('Monthly data 1831 to 1870'!GD483/'Monthly data 1831 to 1870'!GD471)-1)*'Monthly data 1831 to 1870'!GE483*'Monthly data 1831 to 1870'!GF483</f>
        <v>0</v>
      </c>
      <c r="GJ482">
        <f>'Monthly data 1831 to 1870'!GI483*'Monthly data 1831 to 1870'!GK483</f>
        <v>300</v>
      </c>
      <c r="GK482">
        <f>(('Monthly data 1831 to 1870'!GJ483/'Monthly data 1831 to 1870'!GJ471)-1)*'Monthly data 1831 to 1870'!GK483*'Monthly data 1831 to 1870'!GL483</f>
        <v>0</v>
      </c>
      <c r="GP482">
        <f>'Monthly data 1831 to 1870'!GO483*'Monthly data 1831 to 1870'!GQ483</f>
        <v>1820</v>
      </c>
      <c r="GQ482">
        <f>(('Monthly data 1831 to 1870'!GP483/'Monthly data 1831 to 1870'!GP471)-1)*'Monthly data 1831 to 1870'!GQ483*'Monthly data 1831 to 1870'!GR483</f>
        <v>0</v>
      </c>
      <c r="HH482">
        <f>'Monthly data 1831 to 1870'!HG483*'Monthly data 1831 to 1870'!HI483</f>
        <v>342</v>
      </c>
      <c r="HI482">
        <f>(('Monthly data 1831 to 1870'!HH483/'Monthly data 1831 to 1870'!HH471)-1)*'Monthly data 1831 to 1870'!HI483*'Monthly data 1831 to 1870'!HJ483</f>
        <v>867.22650000000147</v>
      </c>
      <c r="HN482">
        <f>'Monthly data 1831 to 1870'!HM483*'Monthly data 1831 to 1870'!HO483</f>
        <v>1660</v>
      </c>
      <c r="HO482">
        <f>(('Monthly data 1831 to 1870'!HN483/'Monthly data 1831 to 1870'!HN471)-1)*'Monthly data 1831 to 1870'!HO483*'Monthly data 1831 to 1870'!HP483</f>
        <v>0</v>
      </c>
      <c r="HT482">
        <f>'Monthly data 1831 to 1870'!HS483*'Monthly data 1831 to 1870'!HU483</f>
        <v>143.5</v>
      </c>
      <c r="HU482">
        <f>(('Monthly data 1831 to 1870'!HT483/'Monthly data 1831 to 1870'!HT471)-1)*'Monthly data 1831 to 1870'!HU483*'Monthly data 1831 to 1870'!HV483</f>
        <v>0</v>
      </c>
      <c r="HZ482">
        <f>'Monthly data 1831 to 1870'!HY483*'Monthly data 1831 to 1870'!IA483</f>
        <v>576</v>
      </c>
      <c r="IA482">
        <f>(('Monthly data 1831 to 1870'!HZ483/'Monthly data 1831 to 1870'!HZ471)-1)*'Monthly data 1831 to 1870'!IA483*'Monthly data 1831 to 1870'!IB483</f>
        <v>0</v>
      </c>
      <c r="IF482">
        <f>'Monthly data 1831 to 1870'!IE483*'Monthly data 1831 to 1870'!IG483</f>
        <v>670</v>
      </c>
      <c r="IG482">
        <f>(('Monthly data 1831 to 1870'!IF483/'Monthly data 1831 to 1870'!IF471)-1)*'Monthly data 1831 to 1870'!IG483*'Monthly data 1831 to 1870'!IH483</f>
        <v>0</v>
      </c>
      <c r="IL482">
        <f>'Monthly data 1831 to 1870'!IK483*'Monthly data 1831 to 1870'!IM483</f>
        <v>294</v>
      </c>
      <c r="IM482">
        <f>(('Monthly data 1831 to 1870'!IL483/'Monthly data 1831 to 1870'!IL471)-1)*'Monthly data 1831 to 1870'!IM483*'Monthly data 1831 to 1870'!IN483</f>
        <v>0</v>
      </c>
      <c r="IR482">
        <f>'Monthly data 1831 to 1870'!IQ483*'Monthly data 1831 to 1870'!IS483</f>
        <v>3712.5</v>
      </c>
      <c r="IS482">
        <f>(('Monthly data 1831 to 1870'!IR483/'Monthly data 1831 to 1870'!IR471)-1)*'Monthly data 1831 to 1870'!IS483*'Monthly data 1831 to 1870'!IT483</f>
        <v>5001.7500000000009</v>
      </c>
      <c r="IX482">
        <f>'Monthly data 1831 to 1870'!IW483*'Monthly data 1831 to 1870'!IY483</f>
        <v>0</v>
      </c>
      <c r="IY482">
        <f>(('Monthly data 1831 to 1870'!IX483/'Monthly data 1831 to 1870'!IX471)-1)*'Monthly data 1831 to 1870'!IY483*'Monthly data 1831 to 1870'!IZ483</f>
        <v>0</v>
      </c>
      <c r="JJ482">
        <f>'Monthly data 1831 to 1870'!JI483*'Monthly data 1831 to 1870'!JK483</f>
        <v>1505.46875</v>
      </c>
      <c r="JK482">
        <f>(('Monthly data 1831 to 1870'!JJ483/'Monthly data 1831 to 1870'!JJ471)-1)*'Monthly data 1831 to 1870'!JK483*'Monthly data 1831 to 1870'!JL483</f>
        <v>0</v>
      </c>
      <c r="JP482">
        <f>'Monthly data 1831 to 1870'!JO483*'Monthly data 1831 to 1870'!JQ483</f>
        <v>370</v>
      </c>
      <c r="JQ482">
        <f>(('Monthly data 1831 to 1870'!JP483/'Monthly data 1831 to 1870'!JP471)-1)*'Monthly data 1831 to 1870'!JQ483*'Monthly data 1831 to 1870'!JR483</f>
        <v>0</v>
      </c>
      <c r="KH482">
        <f>'Monthly data 1831 to 1870'!KG483*'Monthly data 1831 to 1870'!KI483</f>
        <v>0</v>
      </c>
      <c r="KI482">
        <f>(('Monthly data 1831 to 1870'!KH483/'Monthly data 1831 to 1870'!KH471)-1)*'Monthly data 1831 to 1870'!KI483*'Monthly data 1831 to 1870'!KJ483</f>
        <v>0</v>
      </c>
      <c r="KN482">
        <f>'Monthly data 1831 to 1870'!KM483*'Monthly data 1831 to 1870'!KO483</f>
        <v>176</v>
      </c>
      <c r="KO482">
        <f>(('Monthly data 1831 to 1870'!KN483/'Monthly data 1831 to 1870'!KN471)-1)*'Monthly data 1831 to 1870'!KO483*'Monthly data 1831 to 1870'!KP483</f>
        <v>0</v>
      </c>
      <c r="KT482">
        <f>'Monthly data 1831 to 1870'!KS483*'Monthly data 1831 to 1870'!KU483</f>
        <v>760</v>
      </c>
      <c r="KU482">
        <f>(('Monthly data 1831 to 1870'!KT483/'Monthly data 1831 to 1870'!KT471)-1)*'Monthly data 1831 to 1870'!KU483*'Monthly data 1831 to 1870'!KV483</f>
        <v>0</v>
      </c>
      <c r="KZ482">
        <f>'Monthly data 1831 to 1870'!KY483*'Monthly data 1831 to 1870'!LA483</f>
        <v>0</v>
      </c>
      <c r="LA482">
        <f>(('Monthly data 1831 to 1870'!KZ483/'Monthly data 1831 to 1870'!KZ471)-1)*'Monthly data 1831 to 1870'!LA483*'Monthly data 1831 to 1870'!LB483</f>
        <v>0</v>
      </c>
      <c r="LF482">
        <f>'Monthly data 1831 to 1870'!LE483*'Monthly data 1831 to 1870'!LG483</f>
        <v>0</v>
      </c>
      <c r="LG482">
        <f>(('Monthly data 1831 to 1870'!LF483/'Monthly data 1831 to 1870'!LF471)-1)*'Monthly data 1831 to 1870'!LG483*'Monthly data 1831 to 1870'!LH483</f>
        <v>1568.1818181818167</v>
      </c>
      <c r="LL482">
        <f>'Monthly data 1831 to 1870'!LK483*'Monthly data 1831 to 1870'!LM483</f>
        <v>665</v>
      </c>
      <c r="LM482">
        <f>(('Monthly data 1831 to 1870'!LL483/'Monthly data 1831 to 1870'!LL471)-1)*'Monthly data 1831 to 1870'!LM483*'Monthly data 1831 to 1870'!LN483</f>
        <v>0</v>
      </c>
      <c r="LX482">
        <f>'Monthly data 1831 to 1870'!LW483*'Monthly data 1831 to 1870'!LY483</f>
        <v>730</v>
      </c>
      <c r="LY482">
        <f>(('Monthly data 1831 to 1870'!LX483/'Monthly data 1831 to 1870'!LX471)-1)*'Monthly data 1831 to 1870'!LY483*'Monthly data 1831 to 1870'!LZ483</f>
        <v>0</v>
      </c>
      <c r="NB482">
        <f>'Monthly data 1831 to 1870'!NA483*'Monthly data 1831 to 1870'!NC483</f>
        <v>150</v>
      </c>
      <c r="NC482">
        <f>(('Monthly data 1831 to 1870'!NB483/'Monthly data 1831 to 1870'!NB471)-1)*'Monthly data 1831 to 1870'!NC483*'Monthly data 1831 to 1870'!ND483</f>
        <v>0</v>
      </c>
      <c r="NH482">
        <f>'Monthly data 1831 to 1870'!NG483*'Monthly data 1831 to 1870'!NI483</f>
        <v>300</v>
      </c>
      <c r="NI482">
        <f>(('Monthly data 1831 to 1870'!NH483/'Monthly data 1831 to 1870'!NH471)-1)*'Monthly data 1831 to 1870'!NI483*'Monthly data 1831 to 1870'!NJ483</f>
        <v>0</v>
      </c>
      <c r="NN482">
        <f>'Monthly data 1831 to 1870'!NM483*'Monthly data 1831 to 1870'!NO483</f>
        <v>170</v>
      </c>
      <c r="NO482">
        <f>(('Monthly data 1831 to 1870'!NN483/'Monthly data 1831 to 1870'!NN471)-1)*'Monthly data 1831 to 1870'!NO483*'Monthly data 1831 to 1870'!NP483</f>
        <v>0</v>
      </c>
      <c r="NZ482">
        <f>'Monthly data 1831 to 1870'!NY483*'Monthly data 1831 to 1870'!OA483</f>
        <v>0</v>
      </c>
      <c r="OA482">
        <f>(('Monthly data 1831 to 1870'!NZ483/'Monthly data 1831 to 1870'!NZ471)-1)*'Monthly data 1831 to 1870'!OA483*'Monthly data 1831 to 1870'!OB483</f>
        <v>0</v>
      </c>
      <c r="OR482">
        <f>'Monthly data 1831 to 1870'!OQ483*'Monthly data 1831 to 1870'!OS483</f>
        <v>300</v>
      </c>
      <c r="OS482">
        <f>(('Monthly data 1831 to 1870'!OR483/'Monthly data 1831 to 1870'!OR471)-1)*'Monthly data 1831 to 1870'!OS483*'Monthly data 1831 to 1870'!OT483</f>
        <v>0</v>
      </c>
      <c r="PP482">
        <f>'Monthly data 1831 to 1870'!PO483*'Monthly data 1831 to 1870'!PQ483</f>
        <v>0</v>
      </c>
      <c r="PQ482">
        <f>(('Monthly data 1831 to 1870'!PP483/'Monthly data 1831 to 1870'!PP471)-1)*'Monthly data 1831 to 1870'!PQ483*'Monthly data 1831 to 1870'!PR483</f>
        <v>0</v>
      </c>
      <c r="PV482">
        <f>'Monthly data 1831 to 1870'!PU483*'Monthly data 1831 to 1870'!PW483</f>
        <v>72</v>
      </c>
      <c r="PW482">
        <f>(('Monthly data 1831 to 1870'!PV483/'Monthly data 1831 to 1870'!PV471)-1)*'Monthly data 1831 to 1870'!PW483*'Monthly data 1831 to 1870'!PX483</f>
        <v>0</v>
      </c>
      <c r="RL482">
        <f>'Monthly data 1831 to 1870'!RK483*'Monthly data 1831 to 1870'!RM483</f>
        <v>140</v>
      </c>
      <c r="RM482">
        <f>(('Monthly data 1831 to 1870'!RL483/'Monthly data 1831 to 1870'!RL471)-1)*'Monthly data 1831 to 1870'!RM483*'Monthly data 1831 to 1870'!RN483</f>
        <v>0</v>
      </c>
      <c r="RR482">
        <f>'Monthly data 1831 to 1870'!RQ483*'Monthly data 1831 to 1870'!RS483</f>
        <v>107.8</v>
      </c>
      <c r="RS482">
        <f>(('Monthly data 1831 to 1870'!RR483/'Monthly data 1831 to 1870'!RR471)-1)*'Monthly data 1831 to 1870'!RS483*'Monthly data 1831 to 1870'!RT483</f>
        <v>0</v>
      </c>
      <c r="RX482">
        <f>'Monthly data 1831 to 1870'!RW483*'Monthly data 1831 to 1870'!RY483</f>
        <v>220</v>
      </c>
      <c r="RY482">
        <f>(('Monthly data 1831 to 1870'!RX483/'Monthly data 1831 to 1870'!RX471)-1)*'Monthly data 1831 to 1870'!RY483*'Monthly data 1831 to 1870'!RZ483</f>
        <v>1540.0000000000005</v>
      </c>
    </row>
    <row r="483" spans="2:511" x14ac:dyDescent="0.55000000000000004">
      <c r="B483">
        <f>'Monthly data 1831 to 1870'!B484</f>
        <v>187101</v>
      </c>
      <c r="E483" s="11">
        <f>'Monthly data 1831 to 1870'!E484</f>
        <v>605279.80249999987</v>
      </c>
      <c r="F483" s="11">
        <f>'Monthly data 1831 to 1870'!F484</f>
        <v>70.40851009543448</v>
      </c>
    </row>
    <row r="485" spans="2:511" x14ac:dyDescent="0.55000000000000004">
      <c r="K485">
        <f>MAX(L485:ST485)</f>
        <v>58611.700000000004</v>
      </c>
      <c r="L485">
        <f>MAX(L2:L482)</f>
        <v>1183.5</v>
      </c>
      <c r="M485">
        <f>MAX(M2:M482)</f>
        <v>3037.65</v>
      </c>
      <c r="R485">
        <f>MAX(R2:R482)</f>
        <v>0</v>
      </c>
      <c r="S485">
        <f>MAX(S2:S482)</f>
        <v>0</v>
      </c>
      <c r="X485">
        <f>MAX(X2:X482)</f>
        <v>2100</v>
      </c>
      <c r="Y485">
        <f>MAX(Y2:Y482)</f>
        <v>0</v>
      </c>
      <c r="AD485">
        <f>MAX(AD2:AD482)</f>
        <v>3008</v>
      </c>
      <c r="AE485">
        <f>MAX(AE2:AE482)</f>
        <v>12348.799999999997</v>
      </c>
      <c r="AJ485">
        <f>MAX(AJ2:AJ482)</f>
        <v>2890</v>
      </c>
      <c r="AK485">
        <f>MAX(AK2:AK482)</f>
        <v>2990.9714999999978</v>
      </c>
      <c r="AP485">
        <f>MAX(AP2:AP482)</f>
        <v>157.5</v>
      </c>
      <c r="AQ485">
        <f>MAX(AQ2:AQ482)</f>
        <v>0</v>
      </c>
      <c r="AV485">
        <f>MAX(AV2:AV482)</f>
        <v>1500</v>
      </c>
      <c r="AW485">
        <f>MAX(AW2:AW482)</f>
        <v>0</v>
      </c>
      <c r="BB485">
        <f>MAX(BB2:BB482)</f>
        <v>450</v>
      </c>
      <c r="BC485">
        <f>MAX(BC2:BC482)</f>
        <v>595.12500000000045</v>
      </c>
      <c r="BH485">
        <f>MAX(BH2:BH482)</f>
        <v>337.7</v>
      </c>
      <c r="BI485">
        <f>MAX(BI2:BI482)</f>
        <v>0</v>
      </c>
      <c r="BN485">
        <f>MAX(BN2:BN482)</f>
        <v>320</v>
      </c>
      <c r="BO485">
        <f>MAX(BO2:BO482)</f>
        <v>0</v>
      </c>
      <c r="BT485">
        <f>MAX(BT2:BT482)</f>
        <v>1400</v>
      </c>
      <c r="BU485">
        <f>MAX(BU2:BU482)</f>
        <v>492.625</v>
      </c>
      <c r="BZ485">
        <f>MAX(BZ2:BZ482)</f>
        <v>2520</v>
      </c>
      <c r="CA485">
        <f>MAX(CA2:CA482)</f>
        <v>2756.0000000000023</v>
      </c>
      <c r="CF485">
        <f>MAX(CF2:CF482)</f>
        <v>0</v>
      </c>
      <c r="CG485">
        <f>MAX(CG2:CG482)</f>
        <v>0</v>
      </c>
      <c r="CL485">
        <f>MAX(CL2:CL482)</f>
        <v>5595</v>
      </c>
      <c r="CM485">
        <f>MAX(CM2:CM482)</f>
        <v>648.00000000000057</v>
      </c>
      <c r="CR485">
        <f>MAX(CR2:CR482)</f>
        <v>1480</v>
      </c>
      <c r="CS485">
        <f>MAX(CS2:CS482)</f>
        <v>1182.600000000001</v>
      </c>
      <c r="CX485">
        <f>MAX(CX2:CX482)</f>
        <v>7152</v>
      </c>
      <c r="CY485">
        <f>MAX(CY2:CY482)</f>
        <v>58611.700000000004</v>
      </c>
      <c r="DD485">
        <f>MAX(DD2:DD482)</f>
        <v>800</v>
      </c>
      <c r="DE485">
        <f>MAX(DE2:DE482)</f>
        <v>7480.0000000000009</v>
      </c>
      <c r="DJ485">
        <f>MAX(DJ2:DJ482)</f>
        <v>520</v>
      </c>
      <c r="DK485">
        <f>MAX(DK2:DK482)</f>
        <v>0</v>
      </c>
      <c r="DP485">
        <f>MAX(DP2:DP482)</f>
        <v>1387</v>
      </c>
      <c r="DQ485">
        <f>MAX(DQ2:DQ482)</f>
        <v>688.57600000000059</v>
      </c>
      <c r="DV485">
        <f>MAX(DV2:DV482)</f>
        <v>645</v>
      </c>
      <c r="DW485">
        <f>MAX(DW2:DW482)</f>
        <v>279.00000000000023</v>
      </c>
      <c r="EB485">
        <f>MAX(EB2:EB482)</f>
        <v>700</v>
      </c>
      <c r="EC485">
        <f>MAX(EC2:EC482)</f>
        <v>1570.3125</v>
      </c>
      <c r="EH485">
        <f>MAX(EH2:EH482)</f>
        <v>1050</v>
      </c>
      <c r="EI485">
        <f>MAX(EI2:EI482)</f>
        <v>12622.500000000002</v>
      </c>
      <c r="EN485">
        <f>MAX(EN2:EN482)</f>
        <v>2760</v>
      </c>
      <c r="EO485">
        <f>MAX(EO2:EO482)</f>
        <v>0</v>
      </c>
      <c r="ET485">
        <f>MAX(ET2:ET482)</f>
        <v>1000</v>
      </c>
      <c r="EU485">
        <f>MAX(EU2:EU482)</f>
        <v>0</v>
      </c>
      <c r="FA485">
        <f>MAX(FA2:FA482)</f>
        <v>3784.5000000000009</v>
      </c>
      <c r="FB485">
        <f>MAX(FB2:FB482)</f>
        <v>0</v>
      </c>
      <c r="FG485">
        <f>MAX(FG2:FG482)</f>
        <v>5720.449999999998</v>
      </c>
      <c r="FH485">
        <f>MAX(FH2:FH482)</f>
        <v>0</v>
      </c>
      <c r="FM485">
        <f>MAX(FM2:FM482)</f>
        <v>2111.9999999999995</v>
      </c>
      <c r="FN485">
        <f>MAX(FN2:FN482)</f>
        <v>0</v>
      </c>
      <c r="FS485">
        <f>MAX(FS2:FS482)</f>
        <v>7731.1500000000015</v>
      </c>
      <c r="FT485">
        <f>MAX(FT2:FT482)</f>
        <v>0</v>
      </c>
      <c r="FY485">
        <f>MAX(FY2:FY482)</f>
        <v>0</v>
      </c>
      <c r="FZ485">
        <f>MAX(FZ2:FZ482)</f>
        <v>0</v>
      </c>
      <c r="GE485">
        <f>MAX(GE2:GE482)</f>
        <v>0</v>
      </c>
      <c r="GF485">
        <f>MAX(GF2:GF482)</f>
        <v>0</v>
      </c>
      <c r="GK485">
        <f>MAX(GK2:GK482)</f>
        <v>0</v>
      </c>
      <c r="GL485">
        <f>MAX(GL2:GL482)</f>
        <v>0</v>
      </c>
      <c r="GQ485">
        <f>MAX(GQ2:GQ482)</f>
        <v>1264.3000000000013</v>
      </c>
      <c r="GR485">
        <f>MAX(GR2:GR482)</f>
        <v>0</v>
      </c>
      <c r="GW485">
        <f>MAX(GW2:GW482)</f>
        <v>0</v>
      </c>
      <c r="GX485">
        <f>MAX(GX2:GX482)</f>
        <v>0</v>
      </c>
      <c r="HC485">
        <f>MAX(HC2:HC482)</f>
        <v>0</v>
      </c>
      <c r="HD485">
        <f>MAX(HD2:HD482)</f>
        <v>0</v>
      </c>
      <c r="HI485">
        <f>MAX(HI2:HI482)</f>
        <v>867.22650000000147</v>
      </c>
      <c r="HJ485">
        <f>MAX(HJ2:HJ482)</f>
        <v>0</v>
      </c>
      <c r="HO485">
        <f>MAX(HO2:HO482)</f>
        <v>3706.2499999999991</v>
      </c>
      <c r="HP485">
        <f>MAX(HP2:HP482)</f>
        <v>0</v>
      </c>
      <c r="HT485">
        <f>MAX(HT2:HT482)</f>
        <v>615</v>
      </c>
      <c r="HU485">
        <f>MAX(HU2:HU482)</f>
        <v>0</v>
      </c>
      <c r="HZ485">
        <f>MAX(HZ2:HZ482)</f>
        <v>576</v>
      </c>
      <c r="IA485">
        <f>MAX(IA2:IA482)</f>
        <v>998.1999999999997</v>
      </c>
      <c r="IF485">
        <f>MAX(IF2:IF482)</f>
        <v>670</v>
      </c>
      <c r="IG485">
        <f>MAX(IG2:IG482)</f>
        <v>0</v>
      </c>
      <c r="IL485">
        <f>MAX(IL2:IL482)</f>
        <v>384</v>
      </c>
      <c r="IM485">
        <f>MAX(IM2:IM482)</f>
        <v>1760.3999999999996</v>
      </c>
      <c r="IR485">
        <f>MAX(IR2:IR482)</f>
        <v>3712.5</v>
      </c>
      <c r="IS485">
        <f>MAX(IS2:IS482)</f>
        <v>5001.7500000000009</v>
      </c>
      <c r="IX485">
        <f>MAX(IX2:IX482)</f>
        <v>0</v>
      </c>
      <c r="IY485">
        <f>MAX(IY2:IY482)</f>
        <v>0</v>
      </c>
      <c r="JD485">
        <f>MAX(JD2:JD482)</f>
        <v>99.2</v>
      </c>
      <c r="JE485">
        <f>MAX(JE2:JE482)</f>
        <v>0</v>
      </c>
      <c r="JJ485">
        <f>MAX(JJ2:JJ482)</f>
        <v>1505.46875</v>
      </c>
      <c r="JK485">
        <f>MAX(JK2:JK482)</f>
        <v>3027.2</v>
      </c>
      <c r="JP485">
        <f>MAX(JP2:JP482)</f>
        <v>370</v>
      </c>
      <c r="JQ485">
        <f>MAX(JQ2:JQ482)</f>
        <v>0</v>
      </c>
      <c r="JV485">
        <f>MAX(JV2:JV482)</f>
        <v>824</v>
      </c>
      <c r="JW485">
        <f>MAX(JW2:JW482)</f>
        <v>0</v>
      </c>
      <c r="KB485">
        <f>MAX(KB2:KB482)</f>
        <v>105</v>
      </c>
      <c r="KC485">
        <f>MAX(KC2:KC482)</f>
        <v>138.29999999999993</v>
      </c>
      <c r="KH485">
        <f>MAX(KH2:KH482)</f>
        <v>450</v>
      </c>
      <c r="KI485">
        <f>MAX(KI2:KI482)</f>
        <v>0</v>
      </c>
      <c r="KN485">
        <f>MAX(KN2:KN482)</f>
        <v>176</v>
      </c>
      <c r="KO485">
        <f>MAX(KO2:KO482)</f>
        <v>474.99999999999989</v>
      </c>
      <c r="KT485">
        <f>MAX(KT2:KT482)</f>
        <v>900</v>
      </c>
      <c r="KU485">
        <f>MAX(KU2:KU482)</f>
        <v>1008.0000000000008</v>
      </c>
      <c r="KZ485">
        <f>MAX(KZ2:KZ482)</f>
        <v>236</v>
      </c>
      <c r="LA485">
        <f>MAX(LA2:LA482)</f>
        <v>0</v>
      </c>
      <c r="LF485">
        <f>MAX(LF2:LF482)</f>
        <v>1312</v>
      </c>
      <c r="LG485">
        <f>MAX(LG2:LG482)</f>
        <v>1568.1818181818167</v>
      </c>
      <c r="LL485">
        <f>MAX(LL2:LL482)</f>
        <v>3080</v>
      </c>
      <c r="LM485">
        <f>MAX(LM2:LM482)</f>
        <v>6719.9999999999982</v>
      </c>
      <c r="LR485">
        <f>MAX(LR2:LR482)</f>
        <v>50.4</v>
      </c>
      <c r="LS485">
        <f>MAX(LS2:LS482)</f>
        <v>0</v>
      </c>
      <c r="LX485">
        <f>MAX(LX2:LX482)</f>
        <v>730</v>
      </c>
      <c r="LY485">
        <f>MAX(LY2:LY482)</f>
        <v>0</v>
      </c>
      <c r="MD485">
        <f>MAX(MD2:MD482)</f>
        <v>49.6</v>
      </c>
      <c r="ME485">
        <f>MAX(ME2:ME482)</f>
        <v>186.125</v>
      </c>
      <c r="MJ485">
        <f>MAX(MJ2:MJ482)</f>
        <v>404</v>
      </c>
      <c r="MK485">
        <f>MAX(MK2:MK482)</f>
        <v>0</v>
      </c>
      <c r="MP485">
        <f>MAX(MP2:MP482)</f>
        <v>239</v>
      </c>
      <c r="MQ485">
        <f>MAX(MQ2:MQ482)</f>
        <v>0</v>
      </c>
      <c r="MV485">
        <f>MAX(MV2:MV482)</f>
        <v>264</v>
      </c>
      <c r="MW485">
        <f>MAX(MW2:MW482)</f>
        <v>0</v>
      </c>
      <c r="NB485">
        <f>MAX(NB2:NB482)</f>
        <v>150</v>
      </c>
      <c r="NC485">
        <f>MAX(NC2:NC482)</f>
        <v>0</v>
      </c>
      <c r="NH485">
        <f>MAX(NH2:NH482)</f>
        <v>318.59999999999997</v>
      </c>
      <c r="NI485">
        <f>MAX(NI2:NI482)</f>
        <v>0</v>
      </c>
      <c r="NN485">
        <f>MAX(NN2:NN482)</f>
        <v>170</v>
      </c>
      <c r="NO485">
        <f>MAX(NO2:NO482)</f>
        <v>0</v>
      </c>
      <c r="NT485">
        <f>MAX(NT2:NT482)</f>
        <v>0</v>
      </c>
      <c r="NU485">
        <f>MAX(NU2:NU482)</f>
        <v>0</v>
      </c>
      <c r="NZ485">
        <f>MAX(NZ2:NZ482)</f>
        <v>100.10000000000001</v>
      </c>
      <c r="OA485">
        <f>MAX(OA2:OA482)</f>
        <v>0</v>
      </c>
      <c r="OF485">
        <f>MAX(OF2:OF482)</f>
        <v>89.25</v>
      </c>
      <c r="OG485">
        <f>MAX(OG2:OG482)</f>
        <v>0</v>
      </c>
      <c r="OL485">
        <f>MAX(OL2:OL482)</f>
        <v>447</v>
      </c>
      <c r="OM485">
        <f>MAX(OM2:OM482)</f>
        <v>0</v>
      </c>
      <c r="OR485">
        <f>MAX(OR2:OR482)</f>
        <v>596</v>
      </c>
      <c r="OS485">
        <f>MAX(OS2:OS482)</f>
        <v>0</v>
      </c>
      <c r="OX485">
        <f>MAX(OX2:OX482)</f>
        <v>144</v>
      </c>
      <c r="OY485">
        <f>MAX(OY2:OY482)</f>
        <v>0</v>
      </c>
      <c r="PD485">
        <f>MAX(PD2:PD482)</f>
        <v>720.5</v>
      </c>
      <c r="PE485">
        <f>MAX(PE2:PE482)</f>
        <v>0</v>
      </c>
      <c r="PJ485">
        <f>MAX(PJ2:PJ482)</f>
        <v>0</v>
      </c>
      <c r="PK485">
        <f>MAX(PK2:PK482)</f>
        <v>0</v>
      </c>
      <c r="PP485">
        <f>MAX(PP2:PP482)</f>
        <v>0</v>
      </c>
      <c r="PQ485">
        <f>MAX(PQ2:PQ482)</f>
        <v>0</v>
      </c>
      <c r="PV485">
        <f>MAX(PV2:PV482)</f>
        <v>72</v>
      </c>
      <c r="PW485">
        <f>MAX(PW2:PW482)</f>
        <v>153.59999999999997</v>
      </c>
      <c r="QB485">
        <f>MAX(QB2:QB482)</f>
        <v>96</v>
      </c>
      <c r="QC485">
        <f>MAX(QC2:QC482)</f>
        <v>0</v>
      </c>
      <c r="QH485">
        <f>MAX(QH2:QH482)</f>
        <v>308.13599999999997</v>
      </c>
      <c r="QI485">
        <f>MAX(QI2:QI482)</f>
        <v>0</v>
      </c>
      <c r="QN485">
        <f>MAX(QN2:QN482)</f>
        <v>0</v>
      </c>
      <c r="QO485">
        <f>MAX(QO2:QO482)</f>
        <v>0</v>
      </c>
      <c r="QT485">
        <f>MAX(QT2:QT482)</f>
        <v>36</v>
      </c>
      <c r="QU485">
        <f>MAX(QU2:QU482)</f>
        <v>89.10000000000008</v>
      </c>
      <c r="QZ485">
        <f>MAX(QZ2:QZ482)</f>
        <v>181.5</v>
      </c>
      <c r="RA485">
        <f>MAX(RA2:RA482)</f>
        <v>0</v>
      </c>
      <c r="RF485">
        <f>MAX(RF2:RF482)</f>
        <v>0</v>
      </c>
      <c r="RG485">
        <f>MAX(RG2:RG482)</f>
        <v>0</v>
      </c>
      <c r="RL485">
        <f>MAX(RL2:RL482)</f>
        <v>140</v>
      </c>
      <c r="RM485">
        <f>MAX(RM2:RM482)</f>
        <v>0</v>
      </c>
      <c r="RR485">
        <f>MAX(RR2:RR482)</f>
        <v>107.8</v>
      </c>
      <c r="RS485">
        <f>MAX(RS2:RS482)</f>
        <v>0</v>
      </c>
      <c r="RX485">
        <f>MAX(RX2:RX482)</f>
        <v>220</v>
      </c>
      <c r="RY485">
        <f>MAX(RY2:RY482)</f>
        <v>1540.0000000000005</v>
      </c>
      <c r="SD485">
        <f>MAX(SD2:SD482)</f>
        <v>164</v>
      </c>
      <c r="SE485">
        <f>MAX(SE2:SE482)</f>
        <v>0</v>
      </c>
      <c r="SJ485">
        <f>MAX(SJ2:SJ482)</f>
        <v>24</v>
      </c>
      <c r="SK485">
        <f>MAX(SK2:SK482)</f>
        <v>0</v>
      </c>
      <c r="SP485">
        <f>MAX(SP2:SP482)</f>
        <v>75</v>
      </c>
      <c r="SQ485">
        <f>MAX(SQ2:SQ482)</f>
        <v>0</v>
      </c>
    </row>
    <row r="486" spans="2:511" x14ac:dyDescent="0.55000000000000004">
      <c r="K486">
        <f>MIN(L486:ST486)</f>
        <v>0</v>
      </c>
      <c r="L486">
        <f>MIN(L2:L482)</f>
        <v>0</v>
      </c>
      <c r="M486">
        <f>MIN(M2:M482)</f>
        <v>0</v>
      </c>
      <c r="R486">
        <f>MIN(R2:R482)</f>
        <v>0</v>
      </c>
      <c r="S486">
        <f>MIN(S2:S482)</f>
        <v>0</v>
      </c>
      <c r="X486">
        <f>MIN(X2:X482)</f>
        <v>0</v>
      </c>
      <c r="Y486">
        <f>MIN(Y2:Y482)</f>
        <v>0</v>
      </c>
      <c r="AD486">
        <f>MIN(AD2:AD482)</f>
        <v>0</v>
      </c>
      <c r="AE486">
        <f>MIN(AE2:AE482)</f>
        <v>0</v>
      </c>
      <c r="AJ486">
        <f>MIN(AJ2:AJ482)</f>
        <v>0</v>
      </c>
      <c r="AK486">
        <f>MIN(AK2:AK482)</f>
        <v>0</v>
      </c>
      <c r="AP486">
        <f>MIN(AP2:AP482)</f>
        <v>0</v>
      </c>
      <c r="AQ486">
        <f>MIN(AQ2:AQ482)</f>
        <v>0</v>
      </c>
      <c r="AV486">
        <f>MIN(AV2:AV482)</f>
        <v>0</v>
      </c>
      <c r="AW486">
        <f>MIN(AW2:AW482)</f>
        <v>0</v>
      </c>
      <c r="BB486">
        <f>MIN(BB2:BB482)</f>
        <v>0</v>
      </c>
      <c r="BC486">
        <f>MIN(BC2:BC482)</f>
        <v>0</v>
      </c>
      <c r="BH486">
        <f>MIN(BH2:BH482)</f>
        <v>0</v>
      </c>
      <c r="BI486">
        <f>MIN(BI2:BI482)</f>
        <v>0</v>
      </c>
      <c r="BN486">
        <f>MIN(BN2:BN482)</f>
        <v>0</v>
      </c>
      <c r="BO486">
        <f>MIN(BO2:BO482)</f>
        <v>0</v>
      </c>
      <c r="BT486">
        <f>MIN(BT2:BT482)</f>
        <v>0</v>
      </c>
      <c r="BU486">
        <f>MIN(BU2:BU482)</f>
        <v>0</v>
      </c>
      <c r="BZ486">
        <f>MIN(BZ2:BZ482)</f>
        <v>0</v>
      </c>
      <c r="CA486">
        <f>MIN(CA2:CA482)</f>
        <v>0</v>
      </c>
      <c r="CF486">
        <f>MIN(CF2:CF482)</f>
        <v>0</v>
      </c>
      <c r="CG486">
        <f>MIN(CG2:CG482)</f>
        <v>0</v>
      </c>
      <c r="CL486">
        <f>MIN(CL2:CL482)</f>
        <v>0</v>
      </c>
      <c r="CM486">
        <f>MIN(CM2:CM482)</f>
        <v>0</v>
      </c>
      <c r="CR486">
        <f>MIN(CR2:CR482)</f>
        <v>0</v>
      </c>
      <c r="CS486">
        <f>MIN(CS2:CS482)</f>
        <v>0</v>
      </c>
      <c r="CX486">
        <f>MIN(CX2:CX482)</f>
        <v>0</v>
      </c>
      <c r="CY486">
        <f>MIN(CY2:CY482)</f>
        <v>0</v>
      </c>
      <c r="DD486">
        <f>MIN(DD2:DD482)</f>
        <v>0</v>
      </c>
      <c r="DE486">
        <f>MIN(DE2:DE482)</f>
        <v>0</v>
      </c>
      <c r="DJ486">
        <f>MIN(DJ2:DJ482)</f>
        <v>0</v>
      </c>
      <c r="DK486">
        <f>MIN(DK2:DK482)</f>
        <v>0</v>
      </c>
      <c r="DP486">
        <f>MIN(DP2:DP482)</f>
        <v>0</v>
      </c>
      <c r="DQ486">
        <f>MIN(DQ2:DQ482)</f>
        <v>0</v>
      </c>
      <c r="DV486">
        <f>MIN(DV2:DV482)</f>
        <v>0</v>
      </c>
      <c r="DW486">
        <f>MIN(DW2:DW482)</f>
        <v>0</v>
      </c>
      <c r="EB486">
        <f>MIN(EB2:EB482)</f>
        <v>0</v>
      </c>
      <c r="EC486">
        <f>MIN(EC2:EC482)</f>
        <v>0</v>
      </c>
      <c r="EH486">
        <f>MIN(EH2:EH482)</f>
        <v>0</v>
      </c>
      <c r="EI486">
        <f>MIN(EI2:EI482)</f>
        <v>0</v>
      </c>
      <c r="EN486">
        <f>MIN(EN2:EN482)</f>
        <v>2760</v>
      </c>
      <c r="EO486">
        <f>MIN(EO2:EO482)</f>
        <v>0</v>
      </c>
      <c r="ET486">
        <f>MIN(ET2:ET482)</f>
        <v>0</v>
      </c>
      <c r="EU486">
        <f>MIN(EU2:EU482)</f>
        <v>0</v>
      </c>
      <c r="FA486">
        <f>MIN(FA2:FA482)</f>
        <v>0</v>
      </c>
      <c r="FB486">
        <f>MIN(FB2:FB482)</f>
        <v>0</v>
      </c>
      <c r="FG486">
        <f>MIN(FG2:FG482)</f>
        <v>0</v>
      </c>
      <c r="FH486">
        <f>MIN(FH2:FH482)</f>
        <v>0</v>
      </c>
      <c r="FM486">
        <f>MIN(FM2:FM482)</f>
        <v>0</v>
      </c>
      <c r="FN486">
        <f>MIN(FN2:FN482)</f>
        <v>0</v>
      </c>
      <c r="FS486">
        <f>MIN(FS2:FS482)</f>
        <v>0</v>
      </c>
      <c r="FT486">
        <f>MIN(FT2:FT482)</f>
        <v>0</v>
      </c>
      <c r="FY486">
        <f>MIN(FY2:FY482)</f>
        <v>0</v>
      </c>
      <c r="FZ486">
        <f>MIN(FZ2:FZ482)</f>
        <v>0</v>
      </c>
      <c r="GE486">
        <f>MIN(GE2:GE482)</f>
        <v>0</v>
      </c>
      <c r="GF486">
        <f>MIN(GF2:GF482)</f>
        <v>0</v>
      </c>
      <c r="GK486">
        <f>MIN(GK2:GK482)</f>
        <v>0</v>
      </c>
      <c r="GL486">
        <f>MIN(GL2:GL482)</f>
        <v>0</v>
      </c>
      <c r="GQ486">
        <f>MIN(GQ2:GQ482)</f>
        <v>0</v>
      </c>
      <c r="GR486">
        <f>MIN(GR2:GR482)</f>
        <v>0</v>
      </c>
      <c r="GW486">
        <f>MIN(GW2:GW482)</f>
        <v>0</v>
      </c>
      <c r="GX486">
        <f>MIN(GX2:GX482)</f>
        <v>0</v>
      </c>
      <c r="HC486">
        <f>MIN(HC2:HC482)</f>
        <v>0</v>
      </c>
      <c r="HD486">
        <f>MIN(HD2:HD482)</f>
        <v>0</v>
      </c>
      <c r="HI486">
        <f>MIN(HI2:HI482)</f>
        <v>0</v>
      </c>
      <c r="HJ486">
        <f>MIN(HJ2:HJ482)</f>
        <v>0</v>
      </c>
      <c r="HO486">
        <f>MIN(HO2:HO482)</f>
        <v>0</v>
      </c>
      <c r="HP486">
        <f>MIN(HP2:HP482)</f>
        <v>0</v>
      </c>
      <c r="HT486">
        <f>MIN(HT2:HT482)</f>
        <v>0</v>
      </c>
      <c r="HU486">
        <f>MIN(HU2:HU482)</f>
        <v>0</v>
      </c>
      <c r="HZ486">
        <f>MIN(HZ2:HZ482)</f>
        <v>0</v>
      </c>
      <c r="IA486">
        <f>MIN(IA2:IA482)</f>
        <v>0</v>
      </c>
      <c r="IF486">
        <f>MIN(IF2:IF482)</f>
        <v>0</v>
      </c>
      <c r="IG486">
        <f>MIN(IG2:IG482)</f>
        <v>0</v>
      </c>
      <c r="IL486">
        <f>MIN(IL2:IL482)</f>
        <v>0</v>
      </c>
      <c r="IM486">
        <f>MIN(IM2:IM482)</f>
        <v>0</v>
      </c>
      <c r="IR486">
        <f>MIN(IR2:IR482)</f>
        <v>0</v>
      </c>
      <c r="IS486">
        <f>MIN(IS2:IS482)</f>
        <v>0</v>
      </c>
      <c r="IX486">
        <f>MIN(IX2:IX482)</f>
        <v>0</v>
      </c>
      <c r="IY486">
        <f>MIN(IY2:IY482)</f>
        <v>0</v>
      </c>
      <c r="JD486">
        <f>MIN(JD2:JD482)</f>
        <v>0</v>
      </c>
      <c r="JE486">
        <f>MIN(JE2:JE482)</f>
        <v>0</v>
      </c>
      <c r="JJ486">
        <f>MIN(JJ2:JJ482)</f>
        <v>0</v>
      </c>
      <c r="JK486">
        <f>MIN(JK2:JK482)</f>
        <v>0</v>
      </c>
      <c r="JP486">
        <f>MIN(JP2:JP482)</f>
        <v>0</v>
      </c>
      <c r="JQ486">
        <f>MIN(JQ2:JQ482)</f>
        <v>0</v>
      </c>
      <c r="JV486">
        <f>MIN(JV2:JV482)</f>
        <v>0</v>
      </c>
      <c r="JW486">
        <f>MIN(JW2:JW482)</f>
        <v>0</v>
      </c>
      <c r="KB486">
        <f>MIN(KB2:KB482)</f>
        <v>0</v>
      </c>
      <c r="KC486">
        <f>MIN(KC2:KC482)</f>
        <v>0</v>
      </c>
      <c r="KH486">
        <f>MIN(KH2:KH482)</f>
        <v>0</v>
      </c>
      <c r="KI486">
        <f>MIN(KI2:KI482)</f>
        <v>0</v>
      </c>
      <c r="KN486">
        <f>MIN(KN2:KN482)</f>
        <v>36</v>
      </c>
      <c r="KO486">
        <f>MIN(KO2:KO482)</f>
        <v>0</v>
      </c>
      <c r="KT486">
        <f>MIN(KT2:KT482)</f>
        <v>0</v>
      </c>
      <c r="KU486">
        <f>MIN(KU2:KU482)</f>
        <v>0</v>
      </c>
      <c r="KZ486">
        <f>MIN(KZ2:KZ482)</f>
        <v>0</v>
      </c>
      <c r="LA486">
        <f>MIN(LA2:LA482)</f>
        <v>0</v>
      </c>
      <c r="LF486">
        <f>MIN(LF2:LF482)</f>
        <v>0</v>
      </c>
      <c r="LG486">
        <f>MIN(LG2:LG482)</f>
        <v>0</v>
      </c>
      <c r="LL486">
        <f>MIN(LL2:LL482)</f>
        <v>0</v>
      </c>
      <c r="LM486">
        <f>MIN(LM2:LM482)</f>
        <v>0</v>
      </c>
      <c r="LR486">
        <f>MIN(LR2:LR482)</f>
        <v>0</v>
      </c>
      <c r="LS486">
        <f>MIN(LS2:LS482)</f>
        <v>0</v>
      </c>
      <c r="LX486">
        <f>MIN(LX2:LX482)</f>
        <v>0</v>
      </c>
      <c r="LY486">
        <f>MIN(LY2:LY482)</f>
        <v>0</v>
      </c>
      <c r="MD486">
        <f>MIN(MD2:MD482)</f>
        <v>0</v>
      </c>
      <c r="ME486">
        <f>MIN(ME2:ME482)</f>
        <v>0</v>
      </c>
      <c r="MJ486">
        <f>MIN(MJ2:MJ482)</f>
        <v>0</v>
      </c>
      <c r="MK486">
        <f>MIN(MK2:MK482)</f>
        <v>0</v>
      </c>
      <c r="MP486">
        <f>MIN(MP2:MP482)</f>
        <v>0</v>
      </c>
      <c r="MQ486">
        <f>MIN(MQ2:MQ482)</f>
        <v>0</v>
      </c>
      <c r="MV486">
        <f>MIN(MV2:MV482)</f>
        <v>0</v>
      </c>
      <c r="MW486">
        <f>MIN(MW2:MW482)</f>
        <v>0</v>
      </c>
      <c r="NB486">
        <f>MIN(NB2:NB482)</f>
        <v>65.25</v>
      </c>
      <c r="NC486">
        <f>MIN(NC2:NC482)</f>
        <v>0</v>
      </c>
      <c r="NH486">
        <f>MIN(NH2:NH482)</f>
        <v>0</v>
      </c>
      <c r="NI486">
        <f>MIN(NI2:NI482)</f>
        <v>0</v>
      </c>
      <c r="NN486">
        <f>MIN(NN2:NN482)</f>
        <v>0</v>
      </c>
      <c r="NO486">
        <f>MIN(NO2:NO482)</f>
        <v>0</v>
      </c>
      <c r="NT486">
        <f>MIN(NT2:NT482)</f>
        <v>0</v>
      </c>
      <c r="NU486">
        <f>MIN(NU2:NU482)</f>
        <v>0</v>
      </c>
      <c r="NZ486">
        <f>MIN(NZ2:NZ482)</f>
        <v>0</v>
      </c>
      <c r="OA486">
        <f>MIN(OA2:OA482)</f>
        <v>0</v>
      </c>
      <c r="OF486">
        <f>MIN(OF2:OF482)</f>
        <v>0</v>
      </c>
      <c r="OG486">
        <f>MIN(OG2:OG482)</f>
        <v>0</v>
      </c>
      <c r="OL486">
        <f>MIN(OL2:OL482)</f>
        <v>0</v>
      </c>
      <c r="OM486">
        <f>MIN(OM2:OM482)</f>
        <v>0</v>
      </c>
      <c r="OR486">
        <f>MIN(OR2:OR482)</f>
        <v>0</v>
      </c>
      <c r="OS486">
        <f>MIN(OS2:OS482)</f>
        <v>0</v>
      </c>
      <c r="OX486">
        <f>MIN(OX2:OX482)</f>
        <v>0</v>
      </c>
      <c r="OY486">
        <f>MIN(OY2:OY482)</f>
        <v>0</v>
      </c>
      <c r="PD486">
        <f>MIN(PD2:PD482)</f>
        <v>0</v>
      </c>
      <c r="PE486">
        <f>MIN(PE2:PE482)</f>
        <v>0</v>
      </c>
      <c r="PJ486">
        <f>MIN(PJ2:PJ482)</f>
        <v>0</v>
      </c>
      <c r="PK486">
        <f>MIN(PK2:PK482)</f>
        <v>0</v>
      </c>
      <c r="PP486">
        <f>MIN(PP2:PP482)</f>
        <v>0</v>
      </c>
      <c r="PQ486">
        <f>MIN(PQ2:PQ482)</f>
        <v>0</v>
      </c>
      <c r="PV486">
        <f>MIN(PV2:PV482)</f>
        <v>0</v>
      </c>
      <c r="PW486">
        <f>MIN(PW2:PW482)</f>
        <v>0</v>
      </c>
      <c r="QB486">
        <f>MIN(QB2:QB482)</f>
        <v>0</v>
      </c>
      <c r="QC486">
        <f>MIN(QC2:QC482)</f>
        <v>0</v>
      </c>
      <c r="QH486">
        <f>MIN(QH2:QH482)</f>
        <v>0</v>
      </c>
      <c r="QI486">
        <f>MIN(QI2:QI482)</f>
        <v>0</v>
      </c>
      <c r="QN486">
        <f>MIN(QN2:QN482)</f>
        <v>0</v>
      </c>
      <c r="QO486">
        <f>MIN(QO2:QO482)</f>
        <v>0</v>
      </c>
      <c r="QT486">
        <f>MIN(QT2:QT482)</f>
        <v>0</v>
      </c>
      <c r="QU486">
        <f>MIN(QU2:QU482)</f>
        <v>0</v>
      </c>
      <c r="QZ486">
        <f>MIN(QZ2:QZ482)</f>
        <v>0</v>
      </c>
      <c r="RA486">
        <f>MIN(RA2:RA482)</f>
        <v>0</v>
      </c>
      <c r="RF486">
        <f>MIN(RF2:RF482)</f>
        <v>0</v>
      </c>
      <c r="RG486">
        <f>MIN(RG2:RG482)</f>
        <v>0</v>
      </c>
      <c r="RL486">
        <f>MIN(RL2:RL482)</f>
        <v>0</v>
      </c>
      <c r="RM486">
        <f>MIN(RM2:RM482)</f>
        <v>0</v>
      </c>
      <c r="RR486">
        <f>MIN(RR2:RR482)</f>
        <v>0</v>
      </c>
      <c r="RS486">
        <f>MIN(RS2:RS482)</f>
        <v>0</v>
      </c>
      <c r="RX486">
        <f>MIN(RX2:RX482)</f>
        <v>72</v>
      </c>
      <c r="RY486">
        <f>MIN(RY2:RY482)</f>
        <v>0</v>
      </c>
      <c r="SD486">
        <f>MIN(SD2:SD482)</f>
        <v>0</v>
      </c>
      <c r="SE486">
        <f>MIN(SE2:SE482)</f>
        <v>0</v>
      </c>
      <c r="SJ486">
        <f>MIN(SJ2:SJ482)</f>
        <v>0</v>
      </c>
      <c r="SK486">
        <f>MIN(SK2:SK482)</f>
        <v>0</v>
      </c>
      <c r="SP486">
        <f>MIN(SP2:SP482)</f>
        <v>0</v>
      </c>
      <c r="SQ486">
        <f>MIN(SQ2:SQ482)</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Introductory material</vt:lpstr>
      <vt:lpstr>just the index values</vt:lpstr>
      <vt:lpstr>Monthly data 1831 to 1870</vt:lpstr>
      <vt:lpstr>final dividend calcs</vt:lpstr>
    </vt:vector>
  </TitlesOfParts>
  <Company>Santa Clara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dc:creator>
  <cp:lastModifiedBy>Edward McQuarrie</cp:lastModifiedBy>
  <cp:lastPrinted>2017-04-14T21:56:56Z</cp:lastPrinted>
  <dcterms:created xsi:type="dcterms:W3CDTF">2017-04-12T17:28:04Z</dcterms:created>
  <dcterms:modified xsi:type="dcterms:W3CDTF">2017-10-09T17:54:18Z</dcterms:modified>
</cp:coreProperties>
</file>