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mcqu\Documents\book on 19th century\"/>
    </mc:Choice>
  </mc:AlternateContent>
  <xr:revisionPtr revIDLastSave="0" documentId="13_ncr:1_{1DDC764B-1FFC-4A21-8B8C-F4BCB75EDFD4}" xr6:coauthVersionLast="46" xr6:coauthVersionMax="46" xr10:uidLastSave="{00000000-0000-0000-0000-000000000000}"/>
  <bookViews>
    <workbookView xWindow="9708" yWindow="24" windowWidth="12948" windowHeight="11598" activeTab="2" xr2:uid="{F264D019-4ACF-4D80-81CC-C1BC096CD058}"/>
  </bookViews>
  <sheets>
    <sheet name="readme_first" sheetId="35" r:id="rId1"/>
    <sheet name="Notes" sheetId="34" r:id="rId2"/>
    <sheet name="real returns 1793-2019" sheetId="1" r:id="rId3"/>
    <sheet name="my component series" sheetId="7" r:id="rId4"/>
    <sheet name="Reconstructed Siegel series" sheetId="19" r:id="rId5"/>
    <sheet name="chart 1 my returns fr 1792" sheetId="30" r:id="rId6"/>
    <sheet name="chart 2 compare Siegel stocks" sheetId="31" r:id="rId7"/>
    <sheet name="chart 3 compare Siegel bonds" sheetId="32" r:id="rId8"/>
    <sheet name="chart 4 Siegel stocks and bonds" sheetId="33" r:id="rId9"/>
    <sheet name="Yield series" sheetId="8" r:id="rId10"/>
  </sheets>
  <definedNames>
    <definedName name="_Hlk43127016" localSheetId="1">Notes!$B$75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2" i="7" l="1"/>
  <c r="H83" i="7"/>
  <c r="H84" i="7"/>
  <c r="H85" i="7"/>
  <c r="H86" i="7"/>
  <c r="H87" i="7"/>
  <c r="H88" i="7"/>
  <c r="H89" i="7"/>
  <c r="H90" i="7"/>
  <c r="H91" i="7"/>
  <c r="H92" i="7"/>
  <c r="H93" i="7"/>
  <c r="H94" i="7"/>
  <c r="H95" i="7"/>
  <c r="H96" i="7"/>
  <c r="H97" i="7"/>
  <c r="H98" i="7"/>
  <c r="H99" i="7"/>
  <c r="H100" i="7"/>
  <c r="H101" i="7"/>
  <c r="H102" i="7"/>
  <c r="H103" i="7"/>
  <c r="H104" i="7"/>
  <c r="H105" i="7"/>
  <c r="H106" i="7"/>
  <c r="H107" i="7"/>
  <c r="M109" i="7" l="1"/>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08" i="7"/>
  <c r="M5" i="7"/>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4" i="7"/>
  <c r="Q4" i="19"/>
  <c r="Q5" i="19" s="1"/>
  <c r="Q6" i="19" s="1"/>
  <c r="Q7" i="19" s="1"/>
  <c r="Q8" i="19" s="1"/>
  <c r="Q9" i="19" s="1"/>
  <c r="Q10" i="19" s="1"/>
  <c r="Q11" i="19" s="1"/>
  <c r="Q12" i="19" s="1"/>
  <c r="Q13" i="19" s="1"/>
  <c r="Q14" i="19" s="1"/>
  <c r="Q15" i="19" s="1"/>
  <c r="Q16" i="19" s="1"/>
  <c r="Q17" i="19" s="1"/>
  <c r="Q18" i="19" s="1"/>
  <c r="Q19" i="19" s="1"/>
  <c r="Q20" i="19" s="1"/>
  <c r="Q21" i="19" s="1"/>
  <c r="Q22" i="19" s="1"/>
  <c r="Q23" i="19" s="1"/>
  <c r="Q24" i="19" s="1"/>
  <c r="Q25" i="19" s="1"/>
  <c r="Q26" i="19" s="1"/>
  <c r="Q27" i="19" s="1"/>
  <c r="Q28" i="19" s="1"/>
  <c r="Q29" i="19" s="1"/>
  <c r="Q30" i="19" s="1"/>
  <c r="Q31" i="19" s="1"/>
  <c r="Q32" i="19" s="1"/>
  <c r="Q33" i="19" s="1"/>
  <c r="Q34" i="19" s="1"/>
  <c r="Q35" i="19" s="1"/>
  <c r="Q36" i="19" s="1"/>
  <c r="Q37" i="19" s="1"/>
  <c r="Q38" i="19" s="1"/>
  <c r="Q39" i="19" s="1"/>
  <c r="Q40" i="19" s="1"/>
  <c r="Q41" i="19" s="1"/>
  <c r="Q42" i="19" s="1"/>
  <c r="Q43" i="19" s="1"/>
  <c r="Q44" i="19" s="1"/>
  <c r="Q45" i="19" s="1"/>
  <c r="Q46" i="19" s="1"/>
  <c r="Q47" i="19" s="1"/>
  <c r="Q48" i="19" s="1"/>
  <c r="Q49" i="19" s="1"/>
  <c r="Q50" i="19" s="1"/>
  <c r="Q51" i="19" s="1"/>
  <c r="Q52" i="19" s="1"/>
  <c r="Q53" i="19" s="1"/>
  <c r="Q54" i="19" s="1"/>
  <c r="Q55" i="19" s="1"/>
  <c r="Q56" i="19" s="1"/>
  <c r="Q57" i="19" s="1"/>
  <c r="Q58" i="19" s="1"/>
  <c r="Q59" i="19" s="1"/>
  <c r="Q60" i="19" s="1"/>
  <c r="Q61" i="19" s="1"/>
  <c r="Q62" i="19" s="1"/>
  <c r="Q63" i="19" s="1"/>
  <c r="Q64" i="19" s="1"/>
  <c r="Q65" i="19" s="1"/>
  <c r="Q66" i="19" s="1"/>
  <c r="Q67" i="19" s="1"/>
  <c r="Q68" i="19" s="1"/>
  <c r="Q69" i="19" s="1"/>
  <c r="Q70" i="19" s="1"/>
  <c r="Q71" i="19" s="1"/>
  <c r="Q72" i="19" s="1"/>
  <c r="Q73" i="19" s="1"/>
  <c r="Q74" i="19" s="1"/>
  <c r="Q75" i="19" s="1"/>
  <c r="Q76" i="19" s="1"/>
  <c r="Q77" i="19" s="1"/>
  <c r="Q78" i="19" s="1"/>
  <c r="Q79" i="19" s="1"/>
  <c r="Q80" i="19" s="1"/>
  <c r="Q81" i="19" s="1"/>
  <c r="Q82" i="19" s="1"/>
  <c r="Q83" i="19" s="1"/>
  <c r="Q84" i="19" s="1"/>
  <c r="Q85" i="19" s="1"/>
  <c r="Q86" i="19" s="1"/>
  <c r="Q87" i="19" s="1"/>
  <c r="Q88" i="19" s="1"/>
  <c r="Q89" i="19" s="1"/>
  <c r="Q90" i="19" s="1"/>
  <c r="Q91" i="19" s="1"/>
  <c r="Q92" i="19" s="1"/>
  <c r="Q93" i="19" s="1"/>
  <c r="Q94" i="19" s="1"/>
  <c r="Q95" i="19" s="1"/>
  <c r="Q96" i="19" s="1"/>
  <c r="Q97" i="19" s="1"/>
  <c r="Q98" i="19" s="1"/>
  <c r="Q99" i="19" s="1"/>
  <c r="Q100" i="19" s="1"/>
  <c r="Q101" i="19" s="1"/>
  <c r="Q102" i="19" s="1"/>
  <c r="Q103" i="19" s="1"/>
  <c r="Q104" i="19" s="1"/>
  <c r="Q105" i="19" s="1"/>
  <c r="Q106" i="19" s="1"/>
  <c r="Q107" i="19" s="1"/>
  <c r="Q108" i="19" s="1"/>
  <c r="Q109" i="19" s="1"/>
  <c r="Q110" i="19" s="1"/>
  <c r="Q111" i="19" s="1"/>
  <c r="Q112" i="19" s="1"/>
  <c r="Q113" i="19" s="1"/>
  <c r="Q114" i="19" s="1"/>
  <c r="Q115" i="19" s="1"/>
  <c r="Q116" i="19" s="1"/>
  <c r="Q117" i="19" s="1"/>
  <c r="Q118" i="19" s="1"/>
  <c r="Q119" i="19" s="1"/>
  <c r="Q120" i="19" s="1"/>
  <c r="Q121" i="19" s="1"/>
  <c r="Q122" i="19" s="1"/>
  <c r="Q123" i="19" s="1"/>
  <c r="Q124" i="19" s="1"/>
  <c r="Q125" i="19" s="1"/>
  <c r="Q126" i="19" s="1"/>
  <c r="Q127" i="19" s="1"/>
  <c r="Q128" i="19" s="1"/>
  <c r="Q129" i="19" s="1"/>
  <c r="Q130" i="19" s="1"/>
  <c r="Q131" i="19" s="1"/>
  <c r="Q132" i="19" s="1"/>
  <c r="Q133" i="19" s="1"/>
  <c r="Q134" i="19" s="1"/>
  <c r="Q135" i="19" s="1"/>
  <c r="Q136" i="19" s="1"/>
  <c r="Q137" i="19" s="1"/>
  <c r="Q138" i="19" s="1"/>
  <c r="Q139" i="19" s="1"/>
  <c r="Q140" i="19" s="1"/>
  <c r="Q141" i="19" s="1"/>
  <c r="Q142" i="19" s="1"/>
  <c r="Q143" i="19" s="1"/>
  <c r="Q144" i="19" s="1"/>
  <c r="Q145" i="19" s="1"/>
  <c r="Q146" i="19" s="1"/>
  <c r="Q147" i="19" s="1"/>
  <c r="Q148" i="19" s="1"/>
  <c r="Q149" i="19" s="1"/>
  <c r="Q150" i="19" s="1"/>
  <c r="Q151" i="19" s="1"/>
  <c r="Q152" i="19" s="1"/>
  <c r="Q153" i="19" s="1"/>
  <c r="Q154" i="19" s="1"/>
  <c r="Q155" i="19" s="1"/>
  <c r="Q156" i="19" s="1"/>
  <c r="Q157" i="19" s="1"/>
  <c r="Q158" i="19" s="1"/>
  <c r="Q159" i="19" s="1"/>
  <c r="Q160" i="19" s="1"/>
  <c r="Q161" i="19" s="1"/>
  <c r="Q162" i="19" s="1"/>
  <c r="Q163" i="19" s="1"/>
  <c r="Q164" i="19" s="1"/>
  <c r="Q165" i="19" s="1"/>
  <c r="Q166" i="19" s="1"/>
  <c r="Q167" i="19" s="1"/>
  <c r="Q168" i="19" s="1"/>
  <c r="Q169" i="19" s="1"/>
  <c r="Q170" i="19" s="1"/>
  <c r="Q171" i="19" s="1"/>
  <c r="Q172" i="19" s="1"/>
  <c r="Q173" i="19" s="1"/>
  <c r="Q174" i="19" s="1"/>
  <c r="Q175" i="19" s="1"/>
  <c r="Q176" i="19" s="1"/>
  <c r="Q177" i="19" s="1"/>
  <c r="Q178" i="19" s="1"/>
  <c r="Q179" i="19" s="1"/>
  <c r="Q180" i="19" s="1"/>
  <c r="Q181" i="19" s="1"/>
  <c r="Q182" i="19" s="1"/>
  <c r="Q183" i="19" s="1"/>
  <c r="Q184" i="19" s="1"/>
  <c r="Q185" i="19" s="1"/>
  <c r="Q186" i="19" s="1"/>
  <c r="Q187" i="19" s="1"/>
  <c r="Q188" i="19" s="1"/>
  <c r="Q189" i="19" s="1"/>
  <c r="Q190" i="19" s="1"/>
  <c r="Q191" i="19" s="1"/>
  <c r="Q192" i="19" s="1"/>
  <c r="Q193" i="19" s="1"/>
  <c r="Q194" i="19" s="1"/>
  <c r="Q195" i="19" s="1"/>
  <c r="Q196" i="19" s="1"/>
  <c r="Q197" i="19" s="1"/>
  <c r="Q198" i="19" s="1"/>
  <c r="Q199" i="19" s="1"/>
  <c r="Q200" i="19" s="1"/>
  <c r="Q201" i="19" s="1"/>
  <c r="Q202" i="19" s="1"/>
  <c r="Q203" i="19" s="1"/>
  <c r="Q204" i="19" s="1"/>
  <c r="Q205" i="19" s="1"/>
  <c r="Q206" i="19" s="1"/>
  <c r="Q207" i="19" s="1"/>
  <c r="Q208" i="19" s="1"/>
  <c r="Q209" i="19" s="1"/>
  <c r="Q210" i="19" s="1"/>
  <c r="Q211" i="19" s="1"/>
  <c r="Q212" i="19" s="1"/>
  <c r="Q213" i="19" s="1"/>
  <c r="Q214" i="19" s="1"/>
  <c r="Q215" i="19" s="1"/>
  <c r="Q216" i="19" s="1"/>
  <c r="Q217" i="19" s="1"/>
  <c r="Q218" i="19" s="1"/>
  <c r="Q219" i="19" s="1"/>
  <c r="Q220" i="19" s="1"/>
  <c r="Q221" i="19" s="1"/>
  <c r="Q222" i="19" s="1"/>
  <c r="Q223" i="19" s="1"/>
  <c r="Q224" i="19" s="1"/>
  <c r="Q225" i="19" s="1"/>
  <c r="Q226" i="19" s="1"/>
  <c r="Q227" i="19" s="1"/>
  <c r="Q228" i="19" s="1"/>
  <c r="Q229" i="19" s="1"/>
  <c r="P4" i="19"/>
  <c r="P5" i="19" s="1"/>
  <c r="P6" i="19" s="1"/>
  <c r="P7" i="19" s="1"/>
  <c r="P8" i="19" s="1"/>
  <c r="P9" i="19" s="1"/>
  <c r="P10" i="19" s="1"/>
  <c r="P11" i="19" s="1"/>
  <c r="P12" i="19" s="1"/>
  <c r="P13" i="19" s="1"/>
  <c r="P14" i="19" s="1"/>
  <c r="P15" i="19" s="1"/>
  <c r="P16" i="19" s="1"/>
  <c r="P17" i="19" s="1"/>
  <c r="P18" i="19" s="1"/>
  <c r="P19" i="19" s="1"/>
  <c r="P20" i="19" s="1"/>
  <c r="P21" i="19" s="1"/>
  <c r="P22" i="19" s="1"/>
  <c r="P23" i="19" s="1"/>
  <c r="P24" i="19" s="1"/>
  <c r="P25" i="19" s="1"/>
  <c r="P26" i="19" s="1"/>
  <c r="P27" i="19" s="1"/>
  <c r="P28" i="19" s="1"/>
  <c r="P29" i="19" s="1"/>
  <c r="P30" i="19" s="1"/>
  <c r="P31" i="19" s="1"/>
  <c r="P32" i="19" s="1"/>
  <c r="P33" i="19" s="1"/>
  <c r="P34" i="19" s="1"/>
  <c r="P35" i="19" s="1"/>
  <c r="P36" i="19" s="1"/>
  <c r="P37" i="19" s="1"/>
  <c r="P38" i="19" s="1"/>
  <c r="P39" i="19" s="1"/>
  <c r="P40" i="19" s="1"/>
  <c r="P41" i="19" s="1"/>
  <c r="P42" i="19" s="1"/>
  <c r="P43" i="19" s="1"/>
  <c r="P44" i="19" s="1"/>
  <c r="P45" i="19" s="1"/>
  <c r="P46" i="19" s="1"/>
  <c r="P47" i="19" s="1"/>
  <c r="P48" i="19" s="1"/>
  <c r="P49" i="19" s="1"/>
  <c r="P50" i="19" s="1"/>
  <c r="P51" i="19" s="1"/>
  <c r="P52" i="19" s="1"/>
  <c r="P53" i="19" s="1"/>
  <c r="P54" i="19" s="1"/>
  <c r="P55" i="19" s="1"/>
  <c r="P56" i="19" s="1"/>
  <c r="P57" i="19" s="1"/>
  <c r="P58" i="19" s="1"/>
  <c r="P59" i="19" s="1"/>
  <c r="P60" i="19" s="1"/>
  <c r="P61" i="19" s="1"/>
  <c r="P62" i="19" s="1"/>
  <c r="P63" i="19" s="1"/>
  <c r="P64" i="19" s="1"/>
  <c r="P65" i="19" s="1"/>
  <c r="P66" i="19" s="1"/>
  <c r="P67" i="19" s="1"/>
  <c r="P68" i="19" s="1"/>
  <c r="P69" i="19" s="1"/>
  <c r="P70" i="19" s="1"/>
  <c r="P71" i="19" s="1"/>
  <c r="P72" i="19" s="1"/>
  <c r="P73" i="19" s="1"/>
  <c r="P74" i="19" s="1"/>
  <c r="P75" i="19" s="1"/>
  <c r="P76" i="19" s="1"/>
  <c r="P77" i="19" s="1"/>
  <c r="P78" i="19" s="1"/>
  <c r="P79" i="19" s="1"/>
  <c r="P80" i="19" s="1"/>
  <c r="P81" i="19" s="1"/>
  <c r="P82" i="19" s="1"/>
  <c r="P83" i="19" s="1"/>
  <c r="P84" i="19" s="1"/>
  <c r="P85" i="19" s="1"/>
  <c r="P86" i="19" s="1"/>
  <c r="P87" i="19" s="1"/>
  <c r="P88" i="19" s="1"/>
  <c r="P89" i="19" s="1"/>
  <c r="P90" i="19" s="1"/>
  <c r="P91" i="19" s="1"/>
  <c r="P92" i="19" s="1"/>
  <c r="P93" i="19" s="1"/>
  <c r="P94" i="19" s="1"/>
  <c r="P95" i="19" s="1"/>
  <c r="P96" i="19" s="1"/>
  <c r="P97" i="19" s="1"/>
  <c r="P98" i="19" s="1"/>
  <c r="P99" i="19" s="1"/>
  <c r="P100" i="19" s="1"/>
  <c r="P101" i="19" s="1"/>
  <c r="P102" i="19" s="1"/>
  <c r="P103" i="19" s="1"/>
  <c r="P104" i="19" s="1"/>
  <c r="P105" i="19" s="1"/>
  <c r="P106" i="19" s="1"/>
  <c r="P107" i="19" s="1"/>
  <c r="P108" i="19" s="1"/>
  <c r="P109" i="19" s="1"/>
  <c r="P110" i="19" s="1"/>
  <c r="P111" i="19" s="1"/>
  <c r="P112" i="19" s="1"/>
  <c r="P113" i="19" s="1"/>
  <c r="P114" i="19" s="1"/>
  <c r="P115" i="19" s="1"/>
  <c r="P116" i="19" s="1"/>
  <c r="P117" i="19" s="1"/>
  <c r="P118" i="19" s="1"/>
  <c r="P119" i="19" s="1"/>
  <c r="P120" i="19" s="1"/>
  <c r="P121" i="19" s="1"/>
  <c r="P122" i="19" s="1"/>
  <c r="P123" i="19" s="1"/>
  <c r="P124" i="19" s="1"/>
  <c r="P125" i="19" s="1"/>
  <c r="P126" i="19" s="1"/>
  <c r="P127" i="19" s="1"/>
  <c r="P128" i="19" s="1"/>
  <c r="P129" i="19" s="1"/>
  <c r="P130" i="19" s="1"/>
  <c r="P131" i="19" s="1"/>
  <c r="P132" i="19" s="1"/>
  <c r="P133" i="19" s="1"/>
  <c r="P134" i="19" s="1"/>
  <c r="P135" i="19" s="1"/>
  <c r="P136" i="19" s="1"/>
  <c r="P137" i="19" s="1"/>
  <c r="P138" i="19" s="1"/>
  <c r="P139" i="19" s="1"/>
  <c r="P140" i="19" s="1"/>
  <c r="P141" i="19" s="1"/>
  <c r="P142" i="19" s="1"/>
  <c r="P143" i="19" s="1"/>
  <c r="P144" i="19" s="1"/>
  <c r="P145" i="19" s="1"/>
  <c r="P146" i="19" s="1"/>
  <c r="P147" i="19" s="1"/>
  <c r="P148" i="19" s="1"/>
  <c r="P149" i="19" s="1"/>
  <c r="P150" i="19" s="1"/>
  <c r="P151" i="19" s="1"/>
  <c r="P152" i="19" s="1"/>
  <c r="P153" i="19" s="1"/>
  <c r="P154" i="19" s="1"/>
  <c r="P155" i="19" s="1"/>
  <c r="P156" i="19" s="1"/>
  <c r="P157" i="19" s="1"/>
  <c r="P158" i="19" s="1"/>
  <c r="P159" i="19" s="1"/>
  <c r="P160" i="19" s="1"/>
  <c r="P161" i="19" s="1"/>
  <c r="P162" i="19" s="1"/>
  <c r="P163" i="19" s="1"/>
  <c r="P164" i="19" s="1"/>
  <c r="P165" i="19" s="1"/>
  <c r="P166" i="19" s="1"/>
  <c r="P167" i="19" s="1"/>
  <c r="P168" i="19" s="1"/>
  <c r="P169" i="19" s="1"/>
  <c r="P170" i="19" s="1"/>
  <c r="P171" i="19" s="1"/>
  <c r="P172" i="19" s="1"/>
  <c r="P173" i="19" s="1"/>
  <c r="P174" i="19" s="1"/>
  <c r="P175" i="19" s="1"/>
  <c r="P176" i="19" s="1"/>
  <c r="P177" i="19" s="1"/>
  <c r="P178" i="19" s="1"/>
  <c r="P179" i="19" s="1"/>
  <c r="P180" i="19" s="1"/>
  <c r="P181" i="19" s="1"/>
  <c r="P182" i="19" s="1"/>
  <c r="P183" i="19" s="1"/>
  <c r="P184" i="19" s="1"/>
  <c r="P185" i="19" s="1"/>
  <c r="P186" i="19" s="1"/>
  <c r="P187" i="19" s="1"/>
  <c r="P188" i="19" s="1"/>
  <c r="P189" i="19" s="1"/>
  <c r="P190" i="19" s="1"/>
  <c r="P191" i="19" s="1"/>
  <c r="P192" i="19" s="1"/>
  <c r="P193" i="19" s="1"/>
  <c r="P194" i="19" s="1"/>
  <c r="P195" i="19" s="1"/>
  <c r="P196" i="19" s="1"/>
  <c r="P197" i="19" s="1"/>
  <c r="P198" i="19" s="1"/>
  <c r="P199" i="19" s="1"/>
  <c r="P200" i="19" s="1"/>
  <c r="P201" i="19" s="1"/>
  <c r="P202" i="19" s="1"/>
  <c r="P203" i="19" s="1"/>
  <c r="P204" i="19" s="1"/>
  <c r="P205" i="19" s="1"/>
  <c r="P206" i="19" s="1"/>
  <c r="P207" i="19" s="1"/>
  <c r="P208" i="19" s="1"/>
  <c r="P209" i="19" s="1"/>
  <c r="P210" i="19" s="1"/>
  <c r="P211" i="19" s="1"/>
  <c r="P212" i="19" s="1"/>
  <c r="P213" i="19" s="1"/>
  <c r="P214" i="19" s="1"/>
  <c r="P215" i="19" s="1"/>
  <c r="P216" i="19" s="1"/>
  <c r="P217" i="19" s="1"/>
  <c r="P218" i="19" s="1"/>
  <c r="P219" i="19" s="1"/>
  <c r="P220" i="19" s="1"/>
  <c r="P221" i="19" s="1"/>
  <c r="P222" i="19" s="1"/>
  <c r="P223" i="19" s="1"/>
  <c r="P224" i="19" s="1"/>
  <c r="P225" i="19" s="1"/>
  <c r="P226" i="19" s="1"/>
  <c r="P227" i="19" s="1"/>
  <c r="P228" i="19" s="1"/>
  <c r="P229" i="19" s="1"/>
  <c r="M139" i="7" l="1"/>
  <c r="H139" i="1" s="1"/>
  <c r="M140" i="7"/>
  <c r="H140" i="1" s="1"/>
  <c r="M141" i="7"/>
  <c r="H141" i="1" s="1"/>
  <c r="M142" i="7"/>
  <c r="H142" i="1" s="1"/>
  <c r="M143" i="7"/>
  <c r="H143" i="1" s="1"/>
  <c r="M144" i="7"/>
  <c r="H144" i="1" s="1"/>
  <c r="M145" i="7"/>
  <c r="H145" i="1" s="1"/>
  <c r="M146" i="7"/>
  <c r="H146" i="1" s="1"/>
  <c r="M147" i="7"/>
  <c r="H147" i="1" s="1"/>
  <c r="M148" i="7"/>
  <c r="H148" i="1" s="1"/>
  <c r="M149" i="7"/>
  <c r="H149" i="1" s="1"/>
  <c r="M150" i="7"/>
  <c r="H150" i="1" s="1"/>
  <c r="M151" i="7"/>
  <c r="H151" i="1" s="1"/>
  <c r="M152" i="7"/>
  <c r="H152" i="1" s="1"/>
  <c r="M153" i="7"/>
  <c r="H153" i="1" s="1"/>
  <c r="M154" i="7"/>
  <c r="H154" i="1" s="1"/>
  <c r="M155" i="7"/>
  <c r="H155" i="1" s="1"/>
  <c r="M156" i="7"/>
  <c r="H156" i="1" s="1"/>
  <c r="M157" i="7"/>
  <c r="H157" i="1" s="1"/>
  <c r="M158" i="7"/>
  <c r="H158" i="1" s="1"/>
  <c r="M159" i="7"/>
  <c r="H159" i="1" s="1"/>
  <c r="M160" i="7"/>
  <c r="H160" i="1" s="1"/>
  <c r="M161" i="7"/>
  <c r="H161" i="1" s="1"/>
  <c r="M162" i="7"/>
  <c r="H162" i="1" s="1"/>
  <c r="M163" i="7"/>
  <c r="H163" i="1" s="1"/>
  <c r="M164" i="7"/>
  <c r="H164" i="1" s="1"/>
  <c r="M165" i="7"/>
  <c r="H165" i="1" s="1"/>
  <c r="M166" i="7"/>
  <c r="H166" i="1" s="1"/>
  <c r="M167" i="7"/>
  <c r="H167" i="1" s="1"/>
  <c r="M168" i="7"/>
  <c r="H168" i="1" s="1"/>
  <c r="M169" i="7"/>
  <c r="H169" i="1" s="1"/>
  <c r="M170" i="7"/>
  <c r="H170" i="1" s="1"/>
  <c r="M171" i="7"/>
  <c r="H171" i="1" s="1"/>
  <c r="M172" i="7"/>
  <c r="H172" i="1" s="1"/>
  <c r="M173" i="7"/>
  <c r="H173" i="1" s="1"/>
  <c r="M174" i="7"/>
  <c r="H174" i="1" s="1"/>
  <c r="M175" i="7"/>
  <c r="H175" i="1" s="1"/>
  <c r="M176" i="7"/>
  <c r="H176" i="1" s="1"/>
  <c r="M177" i="7"/>
  <c r="H177" i="1" s="1"/>
  <c r="M178" i="7"/>
  <c r="H178" i="1" s="1"/>
  <c r="M179" i="7"/>
  <c r="H179" i="1" s="1"/>
  <c r="M180" i="7"/>
  <c r="H180" i="1" s="1"/>
  <c r="M181" i="7"/>
  <c r="H181" i="1" s="1"/>
  <c r="M182" i="7"/>
  <c r="H182" i="1" s="1"/>
  <c r="M183" i="7"/>
  <c r="H183" i="1" s="1"/>
  <c r="M184" i="7"/>
  <c r="H184" i="1" s="1"/>
  <c r="M138" i="7"/>
  <c r="H138" i="1" s="1"/>
  <c r="K138" i="19" l="1"/>
  <c r="K139" i="19"/>
  <c r="K140" i="19"/>
  <c r="K141" i="19"/>
  <c r="K142" i="19"/>
  <c r="K143" i="19"/>
  <c r="K144" i="19"/>
  <c r="K145" i="19"/>
  <c r="K146" i="19"/>
  <c r="K147" i="19"/>
  <c r="K148" i="19"/>
  <c r="K149" i="19"/>
  <c r="K150" i="19"/>
  <c r="K151" i="19"/>
  <c r="K152" i="19"/>
  <c r="K153" i="19"/>
  <c r="K154" i="19"/>
  <c r="K155" i="19"/>
  <c r="K156" i="19"/>
  <c r="K157" i="19"/>
  <c r="K158" i="19"/>
  <c r="K159" i="19"/>
  <c r="K160" i="19"/>
  <c r="K161" i="19"/>
  <c r="K162" i="19"/>
  <c r="K163" i="19"/>
  <c r="K164" i="19"/>
  <c r="K165" i="19"/>
  <c r="K166" i="19"/>
  <c r="K167" i="19"/>
  <c r="K168" i="19"/>
  <c r="K169" i="19"/>
  <c r="K170" i="19"/>
  <c r="K171" i="19"/>
  <c r="K172" i="19"/>
  <c r="K173" i="19"/>
  <c r="K174" i="19"/>
  <c r="K175" i="19"/>
  <c r="K176" i="19"/>
  <c r="K177" i="19"/>
  <c r="K178" i="19"/>
  <c r="K179" i="19"/>
  <c r="K180" i="19"/>
  <c r="K181" i="19"/>
  <c r="K182" i="19"/>
  <c r="K183" i="19"/>
  <c r="K184" i="19"/>
  <c r="K185" i="19"/>
  <c r="K186" i="19"/>
  <c r="K187" i="19"/>
  <c r="K188" i="19"/>
  <c r="K189" i="19"/>
  <c r="K190" i="19"/>
  <c r="K191" i="19"/>
  <c r="K192" i="19"/>
  <c r="K193" i="19"/>
  <c r="K194" i="19"/>
  <c r="K195" i="19"/>
  <c r="K196" i="19"/>
  <c r="K197" i="19"/>
  <c r="K198" i="19"/>
  <c r="K199" i="19"/>
  <c r="K200" i="19"/>
  <c r="K201" i="19"/>
  <c r="K202" i="19"/>
  <c r="K203" i="19"/>
  <c r="K204" i="19"/>
  <c r="K205" i="19"/>
  <c r="K206" i="19"/>
  <c r="K207" i="19"/>
  <c r="K208" i="19"/>
  <c r="K209" i="19"/>
  <c r="K210" i="19"/>
  <c r="K211" i="19"/>
  <c r="K212" i="19"/>
  <c r="K213" i="19"/>
  <c r="K214" i="19"/>
  <c r="K215" i="19"/>
  <c r="K216" i="19"/>
  <c r="K217" i="19"/>
  <c r="K218" i="19"/>
  <c r="K219" i="19"/>
  <c r="K220" i="19"/>
  <c r="K221" i="19"/>
  <c r="K222" i="19"/>
  <c r="K223" i="19"/>
  <c r="K224" i="19"/>
  <c r="K225" i="19"/>
  <c r="K226" i="19"/>
  <c r="K227" i="19"/>
  <c r="K228" i="19"/>
  <c r="K229" i="19"/>
  <c r="K137"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 i="19"/>
  <c r="H138" i="19"/>
  <c r="H139" i="19"/>
  <c r="H140" i="19"/>
  <c r="H141" i="19"/>
  <c r="H142" i="19"/>
  <c r="H143" i="19"/>
  <c r="H144" i="19"/>
  <c r="H145" i="19"/>
  <c r="H146" i="19"/>
  <c r="H147" i="19"/>
  <c r="H148" i="19"/>
  <c r="H149" i="19"/>
  <c r="H150" i="19"/>
  <c r="H151" i="19"/>
  <c r="H152" i="19"/>
  <c r="H153" i="19"/>
  <c r="H154" i="19"/>
  <c r="H155" i="19"/>
  <c r="H156" i="19"/>
  <c r="H157" i="19"/>
  <c r="H158" i="19"/>
  <c r="H159" i="19"/>
  <c r="H160" i="19"/>
  <c r="H161" i="19"/>
  <c r="H162" i="19"/>
  <c r="H163" i="19"/>
  <c r="H164" i="19"/>
  <c r="H165" i="19"/>
  <c r="H166" i="19"/>
  <c r="H167" i="19"/>
  <c r="H168" i="19"/>
  <c r="H169" i="19"/>
  <c r="H170" i="19"/>
  <c r="H171" i="19"/>
  <c r="H172" i="19"/>
  <c r="H173" i="19"/>
  <c r="H174" i="19"/>
  <c r="H175" i="19"/>
  <c r="H176" i="19"/>
  <c r="H177" i="19"/>
  <c r="H178" i="19"/>
  <c r="H179" i="19"/>
  <c r="H180" i="19"/>
  <c r="H181" i="19"/>
  <c r="H182" i="19"/>
  <c r="H183" i="19"/>
  <c r="H184" i="19"/>
  <c r="H185" i="19"/>
  <c r="H186" i="19"/>
  <c r="H187" i="19"/>
  <c r="H188" i="19"/>
  <c r="H189" i="19"/>
  <c r="H190" i="19"/>
  <c r="H191" i="19"/>
  <c r="H192" i="19"/>
  <c r="H193" i="19"/>
  <c r="H194" i="19"/>
  <c r="H195" i="19"/>
  <c r="H196" i="19"/>
  <c r="H197" i="19"/>
  <c r="H198" i="19"/>
  <c r="H199" i="19"/>
  <c r="H200" i="19"/>
  <c r="H201" i="19"/>
  <c r="H202" i="19"/>
  <c r="H203" i="19"/>
  <c r="H204" i="19"/>
  <c r="H205" i="19"/>
  <c r="H206" i="19"/>
  <c r="H207" i="19"/>
  <c r="H208" i="19"/>
  <c r="H209" i="19"/>
  <c r="H210" i="19"/>
  <c r="H211" i="19"/>
  <c r="H212" i="19"/>
  <c r="H213" i="19"/>
  <c r="H214" i="19"/>
  <c r="H215" i="19"/>
  <c r="H216" i="19"/>
  <c r="H217" i="19"/>
  <c r="H218" i="19"/>
  <c r="H219" i="19"/>
  <c r="H220" i="19"/>
  <c r="H221" i="19"/>
  <c r="H222" i="19"/>
  <c r="H223" i="19"/>
  <c r="H224" i="19"/>
  <c r="H225" i="19"/>
  <c r="H226" i="19"/>
  <c r="H227" i="19"/>
  <c r="H228" i="19"/>
  <c r="H229" i="19"/>
  <c r="H137" i="19"/>
  <c r="H83" i="19"/>
  <c r="H84" i="19"/>
  <c r="H85" i="19"/>
  <c r="H86" i="19"/>
  <c r="H87" i="19"/>
  <c r="H88" i="19"/>
  <c r="H89" i="19"/>
  <c r="H90" i="19"/>
  <c r="H91" i="19"/>
  <c r="H92" i="19"/>
  <c r="H93" i="19"/>
  <c r="H94" i="19"/>
  <c r="H95" i="19"/>
  <c r="H96" i="19"/>
  <c r="H97" i="19"/>
  <c r="H98" i="19"/>
  <c r="H99" i="19"/>
  <c r="H100" i="19"/>
  <c r="H101" i="19"/>
  <c r="H102" i="19"/>
  <c r="H103" i="19"/>
  <c r="H104" i="19"/>
  <c r="H105" i="19"/>
  <c r="H106" i="19"/>
  <c r="H107" i="19"/>
  <c r="H108" i="19"/>
  <c r="H109" i="19"/>
  <c r="H110" i="19"/>
  <c r="H111" i="19"/>
  <c r="H112" i="19"/>
  <c r="H113" i="19"/>
  <c r="H114" i="19"/>
  <c r="H115" i="19"/>
  <c r="H116" i="19"/>
  <c r="H117" i="19"/>
  <c r="H118" i="19"/>
  <c r="H119" i="19"/>
  <c r="H120" i="19"/>
  <c r="H121" i="19"/>
  <c r="H122" i="19"/>
  <c r="H123" i="19"/>
  <c r="H124" i="19"/>
  <c r="H125" i="19"/>
  <c r="H126" i="19"/>
  <c r="H127" i="19"/>
  <c r="H128" i="19"/>
  <c r="H129" i="19"/>
  <c r="H130" i="19"/>
  <c r="H131" i="19"/>
  <c r="H132" i="19"/>
  <c r="H133" i="19"/>
  <c r="H134" i="19"/>
  <c r="H135" i="19"/>
  <c r="H136" i="19"/>
  <c r="H82"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H76" i="19"/>
  <c r="H77" i="19"/>
  <c r="H78" i="19"/>
  <c r="H79" i="19"/>
  <c r="H80" i="19"/>
  <c r="H81" i="19"/>
  <c r="H36" i="19"/>
  <c r="E125" i="1" l="1"/>
  <c r="E126" i="1"/>
  <c r="E127" i="1"/>
  <c r="E128" i="1"/>
  <c r="E129" i="1"/>
  <c r="E130" i="1"/>
  <c r="E131" i="1"/>
  <c r="E132" i="1"/>
  <c r="E133" i="1"/>
  <c r="E134" i="1"/>
  <c r="E135" i="1"/>
  <c r="E136" i="1"/>
  <c r="E137" i="1"/>
  <c r="E138" i="1"/>
  <c r="I138" i="1" s="1"/>
  <c r="E139" i="1"/>
  <c r="I139" i="1" s="1"/>
  <c r="E140" i="1"/>
  <c r="I140" i="1" s="1"/>
  <c r="E141" i="1"/>
  <c r="I141" i="1" s="1"/>
  <c r="E142" i="1"/>
  <c r="I142" i="1" s="1"/>
  <c r="E143" i="1"/>
  <c r="I143" i="1" s="1"/>
  <c r="E144" i="1"/>
  <c r="I144" i="1" s="1"/>
  <c r="E145" i="1"/>
  <c r="I145" i="1" s="1"/>
  <c r="E146" i="1"/>
  <c r="I146" i="1" s="1"/>
  <c r="E147" i="1"/>
  <c r="I147" i="1" s="1"/>
  <c r="E148" i="1"/>
  <c r="I148" i="1" s="1"/>
  <c r="E149" i="1"/>
  <c r="I149" i="1" s="1"/>
  <c r="E150" i="1"/>
  <c r="I150" i="1" s="1"/>
  <c r="E151" i="1"/>
  <c r="I151" i="1" s="1"/>
  <c r="E152" i="1"/>
  <c r="I152" i="1" s="1"/>
  <c r="E153" i="1"/>
  <c r="I153" i="1" s="1"/>
  <c r="E154" i="1"/>
  <c r="I154" i="1" s="1"/>
  <c r="E155" i="1"/>
  <c r="I155" i="1" s="1"/>
  <c r="E156" i="1"/>
  <c r="I156" i="1" s="1"/>
  <c r="E157" i="1"/>
  <c r="I157" i="1" s="1"/>
  <c r="E158" i="1"/>
  <c r="I158" i="1" s="1"/>
  <c r="E159" i="1"/>
  <c r="I159" i="1" s="1"/>
  <c r="E160" i="1"/>
  <c r="I160" i="1" s="1"/>
  <c r="E161" i="1"/>
  <c r="I161" i="1" s="1"/>
  <c r="E162" i="1"/>
  <c r="I162" i="1" s="1"/>
  <c r="E163" i="1"/>
  <c r="I163" i="1" s="1"/>
  <c r="E164" i="1"/>
  <c r="I164" i="1" s="1"/>
  <c r="E165" i="1"/>
  <c r="I165" i="1" s="1"/>
  <c r="E166" i="1"/>
  <c r="I166" i="1" s="1"/>
  <c r="E167" i="1"/>
  <c r="I167" i="1" s="1"/>
  <c r="E168" i="1"/>
  <c r="I168" i="1" s="1"/>
  <c r="E169" i="1"/>
  <c r="I169" i="1" s="1"/>
  <c r="E170" i="1"/>
  <c r="I170" i="1" s="1"/>
  <c r="E171" i="1"/>
  <c r="I171" i="1" s="1"/>
  <c r="E172" i="1"/>
  <c r="I172" i="1" s="1"/>
  <c r="E173" i="1"/>
  <c r="I173" i="1" s="1"/>
  <c r="E174" i="1"/>
  <c r="I174" i="1" s="1"/>
  <c r="E175" i="1"/>
  <c r="I175" i="1" s="1"/>
  <c r="E176" i="1"/>
  <c r="I176" i="1" s="1"/>
  <c r="E177" i="1"/>
  <c r="I177" i="1" s="1"/>
  <c r="E178" i="1"/>
  <c r="I178" i="1" s="1"/>
  <c r="E179" i="1"/>
  <c r="I179" i="1" s="1"/>
  <c r="E180" i="1"/>
  <c r="I180" i="1" s="1"/>
  <c r="E181" i="1"/>
  <c r="I181" i="1" s="1"/>
  <c r="E182" i="1"/>
  <c r="I182" i="1" s="1"/>
  <c r="E183" i="1"/>
  <c r="I183" i="1" s="1"/>
  <c r="E184" i="1"/>
  <c r="I184" i="1" s="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124"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3" i="1"/>
  <c r="E119" i="1" l="1"/>
  <c r="E111" i="1"/>
  <c r="E103" i="1"/>
  <c r="E95" i="1"/>
  <c r="E87" i="1"/>
  <c r="E79" i="1"/>
  <c r="M79" i="19" s="1"/>
  <c r="E71" i="1"/>
  <c r="E63" i="1"/>
  <c r="E55" i="1"/>
  <c r="L55" i="19" s="1"/>
  <c r="E47" i="1"/>
  <c r="E39" i="1"/>
  <c r="E31" i="1"/>
  <c r="E23" i="1"/>
  <c r="E15" i="1"/>
  <c r="E7" i="1"/>
  <c r="E13" i="1"/>
  <c r="E5" i="1"/>
  <c r="E123" i="1"/>
  <c r="E115" i="1"/>
  <c r="E107" i="1"/>
  <c r="E99" i="1"/>
  <c r="E91" i="1"/>
  <c r="M91" i="19" s="1"/>
  <c r="E83" i="1"/>
  <c r="E75" i="1"/>
  <c r="E67" i="1"/>
  <c r="E51" i="1"/>
  <c r="E43" i="1"/>
  <c r="E35" i="1"/>
  <c r="E19" i="1"/>
  <c r="E11" i="1"/>
  <c r="E121" i="1"/>
  <c r="E105" i="1"/>
  <c r="L105" i="19" s="1"/>
  <c r="E49" i="1"/>
  <c r="L49" i="19" s="1"/>
  <c r="E9" i="1"/>
  <c r="E112" i="1"/>
  <c r="E97" i="1"/>
  <c r="E89" i="1"/>
  <c r="M89" i="19" s="1"/>
  <c r="E80" i="1"/>
  <c r="E73" i="1"/>
  <c r="E65" i="1"/>
  <c r="E56" i="1"/>
  <c r="E41" i="1"/>
  <c r="E32" i="1"/>
  <c r="E25" i="1"/>
  <c r="E16" i="1"/>
  <c r="E117" i="1"/>
  <c r="E109" i="1"/>
  <c r="E101" i="1"/>
  <c r="E93" i="1"/>
  <c r="M93" i="19" s="1"/>
  <c r="E85" i="1"/>
  <c r="E69" i="1"/>
  <c r="E61" i="1"/>
  <c r="E53" i="1"/>
  <c r="E45" i="1"/>
  <c r="L45" i="19" s="1"/>
  <c r="E37" i="1"/>
  <c r="E21" i="1"/>
  <c r="E116" i="1"/>
  <c r="E108" i="1"/>
  <c r="E100" i="1"/>
  <c r="E92" i="1"/>
  <c r="E84" i="1"/>
  <c r="E76" i="1"/>
  <c r="E68" i="1"/>
  <c r="E60" i="1"/>
  <c r="E52" i="1"/>
  <c r="E44" i="1"/>
  <c r="E36" i="1"/>
  <c r="E28" i="1"/>
  <c r="E20" i="1"/>
  <c r="E12" i="1"/>
  <c r="E27" i="1"/>
  <c r="E114" i="1"/>
  <c r="E90" i="1"/>
  <c r="E82" i="1"/>
  <c r="E74" i="1"/>
  <c r="E66" i="1"/>
  <c r="E50" i="1"/>
  <c r="E34" i="1"/>
  <c r="E26" i="1"/>
  <c r="E18" i="1"/>
  <c r="E10" i="1"/>
  <c r="E77" i="1"/>
  <c r="E29" i="1"/>
  <c r="E59" i="1"/>
  <c r="E4" i="1"/>
  <c r="E122" i="1"/>
  <c r="E106" i="1"/>
  <c r="E98" i="1"/>
  <c r="E58" i="1"/>
  <c r="E42" i="1"/>
  <c r="L25" i="19"/>
  <c r="L39" i="19"/>
  <c r="L31" i="19"/>
  <c r="L23" i="19"/>
  <c r="L15" i="19"/>
  <c r="M32" i="19"/>
  <c r="M103" i="19"/>
  <c r="M90" i="19"/>
  <c r="L100" i="19"/>
  <c r="M52" i="19"/>
  <c r="M36" i="19"/>
  <c r="M28" i="19"/>
  <c r="M20" i="19"/>
  <c r="M61" i="19"/>
  <c r="L53" i="19"/>
  <c r="L115" i="19"/>
  <c r="M115" i="19"/>
  <c r="L107" i="19"/>
  <c r="M107" i="19"/>
  <c r="M59" i="19"/>
  <c r="L59" i="19"/>
  <c r="M51" i="19"/>
  <c r="L35" i="19"/>
  <c r="M35" i="19"/>
  <c r="M19" i="19"/>
  <c r="L66" i="19"/>
  <c r="M66" i="19"/>
  <c r="E113" i="1"/>
  <c r="E81" i="1"/>
  <c r="E57" i="1"/>
  <c r="E33" i="1"/>
  <c r="E17" i="1"/>
  <c r="L220" i="19"/>
  <c r="M220" i="19"/>
  <c r="L172" i="19"/>
  <c r="M172" i="19"/>
  <c r="L156" i="19"/>
  <c r="M156" i="19"/>
  <c r="M132" i="19"/>
  <c r="L132" i="19"/>
  <c r="E120" i="1"/>
  <c r="E104" i="1"/>
  <c r="E96" i="1"/>
  <c r="E88" i="1"/>
  <c r="E72" i="1"/>
  <c r="E64" i="1"/>
  <c r="E48" i="1"/>
  <c r="E40" i="1"/>
  <c r="E24" i="1"/>
  <c r="E8" i="1"/>
  <c r="M227" i="19"/>
  <c r="L227" i="19"/>
  <c r="M219" i="19"/>
  <c r="L219" i="19"/>
  <c r="M211" i="19"/>
  <c r="L211" i="19"/>
  <c r="M203" i="19"/>
  <c r="L203" i="19"/>
  <c r="L195" i="19"/>
  <c r="M195" i="19"/>
  <c r="M187" i="19"/>
  <c r="L187" i="19"/>
  <c r="M179" i="19"/>
  <c r="L179" i="19"/>
  <c r="L171" i="19"/>
  <c r="M171" i="19"/>
  <c r="M163" i="19"/>
  <c r="L163" i="19"/>
  <c r="M155" i="19"/>
  <c r="L155" i="19"/>
  <c r="M147" i="19"/>
  <c r="L147" i="19"/>
  <c r="M139" i="19"/>
  <c r="L139" i="19"/>
  <c r="M131" i="19"/>
  <c r="L131" i="19"/>
  <c r="L228" i="19"/>
  <c r="M228" i="19"/>
  <c r="L180" i="19"/>
  <c r="M180" i="19"/>
  <c r="L164" i="19"/>
  <c r="M164" i="19"/>
  <c r="L148" i="19"/>
  <c r="M148" i="19"/>
  <c r="L140" i="19"/>
  <c r="M140" i="19"/>
  <c r="L226" i="19"/>
  <c r="M226" i="19"/>
  <c r="L218" i="19"/>
  <c r="M218" i="19"/>
  <c r="M210" i="19"/>
  <c r="L210" i="19"/>
  <c r="L202" i="19"/>
  <c r="M202" i="19"/>
  <c r="M194" i="19"/>
  <c r="L194" i="19"/>
  <c r="M186" i="19"/>
  <c r="L186" i="19"/>
  <c r="L178" i="19"/>
  <c r="M178" i="19"/>
  <c r="L170" i="19"/>
  <c r="M170" i="19"/>
  <c r="L162" i="19"/>
  <c r="M162" i="19"/>
  <c r="L154" i="19"/>
  <c r="M154" i="19"/>
  <c r="L146" i="19"/>
  <c r="M146" i="19"/>
  <c r="M138" i="19"/>
  <c r="L138" i="19"/>
  <c r="L130" i="19"/>
  <c r="M130" i="19"/>
  <c r="L212" i="19"/>
  <c r="M212" i="19"/>
  <c r="E118" i="1"/>
  <c r="E110" i="1"/>
  <c r="E102" i="1"/>
  <c r="E94" i="1"/>
  <c r="E86" i="1"/>
  <c r="E78" i="1"/>
  <c r="E70" i="1"/>
  <c r="E62" i="1"/>
  <c r="E54" i="1"/>
  <c r="E46" i="1"/>
  <c r="E38" i="1"/>
  <c r="E30" i="1"/>
  <c r="E22" i="1"/>
  <c r="E14" i="1"/>
  <c r="E6" i="1"/>
  <c r="L225" i="19"/>
  <c r="M225" i="19"/>
  <c r="L217" i="19"/>
  <c r="M217" i="19"/>
  <c r="L209" i="19"/>
  <c r="M209" i="19"/>
  <c r="L201" i="19"/>
  <c r="M201" i="19"/>
  <c r="L193" i="19"/>
  <c r="M193" i="19"/>
  <c r="L185" i="19"/>
  <c r="M185" i="19"/>
  <c r="M177" i="19"/>
  <c r="L177" i="19"/>
  <c r="L169" i="19"/>
  <c r="M169" i="19"/>
  <c r="L161" i="19"/>
  <c r="M161" i="19"/>
  <c r="L153" i="19"/>
  <c r="M153" i="19"/>
  <c r="M145" i="19"/>
  <c r="L145" i="19"/>
  <c r="M137" i="19"/>
  <c r="L137" i="19"/>
  <c r="L129" i="19"/>
  <c r="M129" i="19"/>
  <c r="L204" i="19"/>
  <c r="M204" i="19"/>
  <c r="M224" i="19"/>
  <c r="L224" i="19"/>
  <c r="M216" i="19"/>
  <c r="L216" i="19"/>
  <c r="M208" i="19"/>
  <c r="L208" i="19"/>
  <c r="M200" i="19"/>
  <c r="L200" i="19"/>
  <c r="M192" i="19"/>
  <c r="L192" i="19"/>
  <c r="M184" i="19"/>
  <c r="L184" i="19"/>
  <c r="L176" i="19"/>
  <c r="M176" i="19"/>
  <c r="M168" i="19"/>
  <c r="L168" i="19"/>
  <c r="M160" i="19"/>
  <c r="L160" i="19"/>
  <c r="M152" i="19"/>
  <c r="L152" i="19"/>
  <c r="M144" i="19"/>
  <c r="L144" i="19"/>
  <c r="L136" i="19"/>
  <c r="M136" i="19"/>
  <c r="L128" i="19"/>
  <c r="M128" i="19"/>
  <c r="L188" i="19"/>
  <c r="M188" i="19"/>
  <c r="M124" i="19"/>
  <c r="L124" i="19"/>
  <c r="M223" i="19"/>
  <c r="L223" i="19"/>
  <c r="M215" i="19"/>
  <c r="L215" i="19"/>
  <c r="L207" i="19"/>
  <c r="M207" i="19"/>
  <c r="L199" i="19"/>
  <c r="M199" i="19"/>
  <c r="L191" i="19"/>
  <c r="M191" i="19"/>
  <c r="L183" i="19"/>
  <c r="M183" i="19"/>
  <c r="L175" i="19"/>
  <c r="M175" i="19"/>
  <c r="L167" i="19"/>
  <c r="M167" i="19"/>
  <c r="L159" i="19"/>
  <c r="M159" i="19"/>
  <c r="M151" i="19"/>
  <c r="L151" i="19"/>
  <c r="L143" i="19"/>
  <c r="M143" i="19"/>
  <c r="M135" i="19"/>
  <c r="L135" i="19"/>
  <c r="M127" i="19"/>
  <c r="L127" i="19"/>
  <c r="L196" i="19"/>
  <c r="M196" i="19"/>
  <c r="L222" i="19"/>
  <c r="M222" i="19"/>
  <c r="M214" i="19"/>
  <c r="L214" i="19"/>
  <c r="L206" i="19"/>
  <c r="M206" i="19"/>
  <c r="L198" i="19"/>
  <c r="M198" i="19"/>
  <c r="L190" i="19"/>
  <c r="M190" i="19"/>
  <c r="L182" i="19"/>
  <c r="M182" i="19"/>
  <c r="L174" i="19"/>
  <c r="M174" i="19"/>
  <c r="M166" i="19"/>
  <c r="L166" i="19"/>
  <c r="M158" i="19"/>
  <c r="L158" i="19"/>
  <c r="M150" i="19"/>
  <c r="L150" i="19"/>
  <c r="M142" i="19"/>
  <c r="L142" i="19"/>
  <c r="L134" i="19"/>
  <c r="M134" i="19"/>
  <c r="L126" i="19"/>
  <c r="M126" i="19"/>
  <c r="M229" i="19"/>
  <c r="L229" i="19"/>
  <c r="M221" i="19"/>
  <c r="L221" i="19"/>
  <c r="L213" i="19"/>
  <c r="M213" i="19"/>
  <c r="L205" i="19"/>
  <c r="M205" i="19"/>
  <c r="L197" i="19"/>
  <c r="M197" i="19"/>
  <c r="L189" i="19"/>
  <c r="M189" i="19"/>
  <c r="M181" i="19"/>
  <c r="L181" i="19"/>
  <c r="M173" i="19"/>
  <c r="L173" i="19"/>
  <c r="M165" i="19"/>
  <c r="L165" i="19"/>
  <c r="M157" i="19"/>
  <c r="L157" i="19"/>
  <c r="L149" i="19"/>
  <c r="M149" i="19"/>
  <c r="L141" i="19"/>
  <c r="M141" i="19"/>
  <c r="M133" i="19"/>
  <c r="L133" i="19"/>
  <c r="L125" i="19"/>
  <c r="M125" i="19"/>
  <c r="F229" i="7"/>
  <c r="F228" i="7"/>
  <c r="F227" i="7"/>
  <c r="F226" i="7"/>
  <c r="F225" i="7"/>
  <c r="F224" i="7"/>
  <c r="F223" i="7"/>
  <c r="F223" i="1" s="1"/>
  <c r="F222" i="7"/>
  <c r="F221" i="7"/>
  <c r="F221" i="1" s="1"/>
  <c r="F220" i="7"/>
  <c r="F220" i="1" s="1"/>
  <c r="F219" i="7"/>
  <c r="F218" i="7"/>
  <c r="F217" i="7"/>
  <c r="F216" i="7"/>
  <c r="F216" i="1" s="1"/>
  <c r="F215" i="7"/>
  <c r="F215" i="1" s="1"/>
  <c r="F214" i="7"/>
  <c r="F214" i="1" s="1"/>
  <c r="F213" i="7"/>
  <c r="F213" i="1" s="1"/>
  <c r="F212" i="7"/>
  <c r="F212" i="1" s="1"/>
  <c r="F211" i="7"/>
  <c r="F210" i="7"/>
  <c r="F209" i="7"/>
  <c r="F208" i="7"/>
  <c r="F207" i="7"/>
  <c r="F207" i="1" s="1"/>
  <c r="F206" i="7"/>
  <c r="F206" i="1" s="1"/>
  <c r="F205" i="7"/>
  <c r="F205" i="1" s="1"/>
  <c r="F204" i="7"/>
  <c r="F204" i="1" s="1"/>
  <c r="F203" i="7"/>
  <c r="F202" i="7"/>
  <c r="F202" i="1" s="1"/>
  <c r="F201" i="7"/>
  <c r="F200" i="7"/>
  <c r="F199" i="7"/>
  <c r="F199" i="1" s="1"/>
  <c r="F198" i="7"/>
  <c r="F197" i="7"/>
  <c r="F197" i="1" s="1"/>
  <c r="F196" i="7"/>
  <c r="F196" i="1" s="1"/>
  <c r="F195" i="7"/>
  <c r="F194" i="7"/>
  <c r="F194" i="1" s="1"/>
  <c r="F193" i="7"/>
  <c r="F192" i="7"/>
  <c r="F192" i="1" s="1"/>
  <c r="F191" i="7"/>
  <c r="F191" i="1" s="1"/>
  <c r="F190" i="7"/>
  <c r="F189" i="7"/>
  <c r="F189" i="1" s="1"/>
  <c r="F188" i="7"/>
  <c r="F188" i="1" s="1"/>
  <c r="F187" i="7"/>
  <c r="F186" i="7"/>
  <c r="F185" i="7"/>
  <c r="F184" i="7"/>
  <c r="F184" i="1" s="1"/>
  <c r="F183" i="7"/>
  <c r="F183" i="1" s="1"/>
  <c r="F182" i="7"/>
  <c r="F182" i="1" s="1"/>
  <c r="F181" i="7"/>
  <c r="F181" i="1" s="1"/>
  <c r="F180" i="7"/>
  <c r="F180" i="1" s="1"/>
  <c r="F179" i="7"/>
  <c r="F178" i="7"/>
  <c r="F177" i="7"/>
  <c r="F176" i="7"/>
  <c r="F175" i="7"/>
  <c r="F175" i="1" s="1"/>
  <c r="F174" i="7"/>
  <c r="F174" i="1" s="1"/>
  <c r="F173" i="7"/>
  <c r="F173" i="1" s="1"/>
  <c r="F172" i="7"/>
  <c r="F172" i="1" s="1"/>
  <c r="F171" i="7"/>
  <c r="F170" i="7"/>
  <c r="F170" i="1" s="1"/>
  <c r="F169" i="7"/>
  <c r="F168" i="7"/>
  <c r="F167" i="7"/>
  <c r="F167" i="1" s="1"/>
  <c r="F166" i="7"/>
  <c r="F165" i="7"/>
  <c r="F165" i="1" s="1"/>
  <c r="F164" i="7"/>
  <c r="F164" i="1" s="1"/>
  <c r="F163" i="7"/>
  <c r="F163" i="1" s="1"/>
  <c r="F162" i="7"/>
  <c r="F162" i="1" s="1"/>
  <c r="F161" i="7"/>
  <c r="F160" i="7"/>
  <c r="F160" i="1" s="1"/>
  <c r="F159" i="7"/>
  <c r="F159" i="1" s="1"/>
  <c r="F158" i="7"/>
  <c r="F157" i="7"/>
  <c r="F157" i="1" s="1"/>
  <c r="F156" i="7"/>
  <c r="F156" i="1" s="1"/>
  <c r="F155" i="7"/>
  <c r="F155" i="1" s="1"/>
  <c r="F154" i="7"/>
  <c r="F153" i="7"/>
  <c r="F152" i="7"/>
  <c r="F152" i="1" s="1"/>
  <c r="F151" i="7"/>
  <c r="F151" i="1" s="1"/>
  <c r="F150" i="7"/>
  <c r="F150" i="1" s="1"/>
  <c r="F149" i="7"/>
  <c r="F148" i="7"/>
  <c r="F148" i="1" s="1"/>
  <c r="F147" i="7"/>
  <c r="F147" i="1" s="1"/>
  <c r="F146" i="7"/>
  <c r="F146" i="1" s="1"/>
  <c r="F145" i="7"/>
  <c r="F144" i="7"/>
  <c r="F143" i="7"/>
  <c r="F143" i="1" s="1"/>
  <c r="F142" i="7"/>
  <c r="F142" i="1" s="1"/>
  <c r="F141" i="7"/>
  <c r="F141" i="1" s="1"/>
  <c r="F140" i="7"/>
  <c r="F140" i="1" s="1"/>
  <c r="F139" i="7"/>
  <c r="F139" i="1" s="1"/>
  <c r="F138" i="7"/>
  <c r="F137" i="7"/>
  <c r="F136" i="7"/>
  <c r="F135" i="7"/>
  <c r="F135" i="1" s="1"/>
  <c r="F134" i="7"/>
  <c r="F134" i="1" s="1"/>
  <c r="F133" i="7"/>
  <c r="F133" i="1" s="1"/>
  <c r="F132" i="7"/>
  <c r="F132" i="1" s="1"/>
  <c r="F131" i="7"/>
  <c r="F131" i="1" s="1"/>
  <c r="F130" i="7"/>
  <c r="F129" i="7"/>
  <c r="F128" i="7"/>
  <c r="F127" i="7"/>
  <c r="F127" i="1" s="1"/>
  <c r="F126" i="7"/>
  <c r="F126" i="1" s="1"/>
  <c r="F125" i="7"/>
  <c r="F125" i="1" s="1"/>
  <c r="F124" i="7"/>
  <c r="F124" i="1" s="1"/>
  <c r="F123" i="7"/>
  <c r="F123" i="1" s="1"/>
  <c r="F122" i="7"/>
  <c r="F122" i="1" s="1"/>
  <c r="F121" i="7"/>
  <c r="F121" i="1" s="1"/>
  <c r="F120" i="7"/>
  <c r="F119" i="7"/>
  <c r="F119" i="1" s="1"/>
  <c r="F118" i="7"/>
  <c r="F118" i="1" s="1"/>
  <c r="F117" i="7"/>
  <c r="F117" i="1" s="1"/>
  <c r="F116" i="7"/>
  <c r="F116" i="1" s="1"/>
  <c r="F115" i="7"/>
  <c r="F114" i="7"/>
  <c r="F114" i="1" s="1"/>
  <c r="F113" i="7"/>
  <c r="F113" i="1" s="1"/>
  <c r="F112" i="7"/>
  <c r="F111" i="7"/>
  <c r="F111" i="1" s="1"/>
  <c r="F110" i="7"/>
  <c r="F110" i="1" s="1"/>
  <c r="F109" i="7"/>
  <c r="F109" i="1" s="1"/>
  <c r="F108" i="7"/>
  <c r="F108" i="1" s="1"/>
  <c r="F107" i="7"/>
  <c r="F106" i="7"/>
  <c r="F106" i="1" s="1"/>
  <c r="F105" i="7"/>
  <c r="F105" i="1" s="1"/>
  <c r="F104" i="7"/>
  <c r="F104" i="1" s="1"/>
  <c r="F103" i="7"/>
  <c r="F103" i="1" s="1"/>
  <c r="F102" i="7"/>
  <c r="F102" i="1" s="1"/>
  <c r="F101" i="7"/>
  <c r="F101" i="1" s="1"/>
  <c r="F100" i="7"/>
  <c r="F100" i="1" s="1"/>
  <c r="F99" i="7"/>
  <c r="F99" i="1" s="1"/>
  <c r="F98" i="7"/>
  <c r="F98" i="1" s="1"/>
  <c r="F97" i="7"/>
  <c r="F96" i="7"/>
  <c r="F96" i="1" s="1"/>
  <c r="F95" i="7"/>
  <c r="F95" i="1" s="1"/>
  <c r="F94" i="7"/>
  <c r="F94" i="1" s="1"/>
  <c r="F93" i="7"/>
  <c r="F93" i="1" s="1"/>
  <c r="F92" i="7"/>
  <c r="F92" i="1" s="1"/>
  <c r="F91" i="7"/>
  <c r="F90" i="7"/>
  <c r="F89" i="7"/>
  <c r="F89" i="1" s="1"/>
  <c r="F88" i="7"/>
  <c r="F88" i="1" s="1"/>
  <c r="F87" i="7"/>
  <c r="F87" i="1" s="1"/>
  <c r="F86" i="7"/>
  <c r="F86" i="1" s="1"/>
  <c r="F85" i="7"/>
  <c r="F85" i="1" s="1"/>
  <c r="F84" i="7"/>
  <c r="F84" i="1" s="1"/>
  <c r="F83" i="7"/>
  <c r="F82" i="7"/>
  <c r="F82" i="1" s="1"/>
  <c r="F81" i="7"/>
  <c r="F80" i="7"/>
  <c r="F79" i="7"/>
  <c r="F78" i="7"/>
  <c r="F77" i="7"/>
  <c r="F76" i="7"/>
  <c r="F75" i="7"/>
  <c r="F74" i="7"/>
  <c r="F73" i="7"/>
  <c r="F72" i="7"/>
  <c r="F71" i="7"/>
  <c r="F70" i="7"/>
  <c r="F69" i="7"/>
  <c r="F68" i="7"/>
  <c r="F67" i="7"/>
  <c r="F66" i="7"/>
  <c r="H66" i="7" s="1"/>
  <c r="F65" i="7"/>
  <c r="F64" i="7"/>
  <c r="F63" i="7"/>
  <c r="F62" i="7"/>
  <c r="F61" i="7"/>
  <c r="F60" i="7"/>
  <c r="F59" i="7"/>
  <c r="F58" i="7"/>
  <c r="F57" i="7"/>
  <c r="F56" i="7"/>
  <c r="H56" i="7" s="1"/>
  <c r="F55" i="7"/>
  <c r="F54" i="7"/>
  <c r="F53" i="7"/>
  <c r="F52" i="7"/>
  <c r="F51" i="7"/>
  <c r="F50" i="7"/>
  <c r="H50" i="7" s="1"/>
  <c r="F49" i="7"/>
  <c r="H49" i="7" s="1"/>
  <c r="F48" i="7"/>
  <c r="F47" i="7"/>
  <c r="F46" i="7"/>
  <c r="F45" i="7"/>
  <c r="F44" i="7"/>
  <c r="F43" i="7"/>
  <c r="F42" i="7"/>
  <c r="F41" i="7"/>
  <c r="F40" i="7"/>
  <c r="F39" i="7"/>
  <c r="F38" i="7"/>
  <c r="F37" i="7"/>
  <c r="F36" i="7"/>
  <c r="F35" i="7"/>
  <c r="F34" i="7"/>
  <c r="H34" i="7" s="1"/>
  <c r="F33" i="7"/>
  <c r="F32" i="7"/>
  <c r="H32" i="7" s="1"/>
  <c r="F31" i="7"/>
  <c r="F30" i="7"/>
  <c r="F29" i="7"/>
  <c r="F28" i="7"/>
  <c r="F27" i="7"/>
  <c r="F26" i="7"/>
  <c r="F25" i="7"/>
  <c r="H25" i="7" s="1"/>
  <c r="F24" i="7"/>
  <c r="H24" i="7" s="1"/>
  <c r="F23" i="7"/>
  <c r="F22" i="7"/>
  <c r="F21" i="7"/>
  <c r="F20" i="7"/>
  <c r="F19" i="7"/>
  <c r="F18" i="7"/>
  <c r="F17" i="7"/>
  <c r="F16" i="7"/>
  <c r="F15" i="7"/>
  <c r="F14" i="7"/>
  <c r="F13" i="7"/>
  <c r="F12" i="7"/>
  <c r="F11" i="7"/>
  <c r="F10" i="7"/>
  <c r="H10" i="7" s="1"/>
  <c r="F9" i="7"/>
  <c r="H9" i="7" s="1"/>
  <c r="F8" i="7"/>
  <c r="F7" i="7"/>
  <c r="F6" i="7"/>
  <c r="F5" i="7"/>
  <c r="F4" i="7"/>
  <c r="F77" i="1" l="1"/>
  <c r="H77" i="7"/>
  <c r="F78" i="1"/>
  <c r="H78" i="7"/>
  <c r="F80" i="1"/>
  <c r="H80" i="7"/>
  <c r="F81" i="1"/>
  <c r="H81" i="7"/>
  <c r="F79" i="1"/>
  <c r="H79" i="7"/>
  <c r="F69" i="1"/>
  <c r="H69" i="7"/>
  <c r="F70" i="1"/>
  <c r="H70" i="7"/>
  <c r="F71" i="1"/>
  <c r="H71" i="7"/>
  <c r="F72" i="1"/>
  <c r="H72" i="7"/>
  <c r="F73" i="1"/>
  <c r="H73" i="7"/>
  <c r="F74" i="1"/>
  <c r="H74" i="7"/>
  <c r="F75" i="1"/>
  <c r="H75" i="7"/>
  <c r="F68" i="1"/>
  <c r="H68" i="7"/>
  <c r="F76" i="1"/>
  <c r="H76" i="7"/>
  <c r="F37" i="1"/>
  <c r="H37" i="7"/>
  <c r="F21" i="1"/>
  <c r="H21" i="7"/>
  <c r="F45" i="1"/>
  <c r="H45" i="7"/>
  <c r="F14" i="1"/>
  <c r="H14" i="7"/>
  <c r="F30" i="1"/>
  <c r="H30" i="7"/>
  <c r="F54" i="1"/>
  <c r="H54" i="7"/>
  <c r="F23" i="1"/>
  <c r="H23" i="7"/>
  <c r="F39" i="1"/>
  <c r="H39" i="7"/>
  <c r="F55" i="1"/>
  <c r="H55" i="7"/>
  <c r="F63" i="1"/>
  <c r="H63" i="7"/>
  <c r="F8" i="1"/>
  <c r="H8" i="7"/>
  <c r="F16" i="1"/>
  <c r="H16" i="7"/>
  <c r="F40" i="1"/>
  <c r="H40" i="7"/>
  <c r="F48" i="1"/>
  <c r="H48" i="7"/>
  <c r="F64" i="1"/>
  <c r="H64" i="7"/>
  <c r="F5" i="1"/>
  <c r="H5" i="7"/>
  <c r="F29" i="1"/>
  <c r="H29" i="7"/>
  <c r="F61" i="1"/>
  <c r="H61" i="7"/>
  <c r="F22" i="1"/>
  <c r="H22" i="7"/>
  <c r="F38" i="1"/>
  <c r="H38" i="7"/>
  <c r="F62" i="1"/>
  <c r="H62" i="7"/>
  <c r="F15" i="1"/>
  <c r="H15" i="7"/>
  <c r="F31" i="1"/>
  <c r="H31" i="7"/>
  <c r="F47" i="1"/>
  <c r="H47" i="7"/>
  <c r="F17" i="1"/>
  <c r="H17" i="7"/>
  <c r="F33" i="1"/>
  <c r="H33" i="7"/>
  <c r="F41" i="1"/>
  <c r="H41" i="7"/>
  <c r="F57" i="1"/>
  <c r="H57" i="7"/>
  <c r="F65" i="1"/>
  <c r="H65" i="7"/>
  <c r="F18" i="1"/>
  <c r="H18" i="7"/>
  <c r="F26" i="1"/>
  <c r="H26" i="7"/>
  <c r="F42" i="1"/>
  <c r="H42" i="7"/>
  <c r="F58" i="1"/>
  <c r="H58" i="7"/>
  <c r="F11" i="1"/>
  <c r="H11" i="7"/>
  <c r="F19" i="1"/>
  <c r="H19" i="7"/>
  <c r="F27" i="1"/>
  <c r="H27" i="7"/>
  <c r="F35" i="1"/>
  <c r="H35" i="7"/>
  <c r="F43" i="1"/>
  <c r="H43" i="7"/>
  <c r="F51" i="1"/>
  <c r="H51" i="7"/>
  <c r="F59" i="1"/>
  <c r="H59" i="7"/>
  <c r="F67" i="1"/>
  <c r="H67" i="7"/>
  <c r="F13" i="1"/>
  <c r="H13" i="7"/>
  <c r="F53" i="1"/>
  <c r="H53" i="7"/>
  <c r="F6" i="1"/>
  <c r="H6" i="7"/>
  <c r="F46" i="1"/>
  <c r="H46" i="7"/>
  <c r="F7" i="1"/>
  <c r="H7" i="7"/>
  <c r="F4" i="1"/>
  <c r="H4" i="7"/>
  <c r="F12" i="1"/>
  <c r="H12" i="7"/>
  <c r="F20" i="1"/>
  <c r="H20" i="7"/>
  <c r="F28" i="1"/>
  <c r="H28" i="7"/>
  <c r="F36" i="1"/>
  <c r="H36" i="7"/>
  <c r="F44" i="1"/>
  <c r="H44" i="7"/>
  <c r="F52" i="1"/>
  <c r="H52" i="7"/>
  <c r="F60" i="1"/>
  <c r="H60" i="7"/>
  <c r="G158" i="1"/>
  <c r="F158" i="1"/>
  <c r="G24" i="1"/>
  <c r="F24" i="1"/>
  <c r="G32" i="1"/>
  <c r="F32" i="1"/>
  <c r="G56" i="1"/>
  <c r="F56" i="1"/>
  <c r="G112" i="1"/>
  <c r="F112" i="1"/>
  <c r="G120" i="1"/>
  <c r="F120" i="1"/>
  <c r="G128" i="1"/>
  <c r="F128" i="1"/>
  <c r="G136" i="1"/>
  <c r="F136" i="1"/>
  <c r="G144" i="1"/>
  <c r="F144" i="1"/>
  <c r="G168" i="1"/>
  <c r="F168" i="1"/>
  <c r="G176" i="1"/>
  <c r="F176" i="1"/>
  <c r="G200" i="1"/>
  <c r="F200" i="1"/>
  <c r="G208" i="1"/>
  <c r="F208" i="1"/>
  <c r="G224" i="1"/>
  <c r="F224" i="1"/>
  <c r="G49" i="1"/>
  <c r="F49" i="1"/>
  <c r="G201" i="1"/>
  <c r="F201" i="1"/>
  <c r="G10" i="1"/>
  <c r="F10" i="1"/>
  <c r="G66" i="1"/>
  <c r="F66" i="1"/>
  <c r="G130" i="1"/>
  <c r="F130" i="1"/>
  <c r="G154" i="1"/>
  <c r="F154" i="1"/>
  <c r="G218" i="1"/>
  <c r="F218" i="1"/>
  <c r="G9" i="1"/>
  <c r="F9" i="1"/>
  <c r="G25" i="1"/>
  <c r="F25" i="1"/>
  <c r="G97" i="1"/>
  <c r="F97" i="1"/>
  <c r="G129" i="1"/>
  <c r="F129" i="1"/>
  <c r="G137" i="1"/>
  <c r="F137" i="1"/>
  <c r="G145" i="1"/>
  <c r="F145" i="1"/>
  <c r="G153" i="1"/>
  <c r="F153" i="1"/>
  <c r="G161" i="1"/>
  <c r="F161" i="1"/>
  <c r="G169" i="1"/>
  <c r="F169" i="1"/>
  <c r="G177" i="1"/>
  <c r="F177" i="1"/>
  <c r="G185" i="1"/>
  <c r="F185" i="1"/>
  <c r="G193" i="1"/>
  <c r="F193" i="1"/>
  <c r="G209" i="1"/>
  <c r="F209" i="1"/>
  <c r="G217" i="1"/>
  <c r="F217" i="1"/>
  <c r="G225" i="1"/>
  <c r="F225" i="1"/>
  <c r="G34" i="1"/>
  <c r="F34" i="1"/>
  <c r="G50" i="1"/>
  <c r="F50" i="1"/>
  <c r="G90" i="1"/>
  <c r="F90" i="1"/>
  <c r="G178" i="1"/>
  <c r="F178" i="1"/>
  <c r="G186" i="1"/>
  <c r="F186" i="1"/>
  <c r="G226" i="1"/>
  <c r="F226" i="1"/>
  <c r="G83" i="1"/>
  <c r="F83" i="1"/>
  <c r="G91" i="1"/>
  <c r="F91" i="1"/>
  <c r="G107" i="1"/>
  <c r="F107" i="1"/>
  <c r="G115" i="1"/>
  <c r="F115" i="1"/>
  <c r="G171" i="1"/>
  <c r="F171" i="1"/>
  <c r="G179" i="1"/>
  <c r="F179" i="1"/>
  <c r="G187" i="1"/>
  <c r="F187" i="1"/>
  <c r="G195" i="1"/>
  <c r="F195" i="1"/>
  <c r="G203" i="1"/>
  <c r="F203" i="1"/>
  <c r="G211" i="1"/>
  <c r="F211" i="1"/>
  <c r="G219" i="1"/>
  <c r="F219" i="1"/>
  <c r="G227" i="1"/>
  <c r="F227" i="1"/>
  <c r="G138" i="1"/>
  <c r="F138" i="1"/>
  <c r="G210" i="1"/>
  <c r="F210" i="1"/>
  <c r="G228" i="1"/>
  <c r="F228" i="1"/>
  <c r="G149" i="1"/>
  <c r="F149" i="1"/>
  <c r="G229" i="1"/>
  <c r="F229" i="1"/>
  <c r="G166" i="1"/>
  <c r="F166" i="1"/>
  <c r="G190" i="1"/>
  <c r="F190" i="1"/>
  <c r="G198" i="1"/>
  <c r="F198" i="1"/>
  <c r="G222" i="1"/>
  <c r="F222" i="1"/>
  <c r="L67" i="19"/>
  <c r="M119" i="19"/>
  <c r="G89" i="1"/>
  <c r="L97" i="19"/>
  <c r="M97" i="19"/>
  <c r="M63" i="19"/>
  <c r="L19" i="19"/>
  <c r="M67" i="19"/>
  <c r="L13" i="19"/>
  <c r="N13" i="19" s="1"/>
  <c r="L28" i="19"/>
  <c r="L90" i="19"/>
  <c r="M23" i="19"/>
  <c r="M111" i="19"/>
  <c r="G65" i="1"/>
  <c r="G105" i="1"/>
  <c r="M75" i="19"/>
  <c r="M13" i="19"/>
  <c r="O13" i="19" s="1"/>
  <c r="G18" i="1"/>
  <c r="L51" i="19"/>
  <c r="M99" i="19"/>
  <c r="L61" i="19"/>
  <c r="M60" i="19"/>
  <c r="M31" i="19"/>
  <c r="M25" i="19"/>
  <c r="L60" i="19"/>
  <c r="L63" i="19"/>
  <c r="L75" i="19"/>
  <c r="G114" i="1"/>
  <c r="L114" i="19"/>
  <c r="G99" i="1"/>
  <c r="L99" i="19"/>
  <c r="M87" i="19"/>
  <c r="L87" i="19"/>
  <c r="L92" i="19"/>
  <c r="M95" i="19"/>
  <c r="M92" i="19"/>
  <c r="L95" i="19"/>
  <c r="L37" i="19"/>
  <c r="L98" i="19"/>
  <c r="M18" i="19"/>
  <c r="L21" i="19"/>
  <c r="L101" i="19"/>
  <c r="M65" i="19"/>
  <c r="M105" i="19"/>
  <c r="M106" i="19"/>
  <c r="M26" i="19"/>
  <c r="L27" i="19"/>
  <c r="L68" i="19"/>
  <c r="M71" i="19"/>
  <c r="M114" i="19"/>
  <c r="M34" i="19"/>
  <c r="M76" i="19"/>
  <c r="M45" i="19"/>
  <c r="L80" i="19"/>
  <c r="L91" i="19"/>
  <c r="M15" i="19"/>
  <c r="L79" i="19"/>
  <c r="L83" i="19"/>
  <c r="M50" i="19"/>
  <c r="L20" i="19"/>
  <c r="M84" i="19"/>
  <c r="M53" i="19"/>
  <c r="L16" i="19"/>
  <c r="L89" i="19"/>
  <c r="L109" i="19"/>
  <c r="L73" i="19"/>
  <c r="L29" i="19"/>
  <c r="M74" i="19"/>
  <c r="L36" i="19"/>
  <c r="M100" i="19"/>
  <c r="L69" i="19"/>
  <c r="L32" i="19"/>
  <c r="M112" i="19"/>
  <c r="L43" i="19"/>
  <c r="M39" i="19"/>
  <c r="L103" i="19"/>
  <c r="G73" i="1"/>
  <c r="G121" i="1"/>
  <c r="M42" i="19"/>
  <c r="M77" i="19"/>
  <c r="L82" i="19"/>
  <c r="L44" i="19"/>
  <c r="M85" i="19"/>
  <c r="L41" i="19"/>
  <c r="L47" i="19"/>
  <c r="M21" i="19"/>
  <c r="L58" i="19"/>
  <c r="L52" i="19"/>
  <c r="L93" i="19"/>
  <c r="L56" i="19"/>
  <c r="M49" i="19"/>
  <c r="M55" i="19"/>
  <c r="G8" i="1"/>
  <c r="G96" i="1"/>
  <c r="L123" i="19"/>
  <c r="L119" i="19"/>
  <c r="L121" i="19"/>
  <c r="M47" i="19"/>
  <c r="M122" i="19"/>
  <c r="M117" i="19"/>
  <c r="G26" i="1"/>
  <c r="G74" i="1"/>
  <c r="G106" i="1"/>
  <c r="G122" i="1"/>
  <c r="M43" i="19"/>
  <c r="M37" i="19"/>
  <c r="M121" i="19"/>
  <c r="L116" i="19"/>
  <c r="L117" i="19"/>
  <c r="M109" i="19"/>
  <c r="M82" i="19"/>
  <c r="M116" i="19"/>
  <c r="M83" i="19"/>
  <c r="L112" i="19"/>
  <c r="M68" i="19"/>
  <c r="L26" i="19"/>
  <c r="L71" i="19"/>
  <c r="M108" i="19"/>
  <c r="G104" i="1"/>
  <c r="M123" i="19"/>
  <c r="M69" i="19"/>
  <c r="L111" i="19"/>
  <c r="L34" i="19"/>
  <c r="M101" i="19"/>
  <c r="L76" i="19"/>
  <c r="M73" i="19"/>
  <c r="L18" i="19"/>
  <c r="L50" i="19"/>
  <c r="L65" i="19"/>
  <c r="G16" i="1"/>
  <c r="G80" i="1"/>
  <c r="L84" i="19"/>
  <c r="M16" i="19"/>
  <c r="M80" i="19"/>
  <c r="G113" i="1"/>
  <c r="G81" i="1"/>
  <c r="G42" i="1"/>
  <c r="G82" i="1"/>
  <c r="L77" i="19"/>
  <c r="L106" i="19"/>
  <c r="M44" i="19"/>
  <c r="L74" i="19"/>
  <c r="M29" i="19"/>
  <c r="L108" i="19"/>
  <c r="M41" i="19"/>
  <c r="M27" i="19"/>
  <c r="M56" i="19"/>
  <c r="L85" i="19"/>
  <c r="G41" i="1"/>
  <c r="M98" i="19"/>
  <c r="G33" i="1"/>
  <c r="G58" i="1"/>
  <c r="G98" i="1"/>
  <c r="L122" i="19"/>
  <c r="G88" i="1"/>
  <c r="G57" i="1"/>
  <c r="M58" i="19"/>
  <c r="L42" i="19"/>
  <c r="G40" i="1"/>
  <c r="G48" i="1"/>
  <c r="M110" i="19"/>
  <c r="L110" i="19"/>
  <c r="M54" i="19"/>
  <c r="L54" i="19"/>
  <c r="L72" i="19"/>
  <c r="M72" i="19"/>
  <c r="L17" i="19"/>
  <c r="M17" i="19"/>
  <c r="M62" i="19"/>
  <c r="L62" i="19"/>
  <c r="M88" i="19"/>
  <c r="L88" i="19"/>
  <c r="M33" i="19"/>
  <c r="L33" i="19"/>
  <c r="M46" i="19"/>
  <c r="L46" i="19"/>
  <c r="G64" i="1"/>
  <c r="G72" i="1"/>
  <c r="L70" i="19"/>
  <c r="M70" i="19"/>
  <c r="M96" i="19"/>
  <c r="L96" i="19"/>
  <c r="L57" i="19"/>
  <c r="M57" i="19"/>
  <c r="L64" i="19"/>
  <c r="M64" i="19"/>
  <c r="M14" i="19"/>
  <c r="L14" i="19"/>
  <c r="L78" i="19"/>
  <c r="M78" i="19"/>
  <c r="M104" i="19"/>
  <c r="L104" i="19"/>
  <c r="L81" i="19"/>
  <c r="M81" i="19"/>
  <c r="L118" i="19"/>
  <c r="M118" i="19"/>
  <c r="M22" i="19"/>
  <c r="L22" i="19"/>
  <c r="L86" i="19"/>
  <c r="M86" i="19"/>
  <c r="M24" i="19"/>
  <c r="L24" i="19"/>
  <c r="L120" i="19"/>
  <c r="M120" i="19"/>
  <c r="M113" i="19"/>
  <c r="L113" i="19"/>
  <c r="G17" i="1"/>
  <c r="L30" i="19"/>
  <c r="M30" i="19"/>
  <c r="M94" i="19"/>
  <c r="L94" i="19"/>
  <c r="L40" i="19"/>
  <c r="M40" i="19"/>
  <c r="L38" i="19"/>
  <c r="M38" i="19"/>
  <c r="L102" i="19"/>
  <c r="M102" i="19"/>
  <c r="M48" i="19"/>
  <c r="L48" i="19"/>
  <c r="G86" i="1"/>
  <c r="G111" i="1"/>
  <c r="G132" i="1"/>
  <c r="G4" i="1"/>
  <c r="J4" i="1" s="1"/>
  <c r="G15" i="1"/>
  <c r="G22" i="1"/>
  <c r="G29" i="1"/>
  <c r="G36" i="1"/>
  <c r="G47" i="1"/>
  <c r="H57" i="1"/>
  <c r="G68" i="1"/>
  <c r="H82" i="1"/>
  <c r="G93" i="1"/>
  <c r="H121" i="1"/>
  <c r="G143" i="1"/>
  <c r="H4" i="1"/>
  <c r="H8" i="1"/>
  <c r="H11" i="1"/>
  <c r="H15" i="1"/>
  <c r="H22" i="1"/>
  <c r="H29" i="1"/>
  <c r="H36" i="1"/>
  <c r="H40" i="1"/>
  <c r="H43" i="1"/>
  <c r="H47" i="1"/>
  <c r="H54" i="1"/>
  <c r="H61" i="1"/>
  <c r="H68" i="1"/>
  <c r="H72" i="1"/>
  <c r="H75" i="1"/>
  <c r="H79" i="1"/>
  <c r="H86" i="1"/>
  <c r="H93" i="1"/>
  <c r="H100" i="1"/>
  <c r="H104" i="1"/>
  <c r="H107" i="1"/>
  <c r="H111" i="1"/>
  <c r="H118" i="1"/>
  <c r="G147" i="1"/>
  <c r="G151" i="1"/>
  <c r="G162" i="1"/>
  <c r="G173" i="1"/>
  <c r="G180" i="1"/>
  <c r="G184" i="1"/>
  <c r="G191" i="1"/>
  <c r="G202" i="1"/>
  <c r="G206" i="1"/>
  <c r="G213" i="1"/>
  <c r="G221" i="1"/>
  <c r="H18" i="1"/>
  <c r="H50" i="1"/>
  <c r="G61" i="1"/>
  <c r="G79" i="1"/>
  <c r="G118" i="1"/>
  <c r="G12" i="1"/>
  <c r="G19" i="1"/>
  <c r="G23" i="1"/>
  <c r="H26" i="1"/>
  <c r="G30" i="1"/>
  <c r="H33" i="1"/>
  <c r="G37" i="1"/>
  <c r="G44" i="1"/>
  <c r="G51" i="1"/>
  <c r="G55" i="1"/>
  <c r="H58" i="1"/>
  <c r="G62" i="1"/>
  <c r="H65" i="1"/>
  <c r="G69" i="1"/>
  <c r="G76" i="1"/>
  <c r="G87" i="1"/>
  <c r="H90" i="1"/>
  <c r="G94" i="1"/>
  <c r="H97" i="1"/>
  <c r="G101" i="1"/>
  <c r="G108" i="1"/>
  <c r="G119" i="1"/>
  <c r="H122" i="1"/>
  <c r="G126" i="1"/>
  <c r="G133" i="1"/>
  <c r="G140" i="1"/>
  <c r="G155" i="1"/>
  <c r="G188" i="1"/>
  <c r="G199" i="1"/>
  <c r="H25" i="1"/>
  <c r="G43" i="1"/>
  <c r="G75" i="1"/>
  <c r="H89" i="1"/>
  <c r="G100" i="1"/>
  <c r="H114" i="1"/>
  <c r="G125" i="1"/>
  <c r="G139" i="1"/>
  <c r="G5" i="1"/>
  <c r="H5" i="1"/>
  <c r="H12" i="1"/>
  <c r="H16" i="1"/>
  <c r="H19" i="1"/>
  <c r="H23" i="1"/>
  <c r="H30" i="1"/>
  <c r="H37" i="1"/>
  <c r="H44" i="1"/>
  <c r="H48" i="1"/>
  <c r="H51" i="1"/>
  <c r="H55" i="1"/>
  <c r="H62" i="1"/>
  <c r="H69" i="1"/>
  <c r="H76" i="1"/>
  <c r="H80" i="1"/>
  <c r="H83" i="1"/>
  <c r="H87" i="1"/>
  <c r="H94" i="1"/>
  <c r="H101" i="1"/>
  <c r="H108" i="1"/>
  <c r="H112" i="1"/>
  <c r="H115" i="1"/>
  <c r="H119" i="1"/>
  <c r="G148" i="1"/>
  <c r="G152" i="1"/>
  <c r="G159" i="1"/>
  <c r="G163" i="1"/>
  <c r="G170" i="1"/>
  <c r="G174" i="1"/>
  <c r="G181" i="1"/>
  <c r="G192" i="1"/>
  <c r="G196" i="1"/>
  <c r="G207" i="1"/>
  <c r="G214" i="1"/>
  <c r="G11" i="1"/>
  <c r="G54" i="1"/>
  <c r="G6" i="1"/>
  <c r="H9" i="1"/>
  <c r="G13" i="1"/>
  <c r="G20" i="1"/>
  <c r="G27" i="1"/>
  <c r="G31" i="1"/>
  <c r="H34" i="1"/>
  <c r="G38" i="1"/>
  <c r="H41" i="1"/>
  <c r="G45" i="1"/>
  <c r="G52" i="1"/>
  <c r="G59" i="1"/>
  <c r="G63" i="1"/>
  <c r="H66" i="1"/>
  <c r="G70" i="1"/>
  <c r="H73" i="1"/>
  <c r="G77" i="1"/>
  <c r="G84" i="1"/>
  <c r="G95" i="1"/>
  <c r="H98" i="1"/>
  <c r="G102" i="1"/>
  <c r="H105" i="1"/>
  <c r="G109" i="1"/>
  <c r="G116" i="1"/>
  <c r="G123" i="1"/>
  <c r="G127" i="1"/>
  <c r="G134" i="1"/>
  <c r="G141" i="1"/>
  <c r="G156" i="1"/>
  <c r="G167" i="1"/>
  <c r="G189" i="1"/>
  <c r="H20" i="1"/>
  <c r="H24" i="1"/>
  <c r="H38" i="1"/>
  <c r="H45" i="1"/>
  <c r="H52" i="1"/>
  <c r="H56" i="1"/>
  <c r="H59" i="1"/>
  <c r="H63" i="1"/>
  <c r="H70" i="1"/>
  <c r="H77" i="1"/>
  <c r="H84" i="1"/>
  <c r="H88" i="1"/>
  <c r="H91" i="1"/>
  <c r="H95" i="1"/>
  <c r="H102" i="1"/>
  <c r="H109" i="1"/>
  <c r="H116" i="1"/>
  <c r="H120" i="1"/>
  <c r="H123" i="1"/>
  <c r="G160" i="1"/>
  <c r="G164" i="1"/>
  <c r="G175" i="1"/>
  <c r="G182" i="1"/>
  <c r="G197" i="1"/>
  <c r="G204" i="1"/>
  <c r="G215" i="1"/>
  <c r="H27" i="1"/>
  <c r="G14" i="1"/>
  <c r="H42" i="1"/>
  <c r="G53" i="1"/>
  <c r="G60" i="1"/>
  <c r="G67" i="1"/>
  <c r="G78" i="1"/>
  <c r="G85" i="1"/>
  <c r="H106" i="1"/>
  <c r="G110" i="1"/>
  <c r="H113" i="1"/>
  <c r="G124" i="1"/>
  <c r="G131" i="1"/>
  <c r="G135" i="1"/>
  <c r="G142" i="1"/>
  <c r="G157" i="1"/>
  <c r="G223" i="1"/>
  <c r="H6" i="1"/>
  <c r="H13" i="1"/>
  <c r="H31" i="1"/>
  <c r="G7" i="1"/>
  <c r="H10" i="1"/>
  <c r="H17" i="1"/>
  <c r="G21" i="1"/>
  <c r="G28" i="1"/>
  <c r="G35" i="1"/>
  <c r="G39" i="1"/>
  <c r="G46" i="1"/>
  <c r="H49" i="1"/>
  <c r="G71" i="1"/>
  <c r="H74" i="1"/>
  <c r="H81" i="1"/>
  <c r="G92" i="1"/>
  <c r="G103" i="1"/>
  <c r="G117" i="1"/>
  <c r="H7" i="1"/>
  <c r="H14" i="1"/>
  <c r="H21" i="1"/>
  <c r="H28" i="1"/>
  <c r="H32" i="1"/>
  <c r="H35" i="1"/>
  <c r="H39" i="1"/>
  <c r="H46" i="1"/>
  <c r="H53" i="1"/>
  <c r="H60" i="1"/>
  <c r="H64" i="1"/>
  <c r="H67" i="1"/>
  <c r="H71" i="1"/>
  <c r="H78" i="1"/>
  <c r="H85" i="1"/>
  <c r="H92" i="1"/>
  <c r="H96" i="1"/>
  <c r="H99" i="1"/>
  <c r="H103" i="1"/>
  <c r="H110" i="1"/>
  <c r="H117" i="1"/>
  <c r="G146" i="1"/>
  <c r="G150" i="1"/>
  <c r="G165" i="1"/>
  <c r="G172" i="1"/>
  <c r="G183" i="1"/>
  <c r="G194" i="1"/>
  <c r="G205" i="1"/>
  <c r="G212" i="1"/>
  <c r="G216" i="1"/>
  <c r="G220" i="1"/>
  <c r="N14" i="19" l="1"/>
  <c r="N15" i="19" s="1"/>
  <c r="N16" i="19" s="1"/>
  <c r="N17" i="19" s="1"/>
  <c r="N18" i="19" s="1"/>
  <c r="N19" i="19" s="1"/>
  <c r="N20" i="19" s="1"/>
  <c r="N21" i="19" s="1"/>
  <c r="N22" i="19" s="1"/>
  <c r="N23" i="19" s="1"/>
  <c r="N24" i="19" s="1"/>
  <c r="N25" i="19" s="1"/>
  <c r="N26" i="19" s="1"/>
  <c r="N27" i="19" s="1"/>
  <c r="N28" i="19" s="1"/>
  <c r="N29" i="19" s="1"/>
  <c r="N30" i="19" s="1"/>
  <c r="N31" i="19" s="1"/>
  <c r="N32" i="19" s="1"/>
  <c r="N33" i="19" s="1"/>
  <c r="N34" i="19" s="1"/>
  <c r="N35" i="19" s="1"/>
  <c r="N36" i="19" s="1"/>
  <c r="N37" i="19" s="1"/>
  <c r="N38" i="19" s="1"/>
  <c r="N39" i="19" s="1"/>
  <c r="N40" i="19" s="1"/>
  <c r="N41" i="19" s="1"/>
  <c r="N42" i="19" s="1"/>
  <c r="N43" i="19" s="1"/>
  <c r="N44" i="19" s="1"/>
  <c r="N45" i="19" s="1"/>
  <c r="N46" i="19" s="1"/>
  <c r="N47" i="19" s="1"/>
  <c r="N48" i="19" s="1"/>
  <c r="N49" i="19" s="1"/>
  <c r="N50" i="19" s="1"/>
  <c r="N51" i="19" s="1"/>
  <c r="N52" i="19" s="1"/>
  <c r="N53" i="19" s="1"/>
  <c r="N54" i="19" s="1"/>
  <c r="N55" i="19" s="1"/>
  <c r="N56" i="19" s="1"/>
  <c r="N57" i="19" s="1"/>
  <c r="N58" i="19" s="1"/>
  <c r="N59" i="19" s="1"/>
  <c r="N60" i="19" s="1"/>
  <c r="N61" i="19" s="1"/>
  <c r="N62" i="19" s="1"/>
  <c r="N63" i="19" s="1"/>
  <c r="N64" i="19" s="1"/>
  <c r="N65" i="19" s="1"/>
  <c r="N66" i="19" s="1"/>
  <c r="N67" i="19" s="1"/>
  <c r="N68" i="19" s="1"/>
  <c r="N69" i="19" s="1"/>
  <c r="N70" i="19" s="1"/>
  <c r="N71" i="19" s="1"/>
  <c r="N72" i="19" s="1"/>
  <c r="N73" i="19" s="1"/>
  <c r="N74" i="19" s="1"/>
  <c r="N75" i="19" s="1"/>
  <c r="N76" i="19" s="1"/>
  <c r="N77" i="19" s="1"/>
  <c r="N78" i="19" s="1"/>
  <c r="N79" i="19" s="1"/>
  <c r="N80" i="19" s="1"/>
  <c r="N81" i="19" s="1"/>
  <c r="N82" i="19" s="1"/>
  <c r="N83" i="19" s="1"/>
  <c r="N84" i="19" s="1"/>
  <c r="N85" i="19" s="1"/>
  <c r="N86" i="19" s="1"/>
  <c r="N87" i="19" s="1"/>
  <c r="N88" i="19" s="1"/>
  <c r="N89" i="19" s="1"/>
  <c r="N90" i="19" s="1"/>
  <c r="N91" i="19" s="1"/>
  <c r="N92" i="19" s="1"/>
  <c r="N93" i="19" s="1"/>
  <c r="N94" i="19" s="1"/>
  <c r="N95" i="19" s="1"/>
  <c r="N96" i="19" s="1"/>
  <c r="N97" i="19" s="1"/>
  <c r="N98" i="19" s="1"/>
  <c r="N99" i="19" s="1"/>
  <c r="N100" i="19" s="1"/>
  <c r="N101" i="19" s="1"/>
  <c r="N102" i="19" s="1"/>
  <c r="N103" i="19" s="1"/>
  <c r="N104" i="19" s="1"/>
  <c r="N105" i="19" s="1"/>
  <c r="N106" i="19" s="1"/>
  <c r="N107" i="19" s="1"/>
  <c r="N108" i="19" s="1"/>
  <c r="N109" i="19" s="1"/>
  <c r="N110" i="19" s="1"/>
  <c r="N111" i="19" s="1"/>
  <c r="N112" i="19" s="1"/>
  <c r="N113" i="19" s="1"/>
  <c r="N114" i="19" s="1"/>
  <c r="N115" i="19" s="1"/>
  <c r="N116" i="19" s="1"/>
  <c r="N117" i="19" s="1"/>
  <c r="N118" i="19" s="1"/>
  <c r="N119" i="19" s="1"/>
  <c r="N120" i="19" s="1"/>
  <c r="N121" i="19" s="1"/>
  <c r="N122" i="19" s="1"/>
  <c r="N123" i="19" s="1"/>
  <c r="N124" i="19" s="1"/>
  <c r="N125" i="19" s="1"/>
  <c r="N126" i="19" s="1"/>
  <c r="N127" i="19" s="1"/>
  <c r="N128" i="19" s="1"/>
  <c r="N129" i="19" s="1"/>
  <c r="N130" i="19" s="1"/>
  <c r="N131" i="19" s="1"/>
  <c r="N132" i="19" s="1"/>
  <c r="N133" i="19" s="1"/>
  <c r="N134" i="19" s="1"/>
  <c r="N135" i="19" s="1"/>
  <c r="N136" i="19" s="1"/>
  <c r="N137" i="19" s="1"/>
  <c r="N138" i="19" s="1"/>
  <c r="N139" i="19" s="1"/>
  <c r="N140" i="19" s="1"/>
  <c r="N141" i="19" s="1"/>
  <c r="N142" i="19" s="1"/>
  <c r="N143" i="19" s="1"/>
  <c r="N144" i="19" s="1"/>
  <c r="N145" i="19" s="1"/>
  <c r="N146" i="19" s="1"/>
  <c r="N147" i="19" s="1"/>
  <c r="N148" i="19" s="1"/>
  <c r="N149" i="19" s="1"/>
  <c r="N150" i="19" s="1"/>
  <c r="N151" i="19" s="1"/>
  <c r="N152" i="19" s="1"/>
  <c r="N153" i="19" s="1"/>
  <c r="N154" i="19" s="1"/>
  <c r="N155" i="19" s="1"/>
  <c r="N156" i="19" s="1"/>
  <c r="N157" i="19" s="1"/>
  <c r="N158" i="19" s="1"/>
  <c r="N159" i="19" s="1"/>
  <c r="N160" i="19" s="1"/>
  <c r="N161" i="19" s="1"/>
  <c r="N162" i="19" s="1"/>
  <c r="N163" i="19" s="1"/>
  <c r="N164" i="19" s="1"/>
  <c r="N165" i="19" s="1"/>
  <c r="N166" i="19" s="1"/>
  <c r="N167" i="19" s="1"/>
  <c r="N168" i="19" s="1"/>
  <c r="N169" i="19" s="1"/>
  <c r="N170" i="19" s="1"/>
  <c r="N171" i="19" s="1"/>
  <c r="N172" i="19" s="1"/>
  <c r="N173" i="19" s="1"/>
  <c r="N174" i="19" s="1"/>
  <c r="N175" i="19" s="1"/>
  <c r="N176" i="19" s="1"/>
  <c r="N177" i="19" s="1"/>
  <c r="N178" i="19" s="1"/>
  <c r="N179" i="19" s="1"/>
  <c r="N180" i="19" s="1"/>
  <c r="N181" i="19" s="1"/>
  <c r="N182" i="19" s="1"/>
  <c r="N183" i="19" s="1"/>
  <c r="N184" i="19" s="1"/>
  <c r="N185" i="19" s="1"/>
  <c r="N186" i="19" s="1"/>
  <c r="N187" i="19" s="1"/>
  <c r="N188" i="19" s="1"/>
  <c r="N189" i="19" s="1"/>
  <c r="N190" i="19" s="1"/>
  <c r="N191" i="19" s="1"/>
  <c r="N192" i="19" s="1"/>
  <c r="N193" i="19" s="1"/>
  <c r="N194" i="19" s="1"/>
  <c r="N195" i="19" s="1"/>
  <c r="N196" i="19" s="1"/>
  <c r="N197" i="19" s="1"/>
  <c r="N198" i="19" s="1"/>
  <c r="N199" i="19" s="1"/>
  <c r="N200" i="19" s="1"/>
  <c r="N201" i="19" s="1"/>
  <c r="N202" i="19" s="1"/>
  <c r="N203" i="19" s="1"/>
  <c r="N204" i="19" s="1"/>
  <c r="N205" i="19" s="1"/>
  <c r="N206" i="19" s="1"/>
  <c r="N207" i="19" s="1"/>
  <c r="N208" i="19" s="1"/>
  <c r="N209" i="19" s="1"/>
  <c r="N210" i="19" s="1"/>
  <c r="N211" i="19" s="1"/>
  <c r="N212" i="19" s="1"/>
  <c r="N213" i="19" s="1"/>
  <c r="N214" i="19" s="1"/>
  <c r="N215" i="19" s="1"/>
  <c r="N216" i="19" s="1"/>
  <c r="N217" i="19" s="1"/>
  <c r="N218" i="19" s="1"/>
  <c r="N219" i="19" s="1"/>
  <c r="N220" i="19" s="1"/>
  <c r="N221" i="19" s="1"/>
  <c r="N222" i="19" s="1"/>
  <c r="N223" i="19" s="1"/>
  <c r="N224" i="19" s="1"/>
  <c r="N225" i="19" s="1"/>
  <c r="N226" i="19" s="1"/>
  <c r="N227" i="19" s="1"/>
  <c r="N228" i="19" s="1"/>
  <c r="N229" i="19" s="1"/>
  <c r="I101" i="1"/>
  <c r="I112" i="1"/>
  <c r="I73" i="1"/>
  <c r="I21" i="1"/>
  <c r="I106" i="1"/>
  <c r="I5" i="1"/>
  <c r="I55" i="1"/>
  <c r="I89" i="1"/>
  <c r="I83" i="1"/>
  <c r="I18" i="1"/>
  <c r="I10" i="1"/>
  <c r="I123" i="1"/>
  <c r="I35" i="1"/>
  <c r="I105" i="1"/>
  <c r="I102" i="1"/>
  <c r="I22" i="1"/>
  <c r="I40" i="1"/>
  <c r="I25" i="1"/>
  <c r="I122" i="1"/>
  <c r="I16" i="1"/>
  <c r="I64" i="1"/>
  <c r="I78" i="1"/>
  <c r="I59" i="1"/>
  <c r="I44" i="1"/>
  <c r="I68" i="1"/>
  <c r="I24" i="1"/>
  <c r="H219" i="1"/>
  <c r="I219" i="1"/>
  <c r="H205" i="1"/>
  <c r="I205" i="1"/>
  <c r="H135" i="1"/>
  <c r="I135" i="1"/>
  <c r="H131" i="1"/>
  <c r="I131" i="1"/>
  <c r="H217" i="1"/>
  <c r="I217" i="1"/>
  <c r="H128" i="1"/>
  <c r="I128" i="1"/>
  <c r="H193" i="1"/>
  <c r="I193" i="1"/>
  <c r="H222" i="1"/>
  <c r="I222" i="1"/>
  <c r="H199" i="1"/>
  <c r="I199" i="1"/>
  <c r="H213" i="1"/>
  <c r="I213" i="1"/>
  <c r="H228" i="1"/>
  <c r="I228" i="1"/>
  <c r="H187" i="1"/>
  <c r="I187" i="1"/>
  <c r="H132" i="1"/>
  <c r="I132" i="1"/>
  <c r="H216" i="1"/>
  <c r="I216" i="1"/>
  <c r="I42" i="1"/>
  <c r="I43" i="1"/>
  <c r="I71" i="1"/>
  <c r="I62" i="1"/>
  <c r="H124" i="1"/>
  <c r="I124" i="1"/>
  <c r="H186" i="1"/>
  <c r="I186" i="1"/>
  <c r="H218" i="1"/>
  <c r="I218" i="1"/>
  <c r="H206" i="1"/>
  <c r="I206" i="1"/>
  <c r="H224" i="1"/>
  <c r="I224" i="1"/>
  <c r="H125" i="1"/>
  <c r="I125" i="1"/>
  <c r="H201" i="1"/>
  <c r="I201" i="1"/>
  <c r="H212" i="1"/>
  <c r="I212" i="1"/>
  <c r="I49" i="1"/>
  <c r="I58" i="1"/>
  <c r="I84" i="1"/>
  <c r="I79" i="1"/>
  <c r="I45" i="1"/>
  <c r="I72" i="1"/>
  <c r="I57" i="1"/>
  <c r="I119" i="1"/>
  <c r="I86" i="1"/>
  <c r="I111" i="1"/>
  <c r="I14" i="1"/>
  <c r="I31" i="1"/>
  <c r="I70" i="1"/>
  <c r="I4" i="1"/>
  <c r="K4" i="1" s="1"/>
  <c r="I12" i="1"/>
  <c r="H129" i="1"/>
  <c r="I129" i="1"/>
  <c r="I96" i="1"/>
  <c r="H215" i="1"/>
  <c r="I215" i="1"/>
  <c r="H134" i="1"/>
  <c r="I134" i="1"/>
  <c r="H188" i="1"/>
  <c r="I188" i="1"/>
  <c r="H198" i="1"/>
  <c r="I198" i="1"/>
  <c r="I15" i="1"/>
  <c r="I67" i="1"/>
  <c r="I51" i="1"/>
  <c r="I97" i="1"/>
  <c r="I118" i="1"/>
  <c r="H202" i="1"/>
  <c r="I202" i="1"/>
  <c r="I36" i="1"/>
  <c r="H207" i="1"/>
  <c r="I207" i="1"/>
  <c r="H226" i="1"/>
  <c r="I226" i="1"/>
  <c r="H133" i="1"/>
  <c r="I133" i="1"/>
  <c r="I56" i="1"/>
  <c r="I20" i="1"/>
  <c r="I76" i="1"/>
  <c r="I38" i="1"/>
  <c r="I94" i="1"/>
  <c r="I6" i="1"/>
  <c r="I113" i="1"/>
  <c r="H211" i="1"/>
  <c r="I211" i="1"/>
  <c r="H200" i="1"/>
  <c r="I200" i="1"/>
  <c r="H127" i="1"/>
  <c r="I127" i="1"/>
  <c r="H203" i="1"/>
  <c r="I203" i="1"/>
  <c r="H137" i="1"/>
  <c r="I137" i="1"/>
  <c r="H225" i="1"/>
  <c r="I225" i="1"/>
  <c r="H126" i="1"/>
  <c r="I126" i="1"/>
  <c r="H195" i="1"/>
  <c r="I195" i="1"/>
  <c r="H209" i="1"/>
  <c r="I209" i="1"/>
  <c r="H194" i="1"/>
  <c r="I194" i="1"/>
  <c r="I47" i="1"/>
  <c r="I82" i="1"/>
  <c r="I103" i="1"/>
  <c r="I32" i="1"/>
  <c r="I74" i="1"/>
  <c r="I27" i="1"/>
  <c r="I65" i="1"/>
  <c r="I98" i="1"/>
  <c r="I63" i="1"/>
  <c r="I30" i="1"/>
  <c r="I116" i="1"/>
  <c r="I9" i="1"/>
  <c r="I61" i="1"/>
  <c r="I107" i="1"/>
  <c r="I54" i="1"/>
  <c r="I88" i="1"/>
  <c r="H208" i="1"/>
  <c r="I208" i="1"/>
  <c r="H196" i="1"/>
  <c r="I196" i="1"/>
  <c r="H227" i="1"/>
  <c r="I227" i="1"/>
  <c r="H191" i="1"/>
  <c r="I191" i="1"/>
  <c r="I93" i="1"/>
  <c r="I50" i="1"/>
  <c r="I91" i="1"/>
  <c r="I34" i="1"/>
  <c r="I7" i="1"/>
  <c r="I13" i="1"/>
  <c r="I90" i="1"/>
  <c r="I108" i="1"/>
  <c r="I92" i="1"/>
  <c r="I87" i="1"/>
  <c r="I110" i="1"/>
  <c r="H223" i="1"/>
  <c r="I223" i="1"/>
  <c r="H214" i="1"/>
  <c r="I214" i="1"/>
  <c r="H192" i="1"/>
  <c r="I192" i="1"/>
  <c r="H130" i="1"/>
  <c r="I130" i="1"/>
  <c r="H210" i="1"/>
  <c r="I210" i="1"/>
  <c r="H221" i="1"/>
  <c r="I221" i="1"/>
  <c r="H229" i="1"/>
  <c r="I229" i="1"/>
  <c r="I41" i="1"/>
  <c r="I77" i="1"/>
  <c r="I39" i="1"/>
  <c r="I69" i="1"/>
  <c r="I29" i="1"/>
  <c r="I26" i="1"/>
  <c r="I37" i="1"/>
  <c r="I121" i="1"/>
  <c r="I75" i="1"/>
  <c r="I17" i="1"/>
  <c r="I66" i="1"/>
  <c r="I28" i="1"/>
  <c r="I23" i="1"/>
  <c r="I46" i="1"/>
  <c r="H197" i="1"/>
  <c r="I197" i="1"/>
  <c r="H136" i="1"/>
  <c r="I136" i="1"/>
  <c r="H220" i="1"/>
  <c r="I220" i="1"/>
  <c r="I52" i="1"/>
  <c r="I53" i="1"/>
  <c r="I80" i="1"/>
  <c r="I109" i="1"/>
  <c r="I60" i="1"/>
  <c r="I33" i="1"/>
  <c r="I104" i="1"/>
  <c r="I115" i="1"/>
  <c r="I99" i="1"/>
  <c r="I11" i="1"/>
  <c r="H204" i="1"/>
  <c r="I204" i="1"/>
  <c r="H189" i="1"/>
  <c r="I189" i="1"/>
  <c r="H190" i="1"/>
  <c r="I190" i="1"/>
  <c r="H185" i="1"/>
  <c r="I185" i="1"/>
  <c r="I85" i="1"/>
  <c r="I100" i="1"/>
  <c r="I81" i="1"/>
  <c r="I114" i="1"/>
  <c r="I48" i="1"/>
  <c r="I95" i="1"/>
  <c r="I120" i="1"/>
  <c r="I8" i="1"/>
  <c r="I19" i="1"/>
  <c r="I117" i="1"/>
  <c r="O14" i="19"/>
  <c r="O15" i="19" s="1"/>
  <c r="O16" i="19" s="1"/>
  <c r="O17" i="19" s="1"/>
  <c r="O18" i="19" s="1"/>
  <c r="O19" i="19" s="1"/>
  <c r="O20" i="19" s="1"/>
  <c r="O21" i="19" s="1"/>
  <c r="O22" i="19" s="1"/>
  <c r="O23" i="19" s="1"/>
  <c r="O24" i="19" s="1"/>
  <c r="O25" i="19" s="1"/>
  <c r="O26" i="19" s="1"/>
  <c r="O27" i="19" s="1"/>
  <c r="O28" i="19" s="1"/>
  <c r="O29" i="19" s="1"/>
  <c r="O30" i="19" s="1"/>
  <c r="O31" i="19" s="1"/>
  <c r="O32" i="19" s="1"/>
  <c r="O33" i="19" s="1"/>
  <c r="O34" i="19" s="1"/>
  <c r="O35" i="19" s="1"/>
  <c r="O36" i="19" s="1"/>
  <c r="O37" i="19" s="1"/>
  <c r="O38" i="19" s="1"/>
  <c r="O39" i="19" s="1"/>
  <c r="O40" i="19" s="1"/>
  <c r="O41" i="19" s="1"/>
  <c r="O42" i="19" s="1"/>
  <c r="O43" i="19" s="1"/>
  <c r="O44" i="19" s="1"/>
  <c r="O45" i="19" s="1"/>
  <c r="O46" i="19" s="1"/>
  <c r="O47" i="19" s="1"/>
  <c r="O48" i="19" s="1"/>
  <c r="O49" i="19" s="1"/>
  <c r="O50" i="19" s="1"/>
  <c r="O51" i="19" s="1"/>
  <c r="O52" i="19" s="1"/>
  <c r="O53" i="19" s="1"/>
  <c r="O54" i="19" s="1"/>
  <c r="O55" i="19" s="1"/>
  <c r="O56" i="19" s="1"/>
  <c r="O57" i="19" s="1"/>
  <c r="O58" i="19" s="1"/>
  <c r="O59" i="19" s="1"/>
  <c r="O60" i="19" s="1"/>
  <c r="O61" i="19" s="1"/>
  <c r="O62" i="19" s="1"/>
  <c r="O63" i="19" s="1"/>
  <c r="O64" i="19" s="1"/>
  <c r="O65" i="19" s="1"/>
  <c r="O66" i="19" s="1"/>
  <c r="O67" i="19" s="1"/>
  <c r="O68" i="19" s="1"/>
  <c r="O69" i="19" s="1"/>
  <c r="O70" i="19" s="1"/>
  <c r="O71" i="19" s="1"/>
  <c r="O72" i="19" s="1"/>
  <c r="O73" i="19" s="1"/>
  <c r="O74" i="19" s="1"/>
  <c r="O75" i="19" s="1"/>
  <c r="O76" i="19" s="1"/>
  <c r="O77" i="19" s="1"/>
  <c r="O78" i="19" s="1"/>
  <c r="O79" i="19" s="1"/>
  <c r="O80" i="19" s="1"/>
  <c r="O81" i="19" s="1"/>
  <c r="O82" i="19" s="1"/>
  <c r="O83" i="19" s="1"/>
  <c r="O84" i="19" s="1"/>
  <c r="O85" i="19" s="1"/>
  <c r="O86" i="19" s="1"/>
  <c r="O87" i="19" s="1"/>
  <c r="O88" i="19" s="1"/>
  <c r="O89" i="19" s="1"/>
  <c r="O90" i="19" s="1"/>
  <c r="O91" i="19" s="1"/>
  <c r="O92" i="19" s="1"/>
  <c r="O93" i="19" s="1"/>
  <c r="O94" i="19" s="1"/>
  <c r="O95" i="19" s="1"/>
  <c r="O96" i="19" s="1"/>
  <c r="O97" i="19" s="1"/>
  <c r="O98" i="19" s="1"/>
  <c r="O99" i="19" s="1"/>
  <c r="O100" i="19" s="1"/>
  <c r="O101" i="19" s="1"/>
  <c r="O102" i="19" s="1"/>
  <c r="O103" i="19" s="1"/>
  <c r="O104" i="19" s="1"/>
  <c r="O105" i="19" s="1"/>
  <c r="O106" i="19" s="1"/>
  <c r="O107" i="19" s="1"/>
  <c r="O108" i="19" s="1"/>
  <c r="O109" i="19" s="1"/>
  <c r="O110" i="19" s="1"/>
  <c r="O111" i="19" s="1"/>
  <c r="O112" i="19" s="1"/>
  <c r="O113" i="19" s="1"/>
  <c r="O114" i="19" s="1"/>
  <c r="O115" i="19" s="1"/>
  <c r="O116" i="19" s="1"/>
  <c r="O117" i="19" s="1"/>
  <c r="O118" i="19" s="1"/>
  <c r="O119" i="19" s="1"/>
  <c r="O120" i="19" s="1"/>
  <c r="O121" i="19" s="1"/>
  <c r="O122" i="19" s="1"/>
  <c r="O123" i="19" s="1"/>
  <c r="O124" i="19" s="1"/>
  <c r="O125" i="19" s="1"/>
  <c r="O126" i="19" s="1"/>
  <c r="O127" i="19" s="1"/>
  <c r="O128" i="19" s="1"/>
  <c r="O129" i="19" s="1"/>
  <c r="O130" i="19" s="1"/>
  <c r="O131" i="19" s="1"/>
  <c r="O132" i="19" s="1"/>
  <c r="O133" i="19" s="1"/>
  <c r="O134" i="19" s="1"/>
  <c r="O135" i="19" s="1"/>
  <c r="O136" i="19" s="1"/>
  <c r="O137" i="19" s="1"/>
  <c r="O138" i="19" s="1"/>
  <c r="O139" i="19" s="1"/>
  <c r="O140" i="19" s="1"/>
  <c r="O141" i="19" s="1"/>
  <c r="O142" i="19" s="1"/>
  <c r="O143" i="19" s="1"/>
  <c r="O144" i="19" s="1"/>
  <c r="O145" i="19" s="1"/>
  <c r="O146" i="19" s="1"/>
  <c r="O147" i="19" s="1"/>
  <c r="O148" i="19" s="1"/>
  <c r="O149" i="19" s="1"/>
  <c r="O150" i="19" s="1"/>
  <c r="O151" i="19" s="1"/>
  <c r="O152" i="19" s="1"/>
  <c r="O153" i="19" s="1"/>
  <c r="O154" i="19" s="1"/>
  <c r="O155" i="19" s="1"/>
  <c r="O156" i="19" s="1"/>
  <c r="O157" i="19" s="1"/>
  <c r="O158" i="19" s="1"/>
  <c r="O159" i="19" s="1"/>
  <c r="O160" i="19" s="1"/>
  <c r="O161" i="19" s="1"/>
  <c r="O162" i="19" s="1"/>
  <c r="O163" i="19" s="1"/>
  <c r="O164" i="19" s="1"/>
  <c r="O165" i="19" s="1"/>
  <c r="O166" i="19" s="1"/>
  <c r="O167" i="19" s="1"/>
  <c r="O168" i="19" s="1"/>
  <c r="O169" i="19" s="1"/>
  <c r="O170" i="19" s="1"/>
  <c r="O171" i="19" s="1"/>
  <c r="O172" i="19" s="1"/>
  <c r="O173" i="19" s="1"/>
  <c r="O174" i="19" s="1"/>
  <c r="O175" i="19" s="1"/>
  <c r="O176" i="19" s="1"/>
  <c r="O177" i="19" s="1"/>
  <c r="O178" i="19" s="1"/>
  <c r="O179" i="19" s="1"/>
  <c r="O180" i="19" s="1"/>
  <c r="O181" i="19" s="1"/>
  <c r="O182" i="19" s="1"/>
  <c r="O183" i="19" s="1"/>
  <c r="O184" i="19" s="1"/>
  <c r="O185" i="19" s="1"/>
  <c r="O186" i="19" s="1"/>
  <c r="O187" i="19" s="1"/>
  <c r="O188" i="19" s="1"/>
  <c r="O189" i="19" s="1"/>
  <c r="O190" i="19" s="1"/>
  <c r="O191" i="19" s="1"/>
  <c r="O192" i="19" s="1"/>
  <c r="O193" i="19" s="1"/>
  <c r="O194" i="19" s="1"/>
  <c r="O195" i="19" s="1"/>
  <c r="O196" i="19" s="1"/>
  <c r="O197" i="19" s="1"/>
  <c r="O198" i="19" s="1"/>
  <c r="O199" i="19" s="1"/>
  <c r="O200" i="19" s="1"/>
  <c r="O201" i="19" s="1"/>
  <c r="O202" i="19" s="1"/>
  <c r="O203" i="19" s="1"/>
  <c r="O204" i="19" s="1"/>
  <c r="O205" i="19" s="1"/>
  <c r="O206" i="19" s="1"/>
  <c r="O207" i="19" s="1"/>
  <c r="O208" i="19" s="1"/>
  <c r="O209" i="19" s="1"/>
  <c r="O210" i="19" s="1"/>
  <c r="O211" i="19" s="1"/>
  <c r="O212" i="19" s="1"/>
  <c r="O213" i="19" s="1"/>
  <c r="O214" i="19" s="1"/>
  <c r="O215" i="19" s="1"/>
  <c r="O216" i="19" s="1"/>
  <c r="O217" i="19" s="1"/>
  <c r="O218" i="19" s="1"/>
  <c r="O219" i="19" s="1"/>
  <c r="O220" i="19" s="1"/>
  <c r="O221" i="19" s="1"/>
  <c r="O222" i="19" s="1"/>
  <c r="O223" i="19" s="1"/>
  <c r="O224" i="19" s="1"/>
  <c r="O225" i="19" s="1"/>
  <c r="O226" i="19" s="1"/>
  <c r="O227" i="19" s="1"/>
  <c r="O228" i="19" s="1"/>
  <c r="O229" i="19" s="1"/>
  <c r="J5" i="1"/>
  <c r="J6" i="1" s="1"/>
  <c r="J7" i="1" s="1"/>
  <c r="J8" i="1" s="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K5" i="1" l="1"/>
  <c r="K6" i="1" s="1"/>
  <c r="K7" i="1" s="1"/>
  <c r="K8" i="1" s="1"/>
  <c r="K9" i="1" s="1"/>
  <c r="K10" i="1" s="1"/>
  <c r="K11" i="1" s="1"/>
  <c r="K12" i="1" s="1"/>
  <c r="K13" i="1" s="1"/>
  <c r="K14" i="1" s="1"/>
  <c r="K15" i="1" s="1"/>
  <c r="K16" i="1" s="1"/>
  <c r="K17" i="1" s="1"/>
  <c r="K18" i="1" s="1"/>
  <c r="K19" i="1" s="1"/>
  <c r="K20" i="1" s="1"/>
  <c r="K21" i="1" s="1"/>
  <c r="K22" i="1" s="1"/>
  <c r="K23" i="1" s="1"/>
  <c r="K24" i="1" s="1"/>
  <c r="K25" i="1" s="1"/>
  <c r="K26" i="1" s="1"/>
  <c r="K27" i="1" s="1"/>
  <c r="K28" i="1" s="1"/>
  <c r="K29" i="1" s="1"/>
  <c r="K30" i="1" s="1"/>
  <c r="K31" i="1" s="1"/>
  <c r="K32" i="1" s="1"/>
  <c r="K33" i="1" s="1"/>
  <c r="K34" i="1" s="1"/>
  <c r="K35" i="1" s="1"/>
  <c r="K36" i="1" s="1"/>
  <c r="K37" i="1" s="1"/>
  <c r="K38" i="1" s="1"/>
  <c r="K39" i="1" s="1"/>
  <c r="K40" i="1" s="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K64" i="1" s="1"/>
  <c r="K65" i="1" s="1"/>
  <c r="K66" i="1" s="1"/>
  <c r="K67" i="1" s="1"/>
  <c r="K68" i="1" s="1"/>
  <c r="K69" i="1" s="1"/>
  <c r="K70" i="1" s="1"/>
  <c r="K71" i="1" s="1"/>
  <c r="K72" i="1" s="1"/>
  <c r="K73" i="1" s="1"/>
  <c r="K74" i="1" s="1"/>
  <c r="K75" i="1" s="1"/>
  <c r="K76" i="1" s="1"/>
  <c r="K77" i="1" s="1"/>
  <c r="K78" i="1" s="1"/>
  <c r="K79" i="1" s="1"/>
  <c r="K80" i="1" s="1"/>
  <c r="K81" i="1" s="1"/>
  <c r="K82" i="1" s="1"/>
  <c r="K83" i="1" s="1"/>
  <c r="K84" i="1" s="1"/>
  <c r="K85" i="1" s="1"/>
  <c r="K86" i="1" s="1"/>
  <c r="K87" i="1" s="1"/>
  <c r="K88" i="1" s="1"/>
  <c r="K89" i="1" s="1"/>
  <c r="K90" i="1" s="1"/>
  <c r="K91" i="1" s="1"/>
  <c r="K92" i="1" s="1"/>
  <c r="K93" i="1" s="1"/>
  <c r="K94" i="1" s="1"/>
  <c r="K95" i="1" s="1"/>
  <c r="K96" i="1" s="1"/>
  <c r="K97" i="1" s="1"/>
  <c r="K98" i="1" s="1"/>
  <c r="K99" i="1" s="1"/>
  <c r="K100" i="1" s="1"/>
  <c r="K101" i="1" s="1"/>
  <c r="K102" i="1" s="1"/>
  <c r="K103" i="1" s="1"/>
  <c r="K104" i="1" s="1"/>
  <c r="K105" i="1" s="1"/>
  <c r="K106" i="1" s="1"/>
  <c r="K107" i="1" s="1"/>
  <c r="K108" i="1" s="1"/>
  <c r="K109" i="1" s="1"/>
  <c r="K110" i="1" s="1"/>
  <c r="K111" i="1" s="1"/>
  <c r="K112" i="1" s="1"/>
  <c r="K113" i="1" s="1"/>
  <c r="K114" i="1" s="1"/>
  <c r="K115" i="1" s="1"/>
  <c r="K116" i="1" s="1"/>
  <c r="K117" i="1" s="1"/>
  <c r="K118" i="1" s="1"/>
  <c r="K119" i="1" s="1"/>
  <c r="K120" i="1" s="1"/>
  <c r="K121" i="1" s="1"/>
  <c r="K122" i="1" s="1"/>
  <c r="K123" i="1" s="1"/>
  <c r="K124" i="1" s="1"/>
  <c r="K125" i="1" s="1"/>
  <c r="K126" i="1" s="1"/>
  <c r="K127" i="1" s="1"/>
  <c r="K128" i="1" s="1"/>
  <c r="K129" i="1" s="1"/>
  <c r="K130" i="1" s="1"/>
  <c r="K131" i="1" s="1"/>
  <c r="K132" i="1" s="1"/>
  <c r="K133" i="1" s="1"/>
  <c r="K134" i="1" s="1"/>
  <c r="K135" i="1" s="1"/>
  <c r="K136" i="1" s="1"/>
  <c r="K137" i="1" s="1"/>
  <c r="K138" i="1" s="1"/>
  <c r="K139" i="1" s="1"/>
  <c r="K140" i="1" s="1"/>
  <c r="K141" i="1" s="1"/>
  <c r="K142" i="1" s="1"/>
  <c r="K143" i="1" s="1"/>
  <c r="K144" i="1" s="1"/>
  <c r="K145" i="1" s="1"/>
  <c r="K146" i="1" s="1"/>
  <c r="K147" i="1" s="1"/>
  <c r="K148" i="1" s="1"/>
  <c r="K149" i="1" s="1"/>
  <c r="K150" i="1" s="1"/>
  <c r="K151" i="1" s="1"/>
  <c r="K152" i="1" s="1"/>
  <c r="J133" i="1"/>
  <c r="J134" i="1" s="1"/>
  <c r="J135" i="1" s="1"/>
  <c r="J136" i="1" s="1"/>
  <c r="J137" i="1" s="1"/>
  <c r="J138" i="1" s="1"/>
  <c r="J139" i="1" s="1"/>
  <c r="J140" i="1" s="1"/>
  <c r="J141" i="1" s="1"/>
  <c r="J142" i="1" s="1"/>
  <c r="J143" i="1" s="1"/>
  <c r="J144" i="1" s="1"/>
  <c r="J145" i="1" s="1"/>
  <c r="J146" i="1" s="1"/>
  <c r="J147" i="1" s="1"/>
  <c r="J148" i="1" s="1"/>
  <c r="J149" i="1" s="1"/>
  <c r="J150" i="1" s="1"/>
  <c r="J151" i="1" s="1"/>
  <c r="J152" i="1" s="1"/>
  <c r="K153" i="1" l="1"/>
  <c r="K154" i="1" s="1"/>
  <c r="K155" i="1" s="1"/>
  <c r="K156" i="1" s="1"/>
  <c r="K157" i="1" s="1"/>
  <c r="K158" i="1" s="1"/>
  <c r="K159" i="1" s="1"/>
  <c r="K160" i="1" s="1"/>
  <c r="K161" i="1" s="1"/>
  <c r="K162" i="1" s="1"/>
  <c r="K163" i="1" s="1"/>
  <c r="K164" i="1" s="1"/>
  <c r="K165" i="1" s="1"/>
  <c r="K166" i="1" s="1"/>
  <c r="K167" i="1" s="1"/>
  <c r="K168" i="1" s="1"/>
  <c r="K169" i="1" s="1"/>
  <c r="K170" i="1" s="1"/>
  <c r="K171" i="1" s="1"/>
  <c r="K172" i="1" s="1"/>
  <c r="K173" i="1" s="1"/>
  <c r="K174" i="1" s="1"/>
  <c r="K175" i="1" s="1"/>
  <c r="K176" i="1" s="1"/>
  <c r="K177" i="1" s="1"/>
  <c r="K178" i="1" s="1"/>
  <c r="K179" i="1" s="1"/>
  <c r="K180" i="1" s="1"/>
  <c r="K181" i="1" s="1"/>
  <c r="K182" i="1" s="1"/>
  <c r="K183" i="1" s="1"/>
  <c r="K184" i="1" s="1"/>
  <c r="K185" i="1" s="1"/>
  <c r="K186" i="1" s="1"/>
  <c r="K187" i="1" s="1"/>
  <c r="K188" i="1" s="1"/>
  <c r="K189" i="1" s="1"/>
  <c r="K190" i="1" s="1"/>
  <c r="K191" i="1" s="1"/>
  <c r="K192" i="1" s="1"/>
  <c r="J153" i="1"/>
  <c r="K193" i="1" l="1"/>
  <c r="K194" i="1" s="1"/>
  <c r="K195" i="1" s="1"/>
  <c r="K196" i="1" s="1"/>
  <c r="K197" i="1" s="1"/>
  <c r="K198" i="1" s="1"/>
  <c r="K199" i="1" s="1"/>
  <c r="K200" i="1" s="1"/>
  <c r="K201" i="1" s="1"/>
  <c r="J154" i="1"/>
  <c r="K202" i="1" l="1"/>
  <c r="K203" i="1" s="1"/>
  <c r="K204" i="1" s="1"/>
  <c r="K205" i="1" s="1"/>
  <c r="K206" i="1" s="1"/>
  <c r="K207" i="1" s="1"/>
  <c r="K208" i="1" s="1"/>
  <c r="K209" i="1" s="1"/>
  <c r="K210" i="1" s="1"/>
  <c r="K211" i="1" s="1"/>
  <c r="K212" i="1" s="1"/>
  <c r="K213" i="1" s="1"/>
  <c r="K214" i="1" s="1"/>
  <c r="K215" i="1" s="1"/>
  <c r="K216" i="1" s="1"/>
  <c r="K217" i="1" s="1"/>
  <c r="K218" i="1" s="1"/>
  <c r="K219" i="1" s="1"/>
  <c r="K220" i="1" s="1"/>
  <c r="K221" i="1" s="1"/>
  <c r="K222" i="1" s="1"/>
  <c r="K223" i="1" s="1"/>
  <c r="K224" i="1" s="1"/>
  <c r="K225" i="1" s="1"/>
  <c r="K226" i="1" s="1"/>
  <c r="K227" i="1" s="1"/>
  <c r="K228" i="1" s="1"/>
  <c r="K229" i="1" s="1"/>
  <c r="J155" i="1"/>
  <c r="J156" i="1" l="1"/>
  <c r="J157" i="1" l="1"/>
  <c r="J158" i="1" l="1"/>
  <c r="J159" i="1" l="1"/>
  <c r="J160" i="1" l="1"/>
  <c r="J161" i="1" l="1"/>
  <c r="J162" i="1" l="1"/>
  <c r="J163" i="1" l="1"/>
  <c r="J164" i="1" l="1"/>
  <c r="J165" i="1" l="1"/>
  <c r="J166" i="1" l="1"/>
  <c r="J167" i="1" l="1"/>
  <c r="J168" i="1" l="1"/>
  <c r="J169" i="1" l="1"/>
  <c r="J170" i="1" l="1"/>
  <c r="J171" i="1" l="1"/>
  <c r="J172" i="1" l="1"/>
  <c r="J173" i="1" l="1"/>
  <c r="J174" i="1" l="1"/>
  <c r="J175" i="1" l="1"/>
  <c r="J176" i="1" l="1"/>
  <c r="J177" i="1" l="1"/>
  <c r="J178" i="1" l="1"/>
  <c r="J179" i="1" l="1"/>
  <c r="J180" i="1" l="1"/>
  <c r="J181" i="1" l="1"/>
  <c r="J182" i="1" l="1"/>
  <c r="J183" i="1" l="1"/>
  <c r="J184" i="1" l="1"/>
  <c r="J185" i="1" l="1"/>
  <c r="J186" i="1" l="1"/>
  <c r="J187" i="1" l="1"/>
  <c r="J188" i="1" l="1"/>
  <c r="J189" i="1" l="1"/>
  <c r="J190" i="1" l="1"/>
  <c r="J191" i="1" l="1"/>
  <c r="J192" i="1" l="1"/>
  <c r="J193" i="1" l="1"/>
  <c r="J194" i="1" l="1"/>
  <c r="J195" i="1" l="1"/>
  <c r="J196" i="1" l="1"/>
  <c r="J197" i="1" l="1"/>
  <c r="J198" i="1" l="1"/>
  <c r="J199" i="1" l="1"/>
  <c r="J200" i="1" l="1"/>
  <c r="J201" i="1" l="1"/>
  <c r="J202" i="1" l="1"/>
  <c r="J203" i="1" l="1"/>
  <c r="J204" i="1" l="1"/>
  <c r="J205" i="1" l="1"/>
  <c r="J206" i="1" l="1"/>
  <c r="J207" i="1" l="1"/>
  <c r="J208" i="1" l="1"/>
  <c r="J209" i="1" l="1"/>
  <c r="J210" i="1" l="1"/>
  <c r="J211" i="1" l="1"/>
  <c r="J212" i="1" l="1"/>
  <c r="J213" i="1" l="1"/>
  <c r="J214" i="1" l="1"/>
  <c r="J215" i="1" l="1"/>
  <c r="J216" i="1" l="1"/>
  <c r="J217" i="1" l="1"/>
  <c r="J218" i="1" l="1"/>
  <c r="J219" i="1" l="1"/>
  <c r="J220" i="1" l="1"/>
  <c r="J221" i="1" l="1"/>
  <c r="J222" i="1" l="1"/>
  <c r="J223" i="1" l="1"/>
  <c r="J224" i="1" l="1"/>
  <c r="J225" i="1" l="1"/>
  <c r="J226" i="1" l="1"/>
  <c r="J227" i="1" l="1"/>
  <c r="J228" i="1" l="1"/>
  <c r="J229" i="1" l="1"/>
</calcChain>
</file>

<file path=xl/sharedStrings.xml><?xml version="1.0" encoding="utf-8"?>
<sst xmlns="http://schemas.openxmlformats.org/spreadsheetml/2006/main" count="251" uniqueCount="213">
  <si>
    <t>Real stock return</t>
  </si>
  <si>
    <t>Real bond return</t>
  </si>
  <si>
    <t>Real stock index</t>
  </si>
  <si>
    <t>Real bond index</t>
  </si>
  <si>
    <t>Annual inflation relative</t>
  </si>
  <si>
    <t>Nominal stock return</t>
  </si>
  <si>
    <t>Nominal bond return</t>
  </si>
  <si>
    <t>To January of:</t>
  </si>
  <si>
    <t>Stocks thru 1866</t>
  </si>
  <si>
    <t>Stocks 1897 to 1926 (Cowles / Shiller)</t>
  </si>
  <si>
    <t>Bonds through 1897</t>
  </si>
  <si>
    <t>Bonds 1927 - 1974 (Corporate 15yr+)</t>
  </si>
  <si>
    <t>Bonds 1897 - 1927 (Corporate 15 yr+)</t>
  </si>
  <si>
    <t>Siegel real stock index set to my 1802 value</t>
  </si>
  <si>
    <t>Compounded 6.6% return</t>
  </si>
  <si>
    <t>Compounded 3.6% return</t>
  </si>
  <si>
    <t>Siegel real bond index set to my 1802 value</t>
  </si>
  <si>
    <t>MW Siegel real stock return (annual)</t>
  </si>
  <si>
    <t>MW Siegel real bond return (annual)</t>
  </si>
  <si>
    <t>To January of</t>
  </si>
  <si>
    <t>Stocks consolidated (TR)</t>
  </si>
  <si>
    <t>Stock price return only</t>
  </si>
  <si>
    <t>Source notes:</t>
  </si>
  <si>
    <t>Bonds consolidated (TR)</t>
  </si>
  <si>
    <t>Siegel bond returns  from Homer yield series</t>
  </si>
  <si>
    <t>Moody's Aaa/Aa yields from 1975</t>
  </si>
  <si>
    <t>SBBI long government yields</t>
  </si>
  <si>
    <t>Bonds 1975 to 2019 SBBI LT Corporate</t>
  </si>
  <si>
    <t>Siegel bonds  from SBBI long government</t>
  </si>
  <si>
    <t>Stocks 1866 - 1897 (building on Cowles &amp; Rousseau)</t>
  </si>
  <si>
    <t>X1</t>
  </si>
  <si>
    <t>X2</t>
  </si>
  <si>
    <t>X3</t>
  </si>
  <si>
    <t>X4</t>
  </si>
  <si>
    <t>X5</t>
  </si>
  <si>
    <t>X6</t>
  </si>
  <si>
    <t>X7</t>
  </si>
  <si>
    <t>X8</t>
  </si>
  <si>
    <t>X9</t>
  </si>
  <si>
    <t>X10</t>
  </si>
  <si>
    <t>X11</t>
  </si>
  <si>
    <t>Schwert price index +6.4% dividends</t>
  </si>
  <si>
    <t>Smith &amp; Cole bank index #1 (price index)</t>
  </si>
  <si>
    <t>Smith &amp; Cole bank index #2 (price index)</t>
  </si>
  <si>
    <t>Y1</t>
  </si>
  <si>
    <t>Y2</t>
  </si>
  <si>
    <t>Y3</t>
  </si>
  <si>
    <t>Y4</t>
  </si>
  <si>
    <t>Y5</t>
  </si>
  <si>
    <t>Y6</t>
  </si>
  <si>
    <t>Y7</t>
  </si>
  <si>
    <t>Y8</t>
  </si>
  <si>
    <t>Y9</t>
  </si>
  <si>
    <t>Y10</t>
  </si>
  <si>
    <t>Y11</t>
  </si>
  <si>
    <t>Y12</t>
  </si>
  <si>
    <t>Y13</t>
  </si>
  <si>
    <t>Y14</t>
  </si>
  <si>
    <t>Y15</t>
  </si>
  <si>
    <t>Y16</t>
  </si>
  <si>
    <t>Z1</t>
  </si>
  <si>
    <t>Z2</t>
  </si>
  <si>
    <t>Z3</t>
  </si>
  <si>
    <t>Z4</t>
  </si>
  <si>
    <t>Z5</t>
  </si>
  <si>
    <t>Z6</t>
  </si>
  <si>
    <t>Z7</t>
  </si>
  <si>
    <t>Z8</t>
  </si>
  <si>
    <t>Z9</t>
  </si>
  <si>
    <t>Z10</t>
  </si>
  <si>
    <t>Goetzmann et al. 2001 fr 1825</t>
  </si>
  <si>
    <t>Cowles / Shiller fr 1871</t>
  </si>
  <si>
    <t>CRSP total market fr 1926</t>
  </si>
  <si>
    <t>S&amp;P bond yields (NBER #m13026)</t>
  </si>
  <si>
    <t>McQuarrie, government fr 1909 (15+)</t>
  </si>
  <si>
    <t>Homer Aa utility yields 1946 - 68</t>
  </si>
  <si>
    <t>Macaulay arithmetic average 1925 - 1936</t>
  </si>
  <si>
    <t>Table 38 Homer per Siegel (annual)</t>
  </si>
  <si>
    <t>Table 48 Homer per Siegel (annual)</t>
  </si>
  <si>
    <t>McQuarrie  Corporate from 1897 -1974 (15+)</t>
  </si>
  <si>
    <t>January, unless stated otherwise</t>
  </si>
  <si>
    <t>MW 2 yr smoothed</t>
  </si>
  <si>
    <t>CPI-U January values fr 1913</t>
  </si>
  <si>
    <t>Measuring Worth  inflation index (annual)</t>
  </si>
  <si>
    <t>Stock income return</t>
  </si>
  <si>
    <t>X12</t>
  </si>
  <si>
    <t>Stocks 1926 to 2019 (CRSP Total Market)</t>
  </si>
  <si>
    <t>Siegel stocks consolidated (nominal TR)</t>
  </si>
  <si>
    <t>Siegel bonds consolidated (nominal TR)</t>
  </si>
  <si>
    <t>Macaulay Unadjusted yield index 1880 - 1925</t>
  </si>
  <si>
    <t>Version 1.0 December 2020</t>
  </si>
  <si>
    <t>Going further, if you need to pull back the curtain and drill down to see the price movement, capitalization and dividend payments on the hundreds of individual stock records that I compiled, then you will need to look at the separate StockDetail spreadsheet.</t>
  </si>
  <si>
    <t>If you need to see the coupons, par amount and price movement of the hundreds of individual bonds that I compiled, then you will need to look at the separate BondDetail spreadsheet.</t>
  </si>
  <si>
    <t>Overview of tabs in this workbook</t>
  </si>
  <si>
    <t>I.</t>
  </si>
  <si>
    <t>A.</t>
  </si>
  <si>
    <t>Real returns</t>
  </si>
  <si>
    <t>Contains the final results of the multi-year effort.</t>
  </si>
  <si>
    <t>B.</t>
  </si>
  <si>
    <t>My component series</t>
  </si>
  <si>
    <t>The overall stock and bond series were compiled in a series of separate studies. For instance, my stock series prior to 1866 were assembled and described in McQuarrie (2019b). Those returns are in one column; a different procedure was used from 1866 to 1897, as described in McQuarrie (2020a), so these returns are in a second column.  I didn’t collect any new stock data after 1897, but drew on two existing sources; these have their own columns to highlight that fact, see their source notes below.</t>
  </si>
  <si>
    <t>C.</t>
  </si>
  <si>
    <t>Reconstructed Siegel series</t>
  </si>
  <si>
    <t>For my attempted reconstruction I’ve compiled and gathered together the published series that Siegel used (e.g., the bank stock indexes from Smith &amp; Cole 1935).  These sources are also described below. A later tab shows the yields used by Siegel.</t>
  </si>
  <si>
    <t>The point of the Siegel reconstructions is to allow the user to see exactly where my results differ from his prior work for any sub-period of interest.  You can chart them side by side if you wish. I include two comparison charts, one for Siegel’s stocks returns and one for his bond returns, and another chart showing the 200 year reconstruction of both stocks and bonds (see below).</t>
  </si>
  <si>
    <t>D.</t>
  </si>
  <si>
    <t>Charts</t>
  </si>
  <si>
    <t>#1</t>
  </si>
  <si>
    <t>#2</t>
  </si>
  <si>
    <t>My returns: I have stocks and bonds running neck and neck all through the 19th century on to the early 1940s, with sometimes stocks ahead, sometimes bonds. The Siegel pattern—stocks substantially outperforming bonds—does not become visible until the 1940s and appears to have run its course by 1982.</t>
  </si>
  <si>
    <t>Stock comparison: We use the same stock data after 1897, so this chart stops there.  This chart shows that almost all the divergence in our stock estimates comes after the Panic of 1837 through the end of the Civil War, before and after which differences are small.</t>
  </si>
  <si>
    <t>#3</t>
  </si>
  <si>
    <t>Bond comparison: My new bond data stops in 1974 so this chart ends there. Here most of the divergence comes about between the Civil War and World War I.</t>
  </si>
  <si>
    <t>#4</t>
  </si>
  <si>
    <t>Siegel stocks and bonds: Reminder: this is an attempt to reconstruct Figure 5-4 on page 82 of Siegel (2014). Compare to my Chart 1: because Siegel has stronger stock returns after the Panic of 1837 through the Civil War (Chart 2), and weaker bond returns after the Civil War through World War I (Chart 3), in the Siegel telling stocks have always beat bonds since early in the 19th century. In my telling, that effect is concentrated in the 1942 – 1982 period and generally not seen at any point in the 19th century.</t>
  </si>
  <si>
    <t>E.</t>
  </si>
  <si>
    <t>Yield series</t>
  </si>
  <si>
    <t>Siegel’s bond returns before 1926 are constructed from yield series in Homer (1963). After 1926 yields on long government bonds come from the SBBI. I also include yields on the bonds I used along with a few additional comparison series that might otherwise be difficult to locate. See measuringworth.com for a discussion of the challenges involved in estimate historical interest rates (Officer 2020).</t>
  </si>
  <si>
    <t>II.</t>
  </si>
  <si>
    <t>Source notes by tab</t>
  </si>
  <si>
    <t xml:space="preserve">A. </t>
  </si>
  <si>
    <t>My real returns</t>
  </si>
  <si>
    <t>Series here are self-explanatory for the most part. The notes below refer to the first few values for the early 1790s to give concrete examples of calculations.</t>
  </si>
  <si>
    <t>To get inflation prior to 1913, I draw on measuringworth.com (see Officer and Williamson 2020).  They give the price level for the entire year, but my results are keyed to January of each year.  Therefore, I take the midpoint of their 1792 and 1793 price levels and assume that to be the price level as of January 1973, on the heuristic that that is the approximate midpoint of those 24 months. Continuing, I take the midpoint of the 1793 and 1794 values and call that the January 1794 price level. The ratio between the price level of January 1794 and that of January 1793 is 1.0726. That value is used to deflate returns for the first year of observation, which runs from January 1793 to January 1974.</t>
  </si>
  <si>
    <t>After 1913 the Bureau of Labor Statistics inflation index becomes available, and I use it, same as most authors do, taking January values off the BLS web site.</t>
  </si>
  <si>
    <t>Next, the real return on stocks for the year to January 1794 is calculated as [(1 + nominal return %) / (1 + inflation %)] - 1. The denominator simplifies to the inflation relative given in column E.  So the real return on stocks in the year to January 1794 is (1 + {-.0764} / 1.0726, or {-13.90%}.</t>
  </si>
  <si>
    <t>NB: any annual stock series that bridges 1926 confronts the problem of how to link series that run from January to January (pre-1926 compilers) with series that run from December to December (most post-1926 sources).  If the source you are reading does not call out this fact, then at least one return in that source is calculated over an eleven-month year. I solved the problem by using January endpoints throughout.  So rather than taking the annual return to December from the SBBI or CRSP, I use their monthly series to calculate a January to January annual return.</t>
  </si>
  <si>
    <t>Except as noted, all returns are to January of the year named. The first available return runs from January 1793 to January 1794.</t>
  </si>
  <si>
    <t>Hint about sub-setting the data: you can easily create your own charts for a custom index covering any portion of the period. On the real returns tab, simply take an empty column and place a 1 in the cell at the desired starting point, say 1982 for this example. In the cell below, enter a formula like, “1982 value from above * 1983 index value / 1982 index value.” Then use the fill function to populate index values to the desired point. If you do this for the stock and bond real indexes, you will find that stocks and bonds returned about the same from January 1982 to January 2013, a fact otherwise difficult to apprehend visually when looking at the 226 year record in chart +1.</t>
  </si>
  <si>
    <t>In the same vein, if you are making a comparison to another index that doesn’t start exactly in January 1793, such as Siegel’s series, which begin in 1802, then instead of anchoring the Siegel returns indexes to a starting value of 1, anchor them in 1802 (their starting point) to my values for 1802, as I’ve done in the reconstructed Siegel tab. If you proceed to chart all four series, my real stocks and bonds and Siegel’s real stocks and bonds, then using this device you can see exactly where my results diverge from his over any period of interest, as I did for the overall record in chart #2 and chart #3.</t>
  </si>
  <si>
    <t>This series is described in McQuarrie (2019b). It consists of a bank stock index from 1793 to 1845, and a transportation stock index from 1803 to 1866, with value weighting within each series and when combining them during their overlap. The Stock Detail spreadsheet builds up the bank index from regional bank indexes, with prices sourced from the Sylla, Wilson and Wright (2006) database. The transportation index is built up from turnpike, canal, and railroad indexes, with stock prices also from Sylla et al.  Dividends and capitalization were compiled by me from digital archives of publications from the period.</t>
  </si>
  <si>
    <t>This series is described in McQuarrie (2020a). I started with the railroad stocks in Macaulay (1938) and the Industrial and Utility stocks in Cowles (1939). I went back to their source (the Commercial and Financial Chronicle) and beginning in 1866 added back the stocks they omitted, reconstructing and extending the Cowles All Stock series through 1897. I found that Cowles, who restricted himself to NYSE stocks, had omitted thereby a substantial portion of the industrial stocks of the era, which traded in Boston. I used Rousseau (1999) to construct a value-weighted combination of the reconstructed Cowles All Stock series with those Boston-listed firms. The “native” Cowles index for 1871 to 1897 can be found on the Siegel tab.</t>
  </si>
  <si>
    <t>My experience with the X2 series indicated that I could rely on existing sources for stock market returns after 1897. Cowles’ total return series is used through January 1926.  It is the same series as Siegel (2014) uses for those years.</t>
  </si>
  <si>
    <t>From January 1926 I use the CRSP total market value-weighted index with distributions. It also is the same series Siegel uses for those years. Fun fact: this total market index under-performs the Large Company stock index in the SBBI.</t>
  </si>
  <si>
    <t>This series consolidates X1 – X4 into a single column.  These are nominal total returns.</t>
  </si>
  <si>
    <t>X6, X7</t>
  </si>
  <si>
    <t>In series that I compiled total return equals price return plus income return. This formulation obtains through January 1897. So, X6 + X7 = X5. Note, however, that income returns were very different across sectors in the period before 1866.  The Stock Detail spreadsheet has to be consulted to drill down to sector-level dividend yields. After 1897 Cowles and then CRSP can be consulted for dividend returns. Their dividends reflect monthly compounding. The extraction would be (1 + TR%) / (1 + PR%).</t>
  </si>
  <si>
    <t>This series is described in McQuarrie (2019a). It consists of long Federal bond returns until January 1826, when municipal bonds were added, and later adding corporate bonds in the 1830s. Municipal bonds dominate the 1830s and early 1840s. After 1857 the index is an equal weighted combination of Federal bonds, municipal bonds, and corporate bonds to 1887, then municipal and corporate to 1897. I draw on the Macaulay (1938) bonds for corporate returns from 1857 to 1897. I found significant issues with the Macaulay municipal bond index and compile my own municipal bonds index after 1857. I gold-adjust the Federal coupons and some municipal coupons during the greenback era.</t>
  </si>
  <si>
    <t>This series is described in McQuarrie (2020b). It attempts to include all large, liquid corporate bonds listed on the NYSE and rated investment grade with fifteen or more years remaining to maturity.</t>
  </si>
  <si>
    <t>This series is described in McQuarrie (2020c). From 1927 to 1946 it attempts to cover all large liquid corporate bonds listed on the NYSE and rated investment grade with fifteen or more years to run. Negative price return upon downgrades is captured; these events were numerous in the 1930s.  From 1946 to 1969 a higher minimum was set for “large” and then the minimum was raised again in 1969.</t>
  </si>
  <si>
    <t>These returns are from the Stocks Bonds Bills &amp; Inflation yearbook. Generally, these are Aaa or Aa bonds with ten or more years to maturity.</t>
  </si>
  <si>
    <t>A consolidation of X8 through X11 into a single column.  These are nominal total returns.</t>
  </si>
  <si>
    <t>Y1, Y2</t>
  </si>
  <si>
    <t>In early work Siegel drew on Schwert (1990) returns all the way through 1871. Current editions (Siegel 2014) replace Schwert series with the Goetzmann et al. (2001) series after 1824.  For the 1802 to 1824 period Schwert drew on two bank indexes compiled by Smith &amp; Cole (1935). Each Smith &amp; Cole index contained seven stocks. Their second index has an error early in the overlap period; I could not reproduce it using the individual stock prices I compiled for McQuarrie (2019b). Coverage of the first Smith &amp; Cole bank index is not too bad at the outset, but coverage of the second index is poor when it starts and becomes much worse as time proceeds (dozens more banks were traded). Both indexes omit the largest bank by capitalization in their eras, the 1st &amp; 2nd Bank of the United States. Correcting this omission was one of my first contributions: when the BUS failed in 1841, it accounted for a greater share of market capitalization than even the FAANG stocks in 2020. The failure of the BUS, along with the failures of other banks I included but that Smith &amp; Cole excluded, explains a good portion of the lower stock returns I found.</t>
  </si>
  <si>
    <t xml:space="preserve">The Smith &amp; Cole indexes are equal-weighted price indexes; to get total returns, Siegel added a constant dividend rate of 6.4%. Thus, the first Y3 series value shown, of 12.59% to January 1803, is the Y1 value of 1.03 divided by the prior 0.97, plus .064, minus 1. </t>
  </si>
  <si>
    <t>This is the same series as I use (see series X4). Although it is presented in most sources as a total market index, it contains only NYSE stocks until 1962 when the AMEX was added, and was missing thousands more stocks until the NASDAQ was included after 1972.  Both AMEX and Over-the-Counter markets were active from even before 1926; their omission from CRSP has always been glaring. Global Financial Data has been compiling some of these.</t>
  </si>
  <si>
    <t>Consolidates Y3 – Y6 into a single column. This is my reconstruction of Siegel stock returns.</t>
  </si>
  <si>
    <t>Prior to 1926 Siegel extracts bond returns from various yield series compiled in Homer (1963). See notes to Yield series tab for more. His selection and calculation rules are somewhat complicated and the scholar will have to pore over Appendix in Siegel (1992b) if it becomes necessary to grasp them. However, I got similar results up to about 1857 when I collected bond prices as a check on Siegel. After 1857 I got quite different and more favorable returns for bonds through 1926, see Chart 3.</t>
  </si>
  <si>
    <t>After 1926 Siegel gets actual bond returns from the SBBI, which selects a single government bond with about twenty years to run from the Treasury database in CRSP.</t>
  </si>
  <si>
    <t>Consolidates Y8 and Y9.  This is my reconstruction of Siegel’s bond returns.</t>
  </si>
  <si>
    <t>Y11, Y12</t>
  </si>
  <si>
    <t>These are the consolidated Siegel stock and bond returns (Y7, Y10) deflated by the same measure as I used (Column E of the real returns tab). Siegel used a different inflation series prior to 1926 (see the Appendix in Siegel 1992b).  See Officer (2020) for a wide-ranging discussion of issues in constructing price indexes before 1913.</t>
  </si>
  <si>
    <t>Y13, Y14</t>
  </si>
  <si>
    <t>These are the chained real returns suitable for charting (see Chart 4). Note the starting values, which are set equal to my index values for January 1802 (row 12, columns J &amp; K on the real returns tab).</t>
  </si>
  <si>
    <t>Same device for bonds, which Siegel found returned a compounded 3.6%.  Comparison with Y15 helps to illuminate how quickly small differences in the rate of return can cumulate to large differences in wealth when the time scale is measured in decades or centuries.  Y15 values are about 4X as large as Y16 after fifty years, 17X after 100 years, 72X after 150 years, and 300X as large after 200 years—an enormous difference in cumulative wealth growing out of the seemingly tiny difference between .066 and .036.</t>
  </si>
  <si>
    <t>Siegel found the compounded real return for stocks over the two centuries to be 6.6%.  This line can be used to calibrate that level of appreciation in a chart and to diagnose shortfalls or deviations from this expectation in any actual series. Constant returns lines like this are also useful for dramatizing the need for a logarithmic scale when dealing with returns compounded over periods many decades in length.</t>
  </si>
  <si>
    <t>Reconstructed Siegel returns</t>
  </si>
  <si>
    <t>Many studies of bonds deal with yields rather than returns, and to put my bond returns into context I thought it might be helpful to call out the yields on my bond series and then provide extant yield series for comparison. Yields not shown here can generally be found in Homer (1963) or Federal Reserve publications such as Banking and Monetary Statistics or the Statistical Digest, and some of these series have been digitized and can be downloaded from Federal Reserve sites. Officer (2020) discussions issues with assembling historical yield series. The NBER database is another helpful source for historical yield series, especially the earliest ones.</t>
  </si>
  <si>
    <t>There is, however, a huge problem with studying yields before the Civil War: Federal bonds before 1835, and municipal bonds even in the decades just after the war, often had no stated maturity.  One can of course impose a longish maturity on these bonds and derive a yield-to-maturity that way, but this should be approached as the kluge it is. It’s not always recognized that the yields in Homer (1963) before 1857 are a hodge-podge: a mix of current yield, yield to call, and yield to maturity in the ordinary sense.</t>
  </si>
  <si>
    <t>These are described in McQuarrie (2020b, 2020c). This is the arithmetic average yield to maturity on large, liquid corporate bonds listed on the NYSE.</t>
  </si>
  <si>
    <t>From 1918 this is the arithmetic average yield on Treasury bonds with 15+ years to effective maturity.  From 1909 it is the yield on the New York City 4.5s of 1957.</t>
  </si>
  <si>
    <t>From Macaulay (1938) Table 10. Actual geometric average yield was about twenty basis points lower in the early 1880s, about ten bp lower in the later 1880s, and less than 10 bp lower after 1890.</t>
  </si>
  <si>
    <t>After 1925, which was the anchor point for Macaulay’s mathematical constructions, the Unadjusted index once again begins to drift away from the actual average.  Values in this column are my arithmetic average of the yields tabled for the thirty to forty bonds in Macaulay’s portfolio during those years.</t>
  </si>
  <si>
    <t>Table 38 was Homer’s summary table for the 19th century.  For each series he selected one value per year from the several available in his detail tables. Generally the entries here before 1862 are the lesser of the Federal or municipal entry in Table 38; see Appendix in Siegel (1992b) for his exact procedure. After 1857 they are Macaulay’s New England Municipal yields, which in turn are a construction erected by Macaulay upon selected price observations in Martin (1898)</t>
  </si>
  <si>
    <t>After 1920 Siegel switches to the Federal Reserve long bond average tabled in Homer.</t>
  </si>
  <si>
    <t>After 1926 Siegel uses the SBBI values for the long government bond.</t>
  </si>
  <si>
    <t>The Standard Statistics Company, before its merger with Poor’s Publishing in 1941, compiled a number of monthly yield series and extended them back to January 1900. Several are available on the NBER web site. This one, #m13026, may be the one used by Ibbotson and Sinquefield (1976) to estimate corporate bond returns from 1926 to 1946. Problems peculiar to it are discussed in Appendix E of McQuarrie (2020c).</t>
  </si>
  <si>
    <t>These yields were used by Ibbotson and Sinquefield to construct corporate bond returns from 1946 to 1969. Homer focused exclusively on utility bonds rated Aa.  The Aa grade was the most common during these years, and the utility sector accounted for the bulk of bonds issued. The values given are the multiple yield series compiled by Homer weighted per Table A3 in Ibbotson and Sinquefield.  There is at least one error in those weights, see McQuarrie (2020c).</t>
  </si>
  <si>
    <t>The detail spreadsheets have their own notes tabs; the notes tab that follows pertains only to this overview spreadsheet. I begin with an introduction to the other tabs, and then detail the sources for each data series in these other tabs. All references are pulled together in a bibliography at the end of the notes.</t>
  </si>
  <si>
    <t xml:space="preserve">Next, it is also not widely recognized that all the historical yield series sourced from Macaulay (1938) are constructed rather than observed. His municipal series is not an average, his Adjusted railroad series is certainly not an average, and even his Unadjusted railroad series is simply adjusted a different way.  The only unadjusted series in Macaulay is the geometric average charted in his Chart 1, but not tabled. Before I stumbled upon this fact I don’t think anyone had even noticed his Chart 1.  In light of these problems, I do not reproduce any yields prior to 1880 except those in Homer’s Table 38, which Siegel used to construct returns. From 1880 through 1925 Macaulay’s Unadjusted Index falls only a few basis points above the geometric average, so close enough; hence I do include it here. More information can be found on all these matters in McQuarrie (2019a). </t>
  </si>
  <si>
    <t>After data collection ended in 1974, I use the Moody’s Aaa / Aa average as a measure of corporate bond yields. The complete Moody’s series back to January 1919 can be downloaded from Federal Reserve and NBER compilations.  After 2000 I used a heuristic to estimate the Aaa and Aa midpoint, see McQuarrie (2020c). These yields were used to predict the premium earned on corporate bonds, hence end five years before my corporate and government return series.</t>
  </si>
  <si>
    <t>These series are an attempt to reconstruct Siegel’s stock and bond returns based on the Appendix to Siegel (1992b) and the sources he used.  You may instead want to go to Professor Siegel’s own web site and pay a fee to download his actual series (however, the website jeremysiegel.com was not active in December 2020. You may be able to reach him at Wharton). My reconstructions are unlikely to have been completely successful, if only because Siegel used a different consumer price index than me prior to 1926. To avoid confounding the comparison I thought it best to apply the same inflation index on his returns as on mine, which I downloaded from MeasuringWorth.com. Further detail can be found in McQuarrie (2019a) and  McQuarrie (2019b).</t>
  </si>
  <si>
    <t>Goetzmann, Ibbotson and Peng (2001) assembled a database of NYSE stock prices and dividends from 1925; it is also discussed in current editions of the SBBI. I found it to contain numerous errors and omissions, as laid out in Appendix B of McQuarrie (2019b). This dataset can be downloaded from the Yale School of Managament.</t>
  </si>
  <si>
    <t>Cowles (1939) data can also be downloaded from the Yale site.  Popularized by Shiller (2015), Cowles is the leading authority on stock market returns before CRSP begins in 1926. Some foibles and limits in Cowles’ endeavor are discussed in McQuarrie (2020a); I found these to have a measurable impact on returns, but in the end, the issues proved to be minor.</t>
  </si>
  <si>
    <r>
      <t xml:space="preserve">Hall, G., Payne, J. and Sargent, T., 2018. </t>
    </r>
    <r>
      <rPr>
        <i/>
        <sz val="12"/>
        <color theme="1"/>
        <rFont val="Times New Roman"/>
        <family val="1"/>
      </rPr>
      <t>US Federal Debt 1776-1960: Quantities and Prices</t>
    </r>
    <r>
      <rPr>
        <sz val="12"/>
        <color theme="1"/>
        <rFont val="Times New Roman"/>
        <family val="1"/>
      </rPr>
      <t>. Manuscript.</t>
    </r>
  </si>
  <si>
    <t>References</t>
  </si>
  <si>
    <r>
      <t xml:space="preserve">Atack, J. and Rousseau, P. L., 1999. Business </t>
    </r>
    <r>
      <rPr>
        <sz val="11"/>
        <color theme="1"/>
        <rFont val="Times New Roman"/>
        <family val="1"/>
      </rPr>
      <t xml:space="preserve">Activity </t>
    </r>
    <r>
      <rPr>
        <sz val="12"/>
        <color theme="1"/>
        <rFont val="Times New Roman"/>
        <family val="1"/>
      </rPr>
      <t xml:space="preserve">and the Boston </t>
    </r>
    <r>
      <rPr>
        <sz val="11"/>
        <color theme="1"/>
        <rFont val="Times New Roman"/>
        <family val="1"/>
      </rPr>
      <t>Stock Market</t>
    </r>
    <r>
      <rPr>
        <sz val="12"/>
        <color theme="1"/>
        <rFont val="Times New Roman"/>
        <family val="1"/>
      </rPr>
      <t xml:space="preserve">, 1835–1869. </t>
    </r>
    <r>
      <rPr>
        <i/>
        <sz val="12"/>
        <color theme="1"/>
        <rFont val="Times New Roman"/>
        <family val="1"/>
      </rPr>
      <t>Explorations in Economic History</t>
    </r>
    <r>
      <rPr>
        <sz val="12"/>
        <color theme="1"/>
        <rFont val="Times New Roman"/>
        <family val="1"/>
      </rPr>
      <t xml:space="preserve">, </t>
    </r>
    <r>
      <rPr>
        <i/>
        <sz val="12"/>
        <color theme="1"/>
        <rFont val="Times New Roman"/>
        <family val="1"/>
      </rPr>
      <t>36</t>
    </r>
    <r>
      <rPr>
        <sz val="12"/>
        <color theme="1"/>
        <rFont val="Times New Roman"/>
        <family val="1"/>
      </rPr>
      <t>(2), pp. 144-179.</t>
    </r>
  </si>
  <si>
    <r>
      <t xml:space="preserve">Chandler, A.D., 1954. Patterns of American Railroad Finance, 1830–50. </t>
    </r>
    <r>
      <rPr>
        <i/>
        <sz val="12"/>
        <color theme="1"/>
        <rFont val="Times New Roman"/>
        <family val="1"/>
      </rPr>
      <t>Business History Review</t>
    </r>
    <r>
      <rPr>
        <sz val="12"/>
        <color theme="1"/>
        <rFont val="Times New Roman"/>
        <family val="1"/>
      </rPr>
      <t>, 28(03), pp. 248-263.</t>
    </r>
  </si>
  <si>
    <r>
      <t xml:space="preserve">Cole, A. H. and Frickey, E., 1928. The Course of Stock Prices, 1825-66. </t>
    </r>
    <r>
      <rPr>
        <i/>
        <sz val="12"/>
        <color theme="1"/>
        <rFont val="Times New Roman"/>
        <family val="1"/>
      </rPr>
      <t>The Review of Economic Statistics</t>
    </r>
    <r>
      <rPr>
        <sz val="12"/>
        <color theme="1"/>
        <rFont val="Times New Roman"/>
        <family val="1"/>
      </rPr>
      <t>, pp. 117-139.</t>
    </r>
  </si>
  <si>
    <r>
      <t xml:space="preserve">Cowles, A., 1939. </t>
    </r>
    <r>
      <rPr>
        <i/>
        <sz val="12"/>
        <color theme="1"/>
        <rFont val="Times New Roman"/>
        <family val="1"/>
      </rPr>
      <t>Common-Stock Indexes</t>
    </r>
    <r>
      <rPr>
        <sz val="12"/>
        <color theme="1"/>
        <rFont val="Times New Roman"/>
        <family val="1"/>
      </rPr>
      <t>. Principia Press. [available at Yale School of Management web site]</t>
    </r>
  </si>
  <si>
    <r>
      <t xml:space="preserve">Durand, D., 1942. </t>
    </r>
    <r>
      <rPr>
        <i/>
        <sz val="12"/>
        <color theme="1"/>
        <rFont val="Times New Roman"/>
        <family val="1"/>
      </rPr>
      <t>Basic Yields of Corporate Bonds, 1900-1942</t>
    </r>
    <r>
      <rPr>
        <sz val="12"/>
        <color theme="1"/>
        <rFont val="Times New Roman"/>
        <family val="1"/>
      </rPr>
      <t>. National Bureau of Economic Research.</t>
    </r>
  </si>
  <si>
    <r>
      <t xml:space="preserve">Fenstermaker, J.V., Malone, R.P. and Stansell, S.R., 1988. An Analysis of Commercial Bank Common Stock Returns: 1802–97. </t>
    </r>
    <r>
      <rPr>
        <i/>
        <sz val="12"/>
        <color theme="1"/>
        <rFont val="Times New Roman"/>
        <family val="1"/>
      </rPr>
      <t>Applied Economics</t>
    </r>
    <r>
      <rPr>
        <sz val="12"/>
        <color theme="1"/>
        <rFont val="Times New Roman"/>
        <family val="1"/>
      </rPr>
      <t>, 20(6), pp. 813-841.</t>
    </r>
  </si>
  <si>
    <r>
      <t xml:space="preserve">Fisher, L. and Lorie, J. H., 1964. Rates of Return on Investments in Common Stocks. </t>
    </r>
    <r>
      <rPr>
        <i/>
        <sz val="12"/>
        <color theme="1"/>
        <rFont val="Times New Roman"/>
        <family val="1"/>
      </rPr>
      <t>The Journal of Business</t>
    </r>
    <r>
      <rPr>
        <sz val="12"/>
        <color theme="1"/>
        <rFont val="Times New Roman"/>
        <family val="1"/>
      </rPr>
      <t xml:space="preserve">, </t>
    </r>
    <r>
      <rPr>
        <i/>
        <sz val="12"/>
        <color theme="1"/>
        <rFont val="Times New Roman"/>
        <family val="1"/>
      </rPr>
      <t>37</t>
    </r>
    <r>
      <rPr>
        <sz val="12"/>
        <color theme="1"/>
        <rFont val="Times New Roman"/>
        <family val="1"/>
      </rPr>
      <t>(1), pp. 1-21.</t>
    </r>
  </si>
  <si>
    <r>
      <t xml:space="preserve">Giesecke, K., Longstaff, F. A., Schaefer, S. and Strebulaev, I., 2011. Corporate Bond Default Risk: A 150-year Perspective. </t>
    </r>
    <r>
      <rPr>
        <i/>
        <sz val="12"/>
        <color theme="1"/>
        <rFont val="Times New Roman"/>
        <family val="1"/>
      </rPr>
      <t>Journal of Financial Economics</t>
    </r>
    <r>
      <rPr>
        <sz val="12"/>
        <color theme="1"/>
        <rFont val="Times New Roman"/>
        <family val="1"/>
      </rPr>
      <t xml:space="preserve">, </t>
    </r>
    <r>
      <rPr>
        <i/>
        <sz val="12"/>
        <color theme="1"/>
        <rFont val="Times New Roman"/>
        <family val="1"/>
      </rPr>
      <t>102</t>
    </r>
    <r>
      <rPr>
        <sz val="12"/>
        <color theme="1"/>
        <rFont val="Times New Roman"/>
        <family val="1"/>
      </rPr>
      <t>(2), pp. 233-250.</t>
    </r>
  </si>
  <si>
    <t xml:space="preserve">Goddard, T. H., 1831. A General History of the Most Prominent Banks in Europe […] to which as added a Statistical and Comparative View of the Moneyed Institutions of New York and Twenty-Four other Principal Cities …  H. C. Sleight. </t>
  </si>
  <si>
    <r>
      <t xml:space="preserve">Goetzmann, W. N., Ibbotson, R.G. and Peng, L., 2001. A New Historical Database for the NYSE 1815 to 1925: Performance and Predictability. </t>
    </r>
    <r>
      <rPr>
        <i/>
        <sz val="12"/>
        <color theme="1"/>
        <rFont val="Times New Roman"/>
        <family val="1"/>
      </rPr>
      <t>Journal of Financial Markets</t>
    </r>
    <r>
      <rPr>
        <sz val="12"/>
        <color theme="1"/>
        <rFont val="Times New Roman"/>
        <family val="1"/>
      </rPr>
      <t>, 4(1), pp.1-32. [data can be downloaded from Yale School of Management web site]</t>
    </r>
  </si>
  <si>
    <r>
      <t xml:space="preserve">Hickman, W.B., 1958. </t>
    </r>
    <r>
      <rPr>
        <i/>
        <sz val="12"/>
        <color theme="1"/>
        <rFont val="Times New Roman"/>
        <family val="1"/>
      </rPr>
      <t>Corporate Bond Quality and Investor Experience</t>
    </r>
    <r>
      <rPr>
        <sz val="12"/>
        <color theme="1"/>
        <rFont val="Times New Roman"/>
        <family val="1"/>
      </rPr>
      <t>. National Bureau of Economic Research.</t>
    </r>
  </si>
  <si>
    <t>Hilt, E., 2009. Wall Street's First Corporate Governance Crisis: The Panic of 1826. National Bureau of Economic Research, No. w14892.</t>
  </si>
  <si>
    <r>
      <t xml:space="preserve">Homer, S. and Sylla, R., 2005. </t>
    </r>
    <r>
      <rPr>
        <i/>
        <sz val="12"/>
        <color theme="1"/>
        <rFont val="Times New Roman"/>
        <family val="1"/>
      </rPr>
      <t>A History of Interest Rates</t>
    </r>
    <r>
      <rPr>
        <sz val="12"/>
        <color theme="1"/>
        <rFont val="Times New Roman"/>
        <family val="1"/>
      </rPr>
      <t>, fourth edition. NY: Wiley.</t>
    </r>
  </si>
  <si>
    <t>Ibbotson, R. G., 2020. Stocks, Bonds, Bills &amp; Inflation.  Wiley.</t>
  </si>
  <si>
    <r>
      <t xml:space="preserve">Ibbotson, R.G. and Sinquefield, R.A., 1976. Stocks, Bonds, Bills, and Inflation: Year-by-Year Historical Returns (1926-1974). </t>
    </r>
    <r>
      <rPr>
        <i/>
        <sz val="12"/>
        <color theme="1"/>
        <rFont val="Times New Roman"/>
        <family val="1"/>
      </rPr>
      <t>The Journal of Business</t>
    </r>
    <r>
      <rPr>
        <sz val="12"/>
        <color theme="1"/>
        <rFont val="Times New Roman"/>
        <family val="1"/>
      </rPr>
      <t xml:space="preserve">, </t>
    </r>
    <r>
      <rPr>
        <i/>
        <sz val="12"/>
        <color theme="1"/>
        <rFont val="Times New Roman"/>
        <family val="1"/>
      </rPr>
      <t>49</t>
    </r>
    <r>
      <rPr>
        <sz val="12"/>
        <color theme="1"/>
        <rFont val="Times New Roman"/>
        <family val="1"/>
      </rPr>
      <t>(1), pp.11-47.</t>
    </r>
  </si>
  <si>
    <r>
      <t xml:space="preserve">Macaulay, F. R., 1938. </t>
    </r>
    <r>
      <rPr>
        <i/>
        <sz val="12"/>
        <color theme="1"/>
        <rFont val="Times New Roman"/>
        <family val="1"/>
      </rPr>
      <t>Some Theoretical Problems Suggested by the Movements of Interest Rates, Bond Yields, and Stock Prices in the United since 1856</t>
    </r>
    <r>
      <rPr>
        <sz val="12"/>
        <color theme="1"/>
        <rFont val="Times New Roman"/>
        <family val="1"/>
      </rPr>
      <t>. National Bureau of Economic Research.</t>
    </r>
  </si>
  <si>
    <r>
      <t xml:space="preserve">Martin, J. G., 1898. </t>
    </r>
    <r>
      <rPr>
        <i/>
        <sz val="12"/>
        <color theme="1"/>
        <rFont val="Times New Roman"/>
        <family val="1"/>
      </rPr>
      <t>A Century of Finance.</t>
    </r>
    <r>
      <rPr>
        <sz val="12"/>
        <color theme="1"/>
        <rFont val="Times New Roman"/>
        <family val="1"/>
      </rPr>
      <t xml:space="preserve"> Published by the author.</t>
    </r>
  </si>
  <si>
    <r>
      <t xml:space="preserve">Mitchell, W.C., 1910. The Prices of American Stocks: 1890-1909. </t>
    </r>
    <r>
      <rPr>
        <i/>
        <sz val="12"/>
        <color theme="1"/>
        <rFont val="Times New Roman"/>
        <family val="1"/>
      </rPr>
      <t>Journal of Political Economy</t>
    </r>
    <r>
      <rPr>
        <sz val="12"/>
        <color theme="1"/>
        <rFont val="Times New Roman"/>
        <family val="1"/>
      </rPr>
      <t>, 18(5), pp. 345-380.</t>
    </r>
  </si>
  <si>
    <t>Officer, L. H., 2020. “What Was the Interest Rate Then?” MeasuringWorth, URL: http://www.measuringworth.com/interestrates.</t>
  </si>
  <si>
    <t>Officer, L. H. and Williamson, S. H., 2020. "The Annual Consumer Price Index for the United States, 1774-2015," MeasuringWorth, URL: http://www.measuringworth.com/uscpi/.</t>
  </si>
  <si>
    <r>
      <t xml:space="preserve">Poor, H. V., 1860. </t>
    </r>
    <r>
      <rPr>
        <i/>
        <sz val="12"/>
        <color theme="1"/>
        <rFont val="Times New Roman"/>
        <family val="1"/>
      </rPr>
      <t>History of the Railroads and Canals of the United States of America</t>
    </r>
    <r>
      <rPr>
        <sz val="12"/>
        <color theme="1"/>
        <rFont val="Times New Roman"/>
        <family val="1"/>
      </rPr>
      <t>. Augustus M. Kelley.</t>
    </r>
  </si>
  <si>
    <r>
      <t xml:space="preserve">Rousseau, P. L., 2000. The Boston Market for Banking and Industrial Equities, 1835–1897. </t>
    </r>
    <r>
      <rPr>
        <i/>
        <sz val="12"/>
        <color theme="1"/>
        <rFont val="Times New Roman"/>
        <family val="1"/>
      </rPr>
      <t>Historical Methods: A Journal of Quantitative and Interdisciplinary History</t>
    </r>
    <r>
      <rPr>
        <sz val="12"/>
        <color theme="1"/>
        <rFont val="Times New Roman"/>
        <family val="1"/>
      </rPr>
      <t>, 33(3), pp.163-169.</t>
    </r>
  </si>
  <si>
    <r>
      <t xml:space="preserve">Schwert, G.W., 1990. Indexes of US Stock Prices from 1802 to 1987. </t>
    </r>
    <r>
      <rPr>
        <i/>
        <sz val="12"/>
        <color theme="1"/>
        <rFont val="Times New Roman"/>
        <family val="1"/>
      </rPr>
      <t>Journal of Business</t>
    </r>
    <r>
      <rPr>
        <sz val="12"/>
        <color theme="1"/>
        <rFont val="Times New Roman"/>
        <family val="1"/>
      </rPr>
      <t>, pp. 399-426.</t>
    </r>
  </si>
  <si>
    <r>
      <t xml:space="preserve">Shiller, R. J., 2015. </t>
    </r>
    <r>
      <rPr>
        <i/>
        <sz val="12"/>
        <color theme="1"/>
        <rFont val="Times New Roman"/>
        <family val="1"/>
      </rPr>
      <t xml:space="preserve">Irrational Exuberance, </t>
    </r>
    <r>
      <rPr>
        <sz val="12"/>
        <color theme="1"/>
        <rFont val="Times New Roman"/>
        <family val="1"/>
      </rPr>
      <t>revised and expanded third edition. Princeton University Press.</t>
    </r>
  </si>
  <si>
    <r>
      <t xml:space="preserve">Siegel, J. J., 2014. </t>
    </r>
    <r>
      <rPr>
        <i/>
        <sz val="12"/>
        <color theme="1"/>
        <rFont val="Times New Roman"/>
        <family val="1"/>
      </rPr>
      <t>Stocks for the Long Run</t>
    </r>
    <r>
      <rPr>
        <sz val="12"/>
        <color theme="1"/>
        <rFont val="Times New Roman"/>
        <family val="1"/>
      </rPr>
      <t>, fifth edition. McGraw-Hill.</t>
    </r>
  </si>
  <si>
    <r>
      <t xml:space="preserve">Siegel, J. J., 1992. The Equity Premium: Stock and Bond Returns Since 1802. </t>
    </r>
    <r>
      <rPr>
        <i/>
        <sz val="12"/>
        <color theme="1"/>
        <rFont val="Times New Roman"/>
        <family val="1"/>
      </rPr>
      <t>Financial Analysts Journal</t>
    </r>
    <r>
      <rPr>
        <sz val="12"/>
        <color theme="1"/>
        <rFont val="Times New Roman"/>
        <family val="1"/>
      </rPr>
      <t>, pp. 28-46.</t>
    </r>
  </si>
  <si>
    <r>
      <t xml:space="preserve">Siegel, J. J., 1992b. The Real Rate of Interest from 1800–1990: A Study of the US and the UK. </t>
    </r>
    <r>
      <rPr>
        <i/>
        <sz val="12"/>
        <color theme="1"/>
        <rFont val="Times New Roman"/>
        <family val="1"/>
      </rPr>
      <t>Journal of Monetary Economics</t>
    </r>
    <r>
      <rPr>
        <sz val="12"/>
        <color theme="1"/>
        <rFont val="Times New Roman"/>
        <family val="1"/>
      </rPr>
      <t>, 29(2), pp .227-252.</t>
    </r>
  </si>
  <si>
    <r>
      <t xml:space="preserve">Smith , W. B. and Cole, A. H., 1935. </t>
    </r>
    <r>
      <rPr>
        <i/>
        <sz val="12"/>
        <color theme="1"/>
        <rFont val="Times New Roman"/>
        <family val="1"/>
      </rPr>
      <t>Fluctuations in American Business 1790-1860</t>
    </r>
    <r>
      <rPr>
        <sz val="12"/>
        <color theme="1"/>
        <rFont val="Times New Roman"/>
        <family val="1"/>
      </rPr>
      <t>. Russell &amp; Russell.</t>
    </r>
  </si>
  <si>
    <r>
      <t xml:space="preserve">Snowden, K.A., 1990. </t>
    </r>
    <r>
      <rPr>
        <i/>
        <sz val="12"/>
        <color theme="1"/>
        <rFont val="Times New Roman"/>
        <family val="1"/>
      </rPr>
      <t>Historical Returns and Security Market Development</t>
    </r>
    <r>
      <rPr>
        <sz val="12"/>
        <color theme="1"/>
        <rFont val="Times New Roman"/>
        <family val="1"/>
      </rPr>
      <t>, 1872–1925. Explorations in Economic History, 27(4), pp.381-420.</t>
    </r>
  </si>
  <si>
    <r>
      <t xml:space="preserve">Sobel, R., 1975. </t>
    </r>
    <r>
      <rPr>
        <i/>
        <sz val="12"/>
        <color theme="1"/>
        <rFont val="Times New Roman"/>
        <family val="1"/>
      </rPr>
      <t>A History of the New York Stock Exchange</t>
    </r>
    <r>
      <rPr>
        <sz val="12"/>
        <color theme="1"/>
        <rFont val="Times New Roman"/>
        <family val="1"/>
      </rPr>
      <t>. Weybright and Talley</t>
    </r>
  </si>
  <si>
    <r>
      <t xml:space="preserve">Sylla, R. E., Wilson, J. W. and Wright, R. E., 2006. “Price Quotations in Early United States Securities Markets, 1790–1860.” </t>
    </r>
    <r>
      <rPr>
        <i/>
        <sz val="12"/>
        <color theme="1"/>
        <rFont val="Times New Roman"/>
        <family val="1"/>
      </rPr>
      <t>Inter-University Consortium for Political and Social Research</t>
    </r>
    <r>
      <rPr>
        <sz val="12"/>
        <color theme="1"/>
        <rFont val="Times New Roman"/>
        <family val="1"/>
      </rPr>
      <t>. [data also downloadable at EH.net]</t>
    </r>
  </si>
  <si>
    <r>
      <t xml:space="preserve">Werner, W. and Smith, S.T., 1991. </t>
    </r>
    <r>
      <rPr>
        <i/>
        <sz val="12"/>
        <color theme="1"/>
        <rFont val="Times New Roman"/>
        <family val="1"/>
      </rPr>
      <t>Wall Street</t>
    </r>
    <r>
      <rPr>
        <sz val="12"/>
        <color theme="1"/>
        <rFont val="Times New Roman"/>
        <family val="1"/>
      </rPr>
      <t>. Columbia University Press.</t>
    </r>
  </si>
  <si>
    <r>
      <t xml:space="preserve">Wilson, J. W. and Jones, C. P., 1987. A Comparison of Annual Common Stock Returns: 1871-1925 with 1926-85. </t>
    </r>
    <r>
      <rPr>
        <i/>
        <sz val="12"/>
        <color theme="1"/>
        <rFont val="Times New Roman"/>
        <family val="1"/>
      </rPr>
      <t>Journal of Business</t>
    </r>
    <r>
      <rPr>
        <sz val="12"/>
        <color theme="1"/>
        <rFont val="Times New Roman"/>
        <family val="1"/>
      </rPr>
      <t>, pp.239-258.</t>
    </r>
  </si>
  <si>
    <r>
      <t xml:space="preserve">Wilson, J. W. and Jones, C. P., 2002. An Analysis of the S&amp;P 500 Index and Cowles’s Extensions: Price Indexes and Stock Returns, 1870–1999. </t>
    </r>
    <r>
      <rPr>
        <i/>
        <sz val="12"/>
        <color theme="1"/>
        <rFont val="Times New Roman"/>
        <family val="1"/>
      </rPr>
      <t>The Journal of Business</t>
    </r>
    <r>
      <rPr>
        <sz val="12"/>
        <color theme="1"/>
        <rFont val="Times New Roman"/>
        <family val="1"/>
      </rPr>
      <t xml:space="preserve">, </t>
    </r>
    <r>
      <rPr>
        <i/>
        <sz val="12"/>
        <color theme="1"/>
        <rFont val="Times New Roman"/>
        <family val="1"/>
      </rPr>
      <t>75</t>
    </r>
    <r>
      <rPr>
        <sz val="12"/>
        <color theme="1"/>
        <rFont val="Times New Roman"/>
        <family val="1"/>
      </rPr>
      <t>(3), pp.505-533.</t>
    </r>
  </si>
  <si>
    <t xml:space="preserve">III. </t>
  </si>
  <si>
    <t>This spreadsheet contains the high-level results of a multi-year investigation into US stock and bond returns over two centuries.  If you accept my results and are ready to work with my series as-is then you need only examine the tab labeled “real returns.” I also provide one chart to show the key results and three more to show the difference from Siegel’s (2014) results. The real returns tab has everything you need to draw your own charts, compute multi-year rolls, run statistical analyses, etc. Other tabs provide supplementary data that may be useful to some users, as explained in the notes.</t>
  </si>
  <si>
    <t>Version 2.0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</si>
</sst>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
    <numFmt numFmtId="166" formatCode="#0.000"/>
    <numFmt numFmtId="167" formatCode="0.000"/>
    <numFmt numFmtId="168" formatCode="#,##0.000"/>
    <numFmt numFmtId="169" formatCode="#,##0.0"/>
  </numFmts>
  <fonts count="13" x14ac:knownFonts="1">
    <font>
      <sz val="11"/>
      <color theme="1"/>
      <name val="Calibri"/>
      <family val="2"/>
      <scheme val="minor"/>
    </font>
    <font>
      <sz val="11"/>
      <color rgb="FFFF0000"/>
      <name val="Calibri"/>
      <family val="2"/>
      <scheme val="minor"/>
    </font>
    <font>
      <i/>
      <sz val="11"/>
      <color theme="1"/>
      <name val="Calibri"/>
      <family val="2"/>
      <scheme val="minor"/>
    </font>
    <font>
      <sz val="11"/>
      <color indexed="8"/>
      <name val="Calibri"/>
      <family val="2"/>
      <scheme val="minor"/>
    </font>
    <font>
      <sz val="10"/>
      <color indexed="8"/>
      <name val="Arial"/>
      <family val="2"/>
    </font>
    <font>
      <b/>
      <sz val="11"/>
      <color theme="1"/>
      <name val="Calibri"/>
      <family val="2"/>
      <scheme val="minor"/>
    </font>
    <font>
      <sz val="8"/>
      <name val="Calibri"/>
      <family val="2"/>
      <scheme val="minor"/>
    </font>
    <font>
      <sz val="12"/>
      <color theme="1"/>
      <name val="Times New Roman"/>
      <family val="1"/>
    </font>
    <font>
      <i/>
      <sz val="12"/>
      <color theme="1"/>
      <name val="Times New Roman"/>
      <family val="1"/>
    </font>
    <font>
      <b/>
      <sz val="12"/>
      <color theme="1"/>
      <name val="Times New Roman"/>
      <family val="1"/>
    </font>
    <font>
      <sz val="11"/>
      <color theme="1"/>
      <name val="Times New Roman"/>
      <family val="1"/>
    </font>
    <font>
      <u/>
      <sz val="11"/>
      <color theme="10"/>
      <name val="Calibri"/>
      <family val="2"/>
      <scheme val="minor"/>
    </font>
    <font>
      <strike/>
      <sz val="11"/>
      <color theme="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s>
  <borders count="1">
    <border>
      <left/>
      <right/>
      <top/>
      <bottom/>
      <diagonal/>
    </border>
  </borders>
  <cellStyleXfs count="3">
    <xf numFmtId="0" fontId="0" fillId="0" borderId="0"/>
    <xf numFmtId="0" fontId="3" fillId="0" borderId="0"/>
    <xf numFmtId="0" fontId="11" fillId="0" borderId="0" applyNumberFormat="0" applyFill="0" applyBorder="0" applyAlignment="0" applyProtection="0"/>
  </cellStyleXfs>
  <cellXfs count="31">
    <xf numFmtId="0" fontId="0" fillId="0" borderId="0" xfId="0"/>
    <xf numFmtId="0" fontId="0" fillId="0" borderId="0" xfId="0" applyAlignment="1">
      <alignment wrapText="1"/>
    </xf>
    <xf numFmtId="0" fontId="0" fillId="2" borderId="0" xfId="0" applyFill="1" applyAlignment="1">
      <alignment wrapText="1"/>
    </xf>
    <xf numFmtId="0" fontId="0" fillId="2" borderId="0" xfId="0" applyFill="1"/>
    <xf numFmtId="0" fontId="2" fillId="0" borderId="0" xfId="0" applyFont="1"/>
    <xf numFmtId="10" fontId="0" fillId="0" borderId="0" xfId="0" applyNumberFormat="1"/>
    <xf numFmtId="164" fontId="0" fillId="0" borderId="0" xfId="0" applyNumberFormat="1"/>
    <xf numFmtId="164" fontId="0" fillId="2" borderId="0" xfId="0" applyNumberFormat="1" applyFill="1"/>
    <xf numFmtId="2" fontId="0" fillId="0" borderId="0" xfId="0" applyNumberFormat="1"/>
    <xf numFmtId="165" fontId="4" fillId="0" borderId="0" xfId="1" applyNumberFormat="1" applyFont="1" applyFill="1" applyAlignment="1">
      <alignment horizontal="right"/>
    </xf>
    <xf numFmtId="166" fontId="4" fillId="0" borderId="0" xfId="1" applyNumberFormat="1" applyFont="1" applyFill="1" applyAlignment="1">
      <alignment horizontal="right"/>
    </xf>
    <xf numFmtId="167" fontId="0" fillId="0" borderId="0" xfId="0" applyNumberFormat="1"/>
    <xf numFmtId="0" fontId="0" fillId="3" borderId="0" xfId="0" applyFill="1"/>
    <xf numFmtId="0" fontId="0" fillId="4" borderId="0" xfId="0" applyFill="1" applyAlignment="1">
      <alignment wrapText="1"/>
    </xf>
    <xf numFmtId="0" fontId="0" fillId="4" borderId="0" xfId="0" applyFill="1"/>
    <xf numFmtId="10" fontId="0" fillId="4" borderId="0" xfId="0" applyNumberFormat="1" applyFill="1"/>
    <xf numFmtId="168" fontId="0" fillId="0" borderId="0" xfId="0" applyNumberFormat="1"/>
    <xf numFmtId="10" fontId="0" fillId="2" borderId="0" xfId="0" applyNumberFormat="1" applyFill="1"/>
    <xf numFmtId="4" fontId="0" fillId="0" borderId="0" xfId="0" applyNumberFormat="1"/>
    <xf numFmtId="169" fontId="0" fillId="0" borderId="0" xfId="0" applyNumberFormat="1"/>
    <xf numFmtId="167" fontId="0" fillId="2" borderId="0" xfId="0" applyNumberFormat="1" applyFill="1"/>
    <xf numFmtId="0" fontId="1" fillId="0" borderId="0" xfId="0" applyFont="1"/>
    <xf numFmtId="10" fontId="0" fillId="0" borderId="0" xfId="0" applyNumberFormat="1" applyAlignment="1">
      <alignment wrapText="1"/>
    </xf>
    <xf numFmtId="0" fontId="5" fillId="0" borderId="0" xfId="0" applyFont="1" applyAlignment="1">
      <alignment wrapText="1"/>
    </xf>
    <xf numFmtId="0" fontId="2" fillId="0" borderId="0" xfId="0" applyFont="1" applyAlignment="1">
      <alignment wrapText="1"/>
    </xf>
    <xf numFmtId="0" fontId="0" fillId="0" borderId="0" xfId="0" applyAlignment="1">
      <alignment horizontal="right" wrapText="1"/>
    </xf>
    <xf numFmtId="0" fontId="9"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11" fillId="0" borderId="0" xfId="2" applyAlignment="1">
      <alignment vertical="center" wrapText="1"/>
    </xf>
    <xf numFmtId="0" fontId="12" fillId="0" borderId="0" xfId="0" applyFont="1" applyAlignment="1">
      <alignment horizontal="right" wrapText="1"/>
    </xf>
  </cellXfs>
  <cellStyles count="3">
    <cellStyle name="Hyperlink" xfId="2" builtinId="8"/>
    <cellStyle name="Normal" xfId="0" builtinId="0"/>
    <cellStyle name="Normal 2" xfId="1" xr:uid="{09F9B698-930F-45CA-8DF3-73E2A60CB5E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6.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real stocks</c:v>
          </c:tx>
          <c:spPr>
            <a:ln w="28575" cap="rnd">
              <a:solidFill>
                <a:schemeClr val="accent1"/>
              </a:solidFill>
              <a:round/>
            </a:ln>
            <a:effectLst/>
          </c:spPr>
          <c:marker>
            <c:symbol val="none"/>
          </c:marker>
          <c:cat>
            <c:numRef>
              <c:f>'real returns 1793-2019'!$A$3:$A$229</c:f>
              <c:numCache>
                <c:formatCode>General</c:formatCode>
                <c:ptCount val="227"/>
                <c:pt idx="0">
                  <c:v>1793</c:v>
                </c:pt>
                <c:pt idx="1">
                  <c:v>1794</c:v>
                </c:pt>
                <c:pt idx="2">
                  <c:v>1795</c:v>
                </c:pt>
                <c:pt idx="3">
                  <c:v>1796</c:v>
                </c:pt>
                <c:pt idx="4">
                  <c:v>1797</c:v>
                </c:pt>
                <c:pt idx="5">
                  <c:v>1798</c:v>
                </c:pt>
                <c:pt idx="6">
                  <c:v>1799</c:v>
                </c:pt>
                <c:pt idx="7">
                  <c:v>1800</c:v>
                </c:pt>
                <c:pt idx="8">
                  <c:v>1801</c:v>
                </c:pt>
                <c:pt idx="9">
                  <c:v>1802</c:v>
                </c:pt>
                <c:pt idx="10">
                  <c:v>1803</c:v>
                </c:pt>
                <c:pt idx="11">
                  <c:v>1804</c:v>
                </c:pt>
                <c:pt idx="12">
                  <c:v>1805</c:v>
                </c:pt>
                <c:pt idx="13">
                  <c:v>1806</c:v>
                </c:pt>
                <c:pt idx="14">
                  <c:v>1807</c:v>
                </c:pt>
                <c:pt idx="15">
                  <c:v>1808</c:v>
                </c:pt>
                <c:pt idx="16">
                  <c:v>1809</c:v>
                </c:pt>
                <c:pt idx="17">
                  <c:v>1810</c:v>
                </c:pt>
                <c:pt idx="18">
                  <c:v>1811</c:v>
                </c:pt>
                <c:pt idx="19">
                  <c:v>1812</c:v>
                </c:pt>
                <c:pt idx="20">
                  <c:v>1813</c:v>
                </c:pt>
                <c:pt idx="21">
                  <c:v>1814</c:v>
                </c:pt>
                <c:pt idx="22">
                  <c:v>1815</c:v>
                </c:pt>
                <c:pt idx="23">
                  <c:v>1816</c:v>
                </c:pt>
                <c:pt idx="24">
                  <c:v>1817</c:v>
                </c:pt>
                <c:pt idx="25">
                  <c:v>1818</c:v>
                </c:pt>
                <c:pt idx="26">
                  <c:v>1819</c:v>
                </c:pt>
                <c:pt idx="27">
                  <c:v>1820</c:v>
                </c:pt>
                <c:pt idx="28">
                  <c:v>1821</c:v>
                </c:pt>
                <c:pt idx="29">
                  <c:v>1822</c:v>
                </c:pt>
                <c:pt idx="30">
                  <c:v>1823</c:v>
                </c:pt>
                <c:pt idx="31">
                  <c:v>1824</c:v>
                </c:pt>
                <c:pt idx="32">
                  <c:v>1825</c:v>
                </c:pt>
                <c:pt idx="33">
                  <c:v>1826</c:v>
                </c:pt>
                <c:pt idx="34">
                  <c:v>1827</c:v>
                </c:pt>
                <c:pt idx="35">
                  <c:v>1828</c:v>
                </c:pt>
                <c:pt idx="36">
                  <c:v>1829</c:v>
                </c:pt>
                <c:pt idx="37">
                  <c:v>1830</c:v>
                </c:pt>
                <c:pt idx="38">
                  <c:v>1831</c:v>
                </c:pt>
                <c:pt idx="39">
                  <c:v>1832</c:v>
                </c:pt>
                <c:pt idx="40">
                  <c:v>1833</c:v>
                </c:pt>
                <c:pt idx="41">
                  <c:v>1834</c:v>
                </c:pt>
                <c:pt idx="42">
                  <c:v>1835</c:v>
                </c:pt>
                <c:pt idx="43">
                  <c:v>1836</c:v>
                </c:pt>
                <c:pt idx="44">
                  <c:v>1837</c:v>
                </c:pt>
                <c:pt idx="45">
                  <c:v>1838</c:v>
                </c:pt>
                <c:pt idx="46">
                  <c:v>1839</c:v>
                </c:pt>
                <c:pt idx="47">
                  <c:v>1840</c:v>
                </c:pt>
                <c:pt idx="48">
                  <c:v>1841</c:v>
                </c:pt>
                <c:pt idx="49">
                  <c:v>1842</c:v>
                </c:pt>
                <c:pt idx="50">
                  <c:v>1843</c:v>
                </c:pt>
                <c:pt idx="51">
                  <c:v>1844</c:v>
                </c:pt>
                <c:pt idx="52">
                  <c:v>1845</c:v>
                </c:pt>
                <c:pt idx="53">
                  <c:v>1846</c:v>
                </c:pt>
                <c:pt idx="54">
                  <c:v>1847</c:v>
                </c:pt>
                <c:pt idx="55">
                  <c:v>1848</c:v>
                </c:pt>
                <c:pt idx="56">
                  <c:v>1849</c:v>
                </c:pt>
                <c:pt idx="57">
                  <c:v>1850</c:v>
                </c:pt>
                <c:pt idx="58">
                  <c:v>1851</c:v>
                </c:pt>
                <c:pt idx="59">
                  <c:v>1852</c:v>
                </c:pt>
                <c:pt idx="60">
                  <c:v>1853</c:v>
                </c:pt>
                <c:pt idx="61">
                  <c:v>1854</c:v>
                </c:pt>
                <c:pt idx="62">
                  <c:v>1855</c:v>
                </c:pt>
                <c:pt idx="63">
                  <c:v>1856</c:v>
                </c:pt>
                <c:pt idx="64">
                  <c:v>1857</c:v>
                </c:pt>
                <c:pt idx="65">
                  <c:v>1858</c:v>
                </c:pt>
                <c:pt idx="66">
                  <c:v>1859</c:v>
                </c:pt>
                <c:pt idx="67">
                  <c:v>1860</c:v>
                </c:pt>
                <c:pt idx="68">
                  <c:v>1861</c:v>
                </c:pt>
                <c:pt idx="69">
                  <c:v>1862</c:v>
                </c:pt>
                <c:pt idx="70">
                  <c:v>1863</c:v>
                </c:pt>
                <c:pt idx="71">
                  <c:v>1864</c:v>
                </c:pt>
                <c:pt idx="72">
                  <c:v>1865</c:v>
                </c:pt>
                <c:pt idx="73">
                  <c:v>1866</c:v>
                </c:pt>
                <c:pt idx="74">
                  <c:v>1867</c:v>
                </c:pt>
                <c:pt idx="75">
                  <c:v>1868</c:v>
                </c:pt>
                <c:pt idx="76">
                  <c:v>1869</c:v>
                </c:pt>
                <c:pt idx="77">
                  <c:v>1870</c:v>
                </c:pt>
                <c:pt idx="78">
                  <c:v>1871</c:v>
                </c:pt>
                <c:pt idx="79">
                  <c:v>1872</c:v>
                </c:pt>
                <c:pt idx="80">
                  <c:v>1873</c:v>
                </c:pt>
                <c:pt idx="81">
                  <c:v>1874</c:v>
                </c:pt>
                <c:pt idx="82">
                  <c:v>1875</c:v>
                </c:pt>
                <c:pt idx="83">
                  <c:v>1876</c:v>
                </c:pt>
                <c:pt idx="84">
                  <c:v>1877</c:v>
                </c:pt>
                <c:pt idx="85">
                  <c:v>1878</c:v>
                </c:pt>
                <c:pt idx="86">
                  <c:v>1879</c:v>
                </c:pt>
                <c:pt idx="87">
                  <c:v>1880</c:v>
                </c:pt>
                <c:pt idx="88">
                  <c:v>1881</c:v>
                </c:pt>
                <c:pt idx="89">
                  <c:v>1882</c:v>
                </c:pt>
                <c:pt idx="90">
                  <c:v>1883</c:v>
                </c:pt>
                <c:pt idx="91">
                  <c:v>1884</c:v>
                </c:pt>
                <c:pt idx="92">
                  <c:v>1885</c:v>
                </c:pt>
                <c:pt idx="93">
                  <c:v>1886</c:v>
                </c:pt>
                <c:pt idx="94">
                  <c:v>1887</c:v>
                </c:pt>
                <c:pt idx="95">
                  <c:v>1888</c:v>
                </c:pt>
                <c:pt idx="96">
                  <c:v>1889</c:v>
                </c:pt>
                <c:pt idx="97">
                  <c:v>1890</c:v>
                </c:pt>
                <c:pt idx="98">
                  <c:v>1891</c:v>
                </c:pt>
                <c:pt idx="99">
                  <c:v>1892</c:v>
                </c:pt>
                <c:pt idx="100">
                  <c:v>1893</c:v>
                </c:pt>
                <c:pt idx="101">
                  <c:v>1894</c:v>
                </c:pt>
                <c:pt idx="102">
                  <c:v>1895</c:v>
                </c:pt>
                <c:pt idx="103">
                  <c:v>1896</c:v>
                </c:pt>
                <c:pt idx="104">
                  <c:v>1897</c:v>
                </c:pt>
                <c:pt idx="105">
                  <c:v>1898</c:v>
                </c:pt>
                <c:pt idx="106">
                  <c:v>1899</c:v>
                </c:pt>
                <c:pt idx="107">
                  <c:v>1900</c:v>
                </c:pt>
                <c:pt idx="108">
                  <c:v>1901</c:v>
                </c:pt>
                <c:pt idx="109">
                  <c:v>1902</c:v>
                </c:pt>
                <c:pt idx="110">
                  <c:v>1903</c:v>
                </c:pt>
                <c:pt idx="111">
                  <c:v>1904</c:v>
                </c:pt>
                <c:pt idx="112">
                  <c:v>1905</c:v>
                </c:pt>
                <c:pt idx="113">
                  <c:v>1906</c:v>
                </c:pt>
                <c:pt idx="114">
                  <c:v>1907</c:v>
                </c:pt>
                <c:pt idx="115">
                  <c:v>1908</c:v>
                </c:pt>
                <c:pt idx="116">
                  <c:v>1909</c:v>
                </c:pt>
                <c:pt idx="117">
                  <c:v>1910</c:v>
                </c:pt>
                <c:pt idx="118">
                  <c:v>1911</c:v>
                </c:pt>
                <c:pt idx="119">
                  <c:v>1912</c:v>
                </c:pt>
                <c:pt idx="120">
                  <c:v>1913</c:v>
                </c:pt>
                <c:pt idx="121">
                  <c:v>1914</c:v>
                </c:pt>
                <c:pt idx="122">
                  <c:v>1915</c:v>
                </c:pt>
                <c:pt idx="123">
                  <c:v>1916</c:v>
                </c:pt>
                <c:pt idx="124">
                  <c:v>1917</c:v>
                </c:pt>
                <c:pt idx="125">
                  <c:v>1918</c:v>
                </c:pt>
                <c:pt idx="126">
                  <c:v>1919</c:v>
                </c:pt>
                <c:pt idx="127">
                  <c:v>1920</c:v>
                </c:pt>
                <c:pt idx="128">
                  <c:v>1921</c:v>
                </c:pt>
                <c:pt idx="129">
                  <c:v>1922</c:v>
                </c:pt>
                <c:pt idx="130">
                  <c:v>1923</c:v>
                </c:pt>
                <c:pt idx="131">
                  <c:v>1924</c:v>
                </c:pt>
                <c:pt idx="132">
                  <c:v>1925</c:v>
                </c:pt>
                <c:pt idx="133">
                  <c:v>1926</c:v>
                </c:pt>
                <c:pt idx="134">
                  <c:v>1927</c:v>
                </c:pt>
                <c:pt idx="135">
                  <c:v>1928</c:v>
                </c:pt>
                <c:pt idx="136">
                  <c:v>1929</c:v>
                </c:pt>
                <c:pt idx="137">
                  <c:v>1930</c:v>
                </c:pt>
                <c:pt idx="138">
                  <c:v>1931</c:v>
                </c:pt>
                <c:pt idx="139">
                  <c:v>1932</c:v>
                </c:pt>
                <c:pt idx="140">
                  <c:v>1933</c:v>
                </c:pt>
                <c:pt idx="141">
                  <c:v>1934</c:v>
                </c:pt>
                <c:pt idx="142">
                  <c:v>1935</c:v>
                </c:pt>
                <c:pt idx="143">
                  <c:v>1936</c:v>
                </c:pt>
                <c:pt idx="144">
                  <c:v>1937</c:v>
                </c:pt>
                <c:pt idx="145">
                  <c:v>1938</c:v>
                </c:pt>
                <c:pt idx="146">
                  <c:v>1939</c:v>
                </c:pt>
                <c:pt idx="147">
                  <c:v>1940</c:v>
                </c:pt>
                <c:pt idx="148">
                  <c:v>1941</c:v>
                </c:pt>
                <c:pt idx="149">
                  <c:v>1942</c:v>
                </c:pt>
                <c:pt idx="150">
                  <c:v>1943</c:v>
                </c:pt>
                <c:pt idx="151">
                  <c:v>1944</c:v>
                </c:pt>
                <c:pt idx="152">
                  <c:v>1945</c:v>
                </c:pt>
                <c:pt idx="153">
                  <c:v>1946</c:v>
                </c:pt>
                <c:pt idx="154">
                  <c:v>1947</c:v>
                </c:pt>
                <c:pt idx="155">
                  <c:v>1948</c:v>
                </c:pt>
                <c:pt idx="156">
                  <c:v>1949</c:v>
                </c:pt>
                <c:pt idx="157">
                  <c:v>1950</c:v>
                </c:pt>
                <c:pt idx="158">
                  <c:v>1951</c:v>
                </c:pt>
                <c:pt idx="159">
                  <c:v>1952</c:v>
                </c:pt>
                <c:pt idx="160">
                  <c:v>1953</c:v>
                </c:pt>
                <c:pt idx="161">
                  <c:v>1954</c:v>
                </c:pt>
                <c:pt idx="162">
                  <c:v>1955</c:v>
                </c:pt>
                <c:pt idx="163">
                  <c:v>1956</c:v>
                </c:pt>
                <c:pt idx="164">
                  <c:v>1957</c:v>
                </c:pt>
                <c:pt idx="165">
                  <c:v>1958</c:v>
                </c:pt>
                <c:pt idx="166">
                  <c:v>1959</c:v>
                </c:pt>
                <c:pt idx="167">
                  <c:v>1960</c:v>
                </c:pt>
                <c:pt idx="168">
                  <c:v>1961</c:v>
                </c:pt>
                <c:pt idx="169">
                  <c:v>1962</c:v>
                </c:pt>
                <c:pt idx="170">
                  <c:v>1963</c:v>
                </c:pt>
                <c:pt idx="171">
                  <c:v>1964</c:v>
                </c:pt>
                <c:pt idx="172">
                  <c:v>1965</c:v>
                </c:pt>
                <c:pt idx="173">
                  <c:v>1966</c:v>
                </c:pt>
                <c:pt idx="174">
                  <c:v>1967</c:v>
                </c:pt>
                <c:pt idx="175">
                  <c:v>1968</c:v>
                </c:pt>
                <c:pt idx="176">
                  <c:v>1969</c:v>
                </c:pt>
                <c:pt idx="177">
                  <c:v>1970</c:v>
                </c:pt>
                <c:pt idx="178">
                  <c:v>1971</c:v>
                </c:pt>
                <c:pt idx="179">
                  <c:v>1972</c:v>
                </c:pt>
                <c:pt idx="180">
                  <c:v>1973</c:v>
                </c:pt>
                <c:pt idx="181">
                  <c:v>1974</c:v>
                </c:pt>
                <c:pt idx="182">
                  <c:v>1975</c:v>
                </c:pt>
                <c:pt idx="183">
                  <c:v>1976</c:v>
                </c:pt>
                <c:pt idx="184">
                  <c:v>1977</c:v>
                </c:pt>
                <c:pt idx="185">
                  <c:v>1978</c:v>
                </c:pt>
                <c:pt idx="186">
                  <c:v>1979</c:v>
                </c:pt>
                <c:pt idx="187">
                  <c:v>1980</c:v>
                </c:pt>
                <c:pt idx="188">
                  <c:v>1981</c:v>
                </c:pt>
                <c:pt idx="189">
                  <c:v>1982</c:v>
                </c:pt>
                <c:pt idx="190">
                  <c:v>1983</c:v>
                </c:pt>
                <c:pt idx="191">
                  <c:v>1984</c:v>
                </c:pt>
                <c:pt idx="192">
                  <c:v>1985</c:v>
                </c:pt>
                <c:pt idx="193">
                  <c:v>1986</c:v>
                </c:pt>
                <c:pt idx="194">
                  <c:v>1987</c:v>
                </c:pt>
                <c:pt idx="195">
                  <c:v>1988</c:v>
                </c:pt>
                <c:pt idx="196">
                  <c:v>1989</c:v>
                </c:pt>
                <c:pt idx="197">
                  <c:v>1990</c:v>
                </c:pt>
                <c:pt idx="198">
                  <c:v>1991</c:v>
                </c:pt>
                <c:pt idx="199">
                  <c:v>1992</c:v>
                </c:pt>
                <c:pt idx="200">
                  <c:v>1993</c:v>
                </c:pt>
                <c:pt idx="201">
                  <c:v>1994</c:v>
                </c:pt>
                <c:pt idx="202">
                  <c:v>1995</c:v>
                </c:pt>
                <c:pt idx="203">
                  <c:v>1996</c:v>
                </c:pt>
                <c:pt idx="204">
                  <c:v>1997</c:v>
                </c:pt>
                <c:pt idx="205">
                  <c:v>1998</c:v>
                </c:pt>
                <c:pt idx="206">
                  <c:v>1999</c:v>
                </c:pt>
                <c:pt idx="207">
                  <c:v>2000</c:v>
                </c:pt>
                <c:pt idx="208">
                  <c:v>2001</c:v>
                </c:pt>
                <c:pt idx="209">
                  <c:v>2002</c:v>
                </c:pt>
                <c:pt idx="210">
                  <c:v>2003</c:v>
                </c:pt>
                <c:pt idx="211">
                  <c:v>2004</c:v>
                </c:pt>
                <c:pt idx="212">
                  <c:v>2005</c:v>
                </c:pt>
                <c:pt idx="213">
                  <c:v>2006</c:v>
                </c:pt>
                <c:pt idx="214">
                  <c:v>2007</c:v>
                </c:pt>
                <c:pt idx="215">
                  <c:v>2008</c:v>
                </c:pt>
                <c:pt idx="216">
                  <c:v>2009</c:v>
                </c:pt>
                <c:pt idx="217">
                  <c:v>2010</c:v>
                </c:pt>
                <c:pt idx="218">
                  <c:v>2011</c:v>
                </c:pt>
                <c:pt idx="219">
                  <c:v>2012</c:v>
                </c:pt>
                <c:pt idx="220">
                  <c:v>2013</c:v>
                </c:pt>
                <c:pt idx="221">
                  <c:v>2014</c:v>
                </c:pt>
                <c:pt idx="222">
                  <c:v>2015</c:v>
                </c:pt>
                <c:pt idx="223">
                  <c:v>2016</c:v>
                </c:pt>
                <c:pt idx="224">
                  <c:v>2017</c:v>
                </c:pt>
                <c:pt idx="225">
                  <c:v>2018</c:v>
                </c:pt>
                <c:pt idx="226">
                  <c:v>2019</c:v>
                </c:pt>
              </c:numCache>
            </c:numRef>
          </c:cat>
          <c:val>
            <c:numRef>
              <c:f>'real returns 1793-2019'!$J$3:$J$229</c:f>
              <c:numCache>
                <c:formatCode>0.000</c:formatCode>
                <c:ptCount val="227"/>
                <c:pt idx="0" formatCode="General">
                  <c:v>1</c:v>
                </c:pt>
                <c:pt idx="1">
                  <c:v>0.86104021009116549</c:v>
                </c:pt>
                <c:pt idx="2">
                  <c:v>0.91491336953303104</c:v>
                </c:pt>
                <c:pt idx="3">
                  <c:v>0.9181365889928893</c:v>
                </c:pt>
                <c:pt idx="4">
                  <c:v>0.88034468538744948</c:v>
                </c:pt>
                <c:pt idx="5">
                  <c:v>1.034353116119453</c:v>
                </c:pt>
                <c:pt idx="6">
                  <c:v>1.1416038412097891</c:v>
                </c:pt>
                <c:pt idx="7">
                  <c:v>1.1986610240932101</c:v>
                </c:pt>
                <c:pt idx="8">
                  <c:v>1.3393890978172007</c:v>
                </c:pt>
                <c:pt idx="9">
                  <c:v>1.6352543387359122</c:v>
                </c:pt>
                <c:pt idx="10">
                  <c:v>1.9874648588601789</c:v>
                </c:pt>
                <c:pt idx="11">
                  <c:v>1.9761433570400952</c:v>
                </c:pt>
                <c:pt idx="12">
                  <c:v>1.9475407752617802</c:v>
                </c:pt>
                <c:pt idx="13">
                  <c:v>1.9196633991222416</c:v>
                </c:pt>
                <c:pt idx="14">
                  <c:v>2.1384568021052361</c:v>
                </c:pt>
                <c:pt idx="15">
                  <c:v>2.1188030131215103</c:v>
                </c:pt>
                <c:pt idx="16">
                  <c:v>2.3585365295685539</c:v>
                </c:pt>
                <c:pt idx="17">
                  <c:v>2.561752258874713</c:v>
                </c:pt>
                <c:pt idx="18">
                  <c:v>2.4253755722996093</c:v>
                </c:pt>
                <c:pt idx="19">
                  <c:v>2.3992909363785184</c:v>
                </c:pt>
                <c:pt idx="20">
                  <c:v>2.3908148180787006</c:v>
                </c:pt>
                <c:pt idx="21">
                  <c:v>2.2423039937364804</c:v>
                </c:pt>
                <c:pt idx="22">
                  <c:v>2.1118301653548239</c:v>
                </c:pt>
                <c:pt idx="23">
                  <c:v>2.6665127564412248</c:v>
                </c:pt>
                <c:pt idx="24">
                  <c:v>3.0055127000460673</c:v>
                </c:pt>
                <c:pt idx="25">
                  <c:v>3.9440541540433198</c:v>
                </c:pt>
                <c:pt idx="26">
                  <c:v>3.4806039802793545</c:v>
                </c:pt>
                <c:pt idx="27">
                  <c:v>3.4361862120416196</c:v>
                </c:pt>
                <c:pt idx="28">
                  <c:v>3.8805333865971812</c:v>
                </c:pt>
                <c:pt idx="29">
                  <c:v>4.3419143359297907</c:v>
                </c:pt>
                <c:pt idx="30">
                  <c:v>4.3269763321051622</c:v>
                </c:pt>
                <c:pt idx="31">
                  <c:v>5.1190575753579983</c:v>
                </c:pt>
                <c:pt idx="32">
                  <c:v>6.0264334841274465</c:v>
                </c:pt>
                <c:pt idx="33">
                  <c:v>6.0878115785810909</c:v>
                </c:pt>
                <c:pt idx="34">
                  <c:v>6.3838103648052256</c:v>
                </c:pt>
                <c:pt idx="35">
                  <c:v>6.7760420559895644</c:v>
                </c:pt>
                <c:pt idx="36">
                  <c:v>7.3084654413274093</c:v>
                </c:pt>
                <c:pt idx="37">
                  <c:v>7.7896486645979985</c:v>
                </c:pt>
                <c:pt idx="38">
                  <c:v>9.0792661598589959</c:v>
                </c:pt>
                <c:pt idx="39">
                  <c:v>9.8914474862502946</c:v>
                </c:pt>
                <c:pt idx="40">
                  <c:v>10.188749126152342</c:v>
                </c:pt>
                <c:pt idx="41">
                  <c:v>10.304822177661958</c:v>
                </c:pt>
                <c:pt idx="42">
                  <c:v>11.08643940410421</c:v>
                </c:pt>
                <c:pt idx="43">
                  <c:v>11.786328507315257</c:v>
                </c:pt>
                <c:pt idx="44">
                  <c:v>11.554985014371285</c:v>
                </c:pt>
                <c:pt idx="45">
                  <c:v>11.267080292001937</c:v>
                </c:pt>
                <c:pt idx="46">
                  <c:v>12.427002345497547</c:v>
                </c:pt>
                <c:pt idx="47">
                  <c:v>10.897757626955849</c:v>
                </c:pt>
                <c:pt idx="48">
                  <c:v>10.741379156515789</c:v>
                </c:pt>
                <c:pt idx="49">
                  <c:v>7.7576465063562638</c:v>
                </c:pt>
                <c:pt idx="50">
                  <c:v>7.9614071801195516</c:v>
                </c:pt>
                <c:pt idx="51">
                  <c:v>11.502969363472234</c:v>
                </c:pt>
                <c:pt idx="52">
                  <c:v>12.498299526398227</c:v>
                </c:pt>
                <c:pt idx="53">
                  <c:v>13.134644411193735</c:v>
                </c:pt>
                <c:pt idx="54">
                  <c:v>13.153221082361322</c:v>
                </c:pt>
                <c:pt idx="55">
                  <c:v>13.638766686554044</c:v>
                </c:pt>
                <c:pt idx="56">
                  <c:v>14.096750131054138</c:v>
                </c:pt>
                <c:pt idx="57">
                  <c:v>14.59544228875296</c:v>
                </c:pt>
                <c:pt idx="58">
                  <c:v>17.805270525785801</c:v>
                </c:pt>
                <c:pt idx="59">
                  <c:v>17.268907187816211</c:v>
                </c:pt>
                <c:pt idx="60">
                  <c:v>20.554090045706342</c:v>
                </c:pt>
                <c:pt idx="61">
                  <c:v>17.819115431082643</c:v>
                </c:pt>
                <c:pt idx="62">
                  <c:v>14.959043779606251</c:v>
                </c:pt>
                <c:pt idx="63">
                  <c:v>14.628334572739448</c:v>
                </c:pt>
                <c:pt idx="64">
                  <c:v>16.574807034509078</c:v>
                </c:pt>
                <c:pt idx="65">
                  <c:v>14.499335253769447</c:v>
                </c:pt>
                <c:pt idx="66">
                  <c:v>16.476120456343896</c:v>
                </c:pt>
                <c:pt idx="67">
                  <c:v>16.536126556142676</c:v>
                </c:pt>
                <c:pt idx="68">
                  <c:v>18.941166466984214</c:v>
                </c:pt>
                <c:pt idx="69">
                  <c:v>17.925139429432289</c:v>
                </c:pt>
                <c:pt idx="70">
                  <c:v>25.532118337401499</c:v>
                </c:pt>
                <c:pt idx="71">
                  <c:v>25.920900874799273</c:v>
                </c:pt>
                <c:pt idx="72">
                  <c:v>24.215676301639622</c:v>
                </c:pt>
                <c:pt idx="73">
                  <c:v>25.125305675044313</c:v>
                </c:pt>
                <c:pt idx="74">
                  <c:v>27.815244504692476</c:v>
                </c:pt>
                <c:pt idx="75">
                  <c:v>32.646779408550493</c:v>
                </c:pt>
                <c:pt idx="76">
                  <c:v>41.471220985025347</c:v>
                </c:pt>
                <c:pt idx="77">
                  <c:v>44.309226540209799</c:v>
                </c:pt>
                <c:pt idx="78">
                  <c:v>47.363066646147054</c:v>
                </c:pt>
                <c:pt idx="79">
                  <c:v>57.081173533814784</c:v>
                </c:pt>
                <c:pt idx="80">
                  <c:v>66.757696284189052</c:v>
                </c:pt>
                <c:pt idx="81">
                  <c:v>65.545657487559339</c:v>
                </c:pt>
                <c:pt idx="82">
                  <c:v>71.180005454515467</c:v>
                </c:pt>
                <c:pt idx="83">
                  <c:v>77.743692231327898</c:v>
                </c:pt>
                <c:pt idx="84">
                  <c:v>70.402832982515122</c:v>
                </c:pt>
                <c:pt idx="85" formatCode="0.00">
                  <c:v>72.393943540056071</c:v>
                </c:pt>
                <c:pt idx="86" formatCode="0.00">
                  <c:v>85.142736223828337</c:v>
                </c:pt>
                <c:pt idx="87" formatCode="0.00">
                  <c:v>122.53267573154636</c:v>
                </c:pt>
                <c:pt idx="88" formatCode="0.00">
                  <c:v>152.36797322261069</c:v>
                </c:pt>
                <c:pt idx="89" formatCode="0.00">
                  <c:v>153.18989562479152</c:v>
                </c:pt>
                <c:pt idx="90" formatCode="0.00">
                  <c:v>158.06030239004028</c:v>
                </c:pt>
                <c:pt idx="91" formatCode="0.00">
                  <c:v>147.56482868643823</c:v>
                </c:pt>
                <c:pt idx="92" formatCode="0.00">
                  <c:v>130.04758989559886</c:v>
                </c:pt>
                <c:pt idx="93" formatCode="0.00">
                  <c:v>170.57324127485131</c:v>
                </c:pt>
                <c:pt idx="94" formatCode="0.00">
                  <c:v>189.17999879282863</c:v>
                </c:pt>
                <c:pt idx="95" formatCode="0.00">
                  <c:v>184.08712284552161</c:v>
                </c:pt>
                <c:pt idx="96" formatCode="0.00">
                  <c:v>190.65887926212901</c:v>
                </c:pt>
                <c:pt idx="97" formatCode="0.00">
                  <c:v>210.53556694899768</c:v>
                </c:pt>
                <c:pt idx="98" formatCode="0.00">
                  <c:v>200.6038132340143</c:v>
                </c:pt>
                <c:pt idx="99" formatCode="0.00">
                  <c:v>233.21205434651006</c:v>
                </c:pt>
                <c:pt idx="100" formatCode="0.00">
                  <c:v>246.99866389318504</c:v>
                </c:pt>
                <c:pt idx="101" formatCode="0.00">
                  <c:v>207.04032216236135</c:v>
                </c:pt>
                <c:pt idx="102" formatCode="0.00">
                  <c:v>219.9878740112847</c:v>
                </c:pt>
                <c:pt idx="103" formatCode="0.00">
                  <c:v>234.60865155420626</c:v>
                </c:pt>
                <c:pt idx="104" formatCode="0.00">
                  <c:v>237.29862583300931</c:v>
                </c:pt>
                <c:pt idx="105" formatCode="0.00">
                  <c:v>287.21524880376973</c:v>
                </c:pt>
                <c:pt idx="106" formatCode="0.00">
                  <c:v>372.82681333874666</c:v>
                </c:pt>
                <c:pt idx="107" formatCode="0.00">
                  <c:v>385.5493944199759</c:v>
                </c:pt>
                <c:pt idx="108" formatCode="0.00">
                  <c:v>459.59404001886924</c:v>
                </c:pt>
                <c:pt idx="109" formatCode="0.00">
                  <c:v>541.35696195253661</c:v>
                </c:pt>
                <c:pt idx="110" formatCode="0.00">
                  <c:v>576.22165067246942</c:v>
                </c:pt>
                <c:pt idx="111" formatCode="0.00">
                  <c:v>469.07416664632456</c:v>
                </c:pt>
                <c:pt idx="112" formatCode="0.00">
                  <c:v>616.99225443648845</c:v>
                </c:pt>
                <c:pt idx="113" formatCode="0.00">
                  <c:v>747.15104534688089</c:v>
                </c:pt>
                <c:pt idx="114" formatCode="0.00">
                  <c:v>727.26578643683411</c:v>
                </c:pt>
                <c:pt idx="115" formatCode="0.00">
                  <c:v>543.58171421797636</c:v>
                </c:pt>
                <c:pt idx="116" formatCode="0.00">
                  <c:v>769.02600419781311</c:v>
                </c:pt>
                <c:pt idx="117" formatCode="0.00">
                  <c:v>885.26343259571638</c:v>
                </c:pt>
                <c:pt idx="118" formatCode="0.00">
                  <c:v>833.52142136972611</c:v>
                </c:pt>
                <c:pt idx="119" formatCode="0.00">
                  <c:v>854.04419427569701</c:v>
                </c:pt>
                <c:pt idx="120" formatCode="0.00">
                  <c:v>895.75700136692012</c:v>
                </c:pt>
                <c:pt idx="121" formatCode="0.00">
                  <c:v>834.87870145920533</c:v>
                </c:pt>
                <c:pt idx="122" formatCode="0.00">
                  <c:v>778.90127960810753</c:v>
                </c:pt>
                <c:pt idx="123" formatCode="0.00">
                  <c:v>994.24880128573648</c:v>
                </c:pt>
                <c:pt idx="124" formatCode="0.00">
                  <c:v>965.15761108029562</c:v>
                </c:pt>
                <c:pt idx="125" formatCode="0.00">
                  <c:v>666.42662092437058</c:v>
                </c:pt>
                <c:pt idx="126" formatCode="0.00">
                  <c:v>661.16115819186859</c:v>
                </c:pt>
                <c:pt idx="127" formatCode="0.00">
                  <c:v>672.93508368857215</c:v>
                </c:pt>
                <c:pt idx="128" formatCode="0.00">
                  <c:v>586.08350391580245</c:v>
                </c:pt>
                <c:pt idx="129" formatCode="0.00">
                  <c:v>720.06063576898146</c:v>
                </c:pt>
                <c:pt idx="130" formatCode="0.00">
                  <c:v>936.53606238593864</c:v>
                </c:pt>
                <c:pt idx="131" formatCode="0.00">
                  <c:v>959.13693905730042</c:v>
                </c:pt>
                <c:pt idx="132" formatCode="0.00">
                  <c:v>1216.8756266696191</c:v>
                </c:pt>
                <c:pt idx="133" formatCode="#,##0.00">
                  <c:v>1479.3520475192252</c:v>
                </c:pt>
                <c:pt idx="134" formatCode="#,##0.00">
                  <c:v>1665.2600203911802</c:v>
                </c:pt>
                <c:pt idx="135" formatCode="#,##0.00">
                  <c:v>2225.3831860759137</c:v>
                </c:pt>
                <c:pt idx="136" formatCode="#,##0.00">
                  <c:v>3312.623844807526</c:v>
                </c:pt>
                <c:pt idx="137" formatCode="#,##0.00">
                  <c:v>2824.5015236001377</c:v>
                </c:pt>
                <c:pt idx="138" formatCode="#,##0.00">
                  <c:v>2170.7594961333698</c:v>
                </c:pt>
                <c:pt idx="139" formatCode="#,##0.00">
                  <c:v>1248.5058331605278</c:v>
                </c:pt>
                <c:pt idx="140" formatCode="#,##0.00">
                  <c:v>1300.2427152192424</c:v>
                </c:pt>
                <c:pt idx="141" formatCode="#,##0.00">
                  <c:v>2231.9211130647291</c:v>
                </c:pt>
                <c:pt idx="142" formatCode="#,##0.00">
                  <c:v>1917.4686737358393</c:v>
                </c:pt>
                <c:pt idx="143" formatCode="#,##0.00">
                  <c:v>3041.3241263159252</c:v>
                </c:pt>
                <c:pt idx="144" formatCode="#,##0.00">
                  <c:v>3804.8378377148028</c:v>
                </c:pt>
                <c:pt idx="145" formatCode="#,##0.00">
                  <c:v>2407.3550578391728</c:v>
                </c:pt>
                <c:pt idx="146" formatCode="#,##0.00">
                  <c:v>2926.8881283915348</c:v>
                </c:pt>
                <c:pt idx="147" formatCode="#,##0.00">
                  <c:v>3117.8452311813912</c:v>
                </c:pt>
                <c:pt idx="148" formatCode="#,##0.00">
                  <c:v>2793.2169071449821</c:v>
                </c:pt>
                <c:pt idx="149" formatCode="#,##0.00">
                  <c:v>2374.9038867820941</c:v>
                </c:pt>
                <c:pt idx="150" formatCode="#,##0.00">
                  <c:v>2739.5786446328998</c:v>
                </c:pt>
                <c:pt idx="151" formatCode="#,##0.00">
                  <c:v>3229.463502866226</c:v>
                </c:pt>
                <c:pt idx="152" formatCode="#,##0.00">
                  <c:v>3839.560983855295</c:v>
                </c:pt>
                <c:pt idx="153" formatCode="#,##0.00">
                  <c:v>5442.961666083288</c:v>
                </c:pt>
                <c:pt idx="154" formatCode="#,##0.00">
                  <c:v>4107.6522002778247</c:v>
                </c:pt>
                <c:pt idx="155" formatCode="#,##0.00">
                  <c:v>3655.3297465437354</c:v>
                </c:pt>
                <c:pt idx="156" formatCode="#,##0.00">
                  <c:v>3843.608138764524</c:v>
                </c:pt>
                <c:pt idx="157" formatCode="#,##0.00">
                  <c:v>4783.8039922314911</c:v>
                </c:pt>
                <c:pt idx="158" formatCode="#,##0.00">
                  <c:v>6007.1686449990966</c:v>
                </c:pt>
                <c:pt idx="159" formatCode="#,##0.00">
                  <c:v>6689.2400140304217</c:v>
                </c:pt>
                <c:pt idx="160" formatCode="#,##0.00">
                  <c:v>7414.0958692166259</c:v>
                </c:pt>
                <c:pt idx="161" formatCode="#,##0.00">
                  <c:v>7760.3509048663318</c:v>
                </c:pt>
                <c:pt idx="162" formatCode="#,##0.00">
                  <c:v>11247.382053324705</c:v>
                </c:pt>
                <c:pt idx="163" formatCode="#,##0.00">
                  <c:v>13565.178495575639</c:v>
                </c:pt>
                <c:pt idx="164" formatCode="#,##0.00">
                  <c:v>14243.499027248876</c:v>
                </c:pt>
                <c:pt idx="165" formatCode="#,##0.00">
                  <c:v>13363.473619063465</c:v>
                </c:pt>
                <c:pt idx="166" formatCode="#,##0.00">
                  <c:v>18344.438211134006</c:v>
                </c:pt>
                <c:pt idx="167" formatCode="#,##0.00">
                  <c:v>18925.27093274377</c:v>
                </c:pt>
                <c:pt idx="168" formatCode="#,##0.00">
                  <c:v>21458.548042887571</c:v>
                </c:pt>
                <c:pt idx="169" formatCode="#,##0.00">
                  <c:v>24516.183454603615</c:v>
                </c:pt>
                <c:pt idx="170" formatCode="#,##0.00">
                  <c:v>23679.698815858581</c:v>
                </c:pt>
                <c:pt idx="171" formatCode="#,##0.00">
                  <c:v>27464.921835973939</c:v>
                </c:pt>
                <c:pt idx="172" formatCode="#,##0.00">
                  <c:v>32032.055955509597</c:v>
                </c:pt>
                <c:pt idx="173" formatCode="#,##0.00">
                  <c:v>35030.806528438632</c:v>
                </c:pt>
                <c:pt idx="174" formatCode="#,##0.00">
                  <c:v>33159.930283965747</c:v>
                </c:pt>
                <c:pt idx="175" formatCode="#,##0.00">
                  <c:v>36514.867896221753</c:v>
                </c:pt>
                <c:pt idx="176" formatCode="#,##0.00">
                  <c:v>41159.454813436278</c:v>
                </c:pt>
                <c:pt idx="177" formatCode="#,##0.00">
                  <c:v>32247.953719850113</c:v>
                </c:pt>
                <c:pt idx="178" formatCode="#,##0.00">
                  <c:v>34793.319068467477</c:v>
                </c:pt>
                <c:pt idx="179" formatCode="#,##0.00">
                  <c:v>38270.666730462937</c:v>
                </c:pt>
                <c:pt idx="180" formatCode="#,##0.00">
                  <c:v>40973.411139919917</c:v>
                </c:pt>
                <c:pt idx="181" formatCode="#,##0.00">
                  <c:v>31430.879246851728</c:v>
                </c:pt>
                <c:pt idx="182" formatCode="#,##0.00">
                  <c:v>23024.745130936863</c:v>
                </c:pt>
                <c:pt idx="183" formatCode="#,##0.00">
                  <c:v>29230.813729872203</c:v>
                </c:pt>
                <c:pt idx="184" formatCode="#,##0.00">
                  <c:v>30143.770098976602</c:v>
                </c:pt>
                <c:pt idx="185" formatCode="#,##0.00">
                  <c:v>26840.58016108931</c:v>
                </c:pt>
                <c:pt idx="186" formatCode="#,##0.00">
                  <c:v>29615.558601164816</c:v>
                </c:pt>
                <c:pt idx="187" formatCode="#,##0.00">
                  <c:v>32842.353953829901</c:v>
                </c:pt>
                <c:pt idx="188" formatCode="#,##0.00">
                  <c:v>35250.238087176265</c:v>
                </c:pt>
                <c:pt idx="189" formatCode="#,##0.00">
                  <c:v>31676.262673608315</c:v>
                </c:pt>
                <c:pt idx="190" formatCode="#,##0.00">
                  <c:v>39350.637860265291</c:v>
                </c:pt>
                <c:pt idx="191" formatCode="#,##0.00">
                  <c:v>43879.789693767038</c:v>
                </c:pt>
                <c:pt idx="192" formatCode="#,##0.00">
                  <c:v>48098.106585820475</c:v>
                </c:pt>
                <c:pt idx="193" formatCode="#,##0.00">
                  <c:v>56589.137914446779</c:v>
                </c:pt>
                <c:pt idx="194" formatCode="#,##0.00">
                  <c:v>72028.579475227656</c:v>
                </c:pt>
                <c:pt idx="195" formatCode="#,##0.00">
                  <c:v>65271.237481729135</c:v>
                </c:pt>
                <c:pt idx="196" formatCode="#,##0.00">
                  <c:v>74798.014941833666</c:v>
                </c:pt>
                <c:pt idx="197" formatCode="#,##0.00">
                  <c:v>79646.454543940534</c:v>
                </c:pt>
                <c:pt idx="198" formatCode="#,##0.00">
                  <c:v>79874.300040996095</c:v>
                </c:pt>
                <c:pt idx="199" formatCode="#,##0.00">
                  <c:v>99058.812634011672</c:v>
                </c:pt>
                <c:pt idx="200" formatCode="#,##0.00">
                  <c:v>106078.7341276021</c:v>
                </c:pt>
                <c:pt idx="201" formatCode="#,##0.00">
                  <c:v>117604.28643504533</c:v>
                </c:pt>
                <c:pt idx="202" formatCode="#,##0.00">
                  <c:v>112310.82129357423</c:v>
                </c:pt>
                <c:pt idx="203" formatCode="#,##0.0">
                  <c:v>149464.69741976069</c:v>
                </c:pt>
                <c:pt idx="204" formatCode="#,##0.0">
                  <c:v>180096.64743133335</c:v>
                </c:pt>
                <c:pt idx="205" formatCode="#,##0.0">
                  <c:v>220384.50300038719</c:v>
                </c:pt>
                <c:pt idx="206" formatCode="#,##0.0">
                  <c:v>273971.79856825119</c:v>
                </c:pt>
                <c:pt idx="207" formatCode="#,##0.0">
                  <c:v>308934.18790209753</c:v>
                </c:pt>
                <c:pt idx="208" formatCode="#,##0.0">
                  <c:v>286404.47006374947</c:v>
                </c:pt>
                <c:pt idx="209" formatCode="#,##0.0">
                  <c:v>237829.97715500093</c:v>
                </c:pt>
                <c:pt idx="210" formatCode="#,##0.0">
                  <c:v>182118.63392429205</c:v>
                </c:pt>
                <c:pt idx="211" formatCode="#,##0.0">
                  <c:v>249185.26081848808</c:v>
                </c:pt>
                <c:pt idx="212" formatCode="#,##0.0">
                  <c:v>260197.75141747409</c:v>
                </c:pt>
                <c:pt idx="213" formatCode="#,##0.0">
                  <c:v>286877.44199349516</c:v>
                </c:pt>
                <c:pt idx="214" formatCode="#,##0.0">
                  <c:v>320117.23412538046</c:v>
                </c:pt>
                <c:pt idx="215" formatCode="#,##0.0">
                  <c:v>302939.24236363615</c:v>
                </c:pt>
                <c:pt idx="216" formatCode="#,##0.0">
                  <c:v>184080.49739756883</c:v>
                </c:pt>
                <c:pt idx="217" formatCode="#,##0.0">
                  <c:v>245777.41006525946</c:v>
                </c:pt>
                <c:pt idx="218" formatCode="#,##0.0">
                  <c:v>301294.11101721012</c:v>
                </c:pt>
                <c:pt idx="219" formatCode="#,##0.0">
                  <c:v>299527.99768986588</c:v>
                </c:pt>
                <c:pt idx="220" formatCode="#,##0.0">
                  <c:v>341336.91051975085</c:v>
                </c:pt>
                <c:pt idx="221" formatCode="#,##0.0">
                  <c:v>403432.28775751207</c:v>
                </c:pt>
                <c:pt idx="222" formatCode="#,##0.0">
                  <c:v>447525.61208015075</c:v>
                </c:pt>
                <c:pt idx="223" formatCode="#,##0.0">
                  <c:v>420694.84870510595</c:v>
                </c:pt>
                <c:pt idx="224" formatCode="#,##0.0">
                  <c:v>501386.59415972355</c:v>
                </c:pt>
                <c:pt idx="225" formatCode="#,##0.0">
                  <c:v>609187.87929982727</c:v>
                </c:pt>
                <c:pt idx="226" formatCode="#,##0.0">
                  <c:v>582339.49154978746</c:v>
                </c:pt>
              </c:numCache>
            </c:numRef>
          </c:val>
          <c:smooth val="0"/>
          <c:extLst>
            <c:ext xmlns:c16="http://schemas.microsoft.com/office/drawing/2014/chart" uri="{C3380CC4-5D6E-409C-BE32-E72D297353CC}">
              <c16:uniqueId val="{00000000-7D91-4FD6-B3E6-43202E908196}"/>
            </c:ext>
          </c:extLst>
        </c:ser>
        <c:ser>
          <c:idx val="1"/>
          <c:order val="1"/>
          <c:tx>
            <c:v>real bonds</c:v>
          </c:tx>
          <c:spPr>
            <a:ln w="28575" cap="rnd">
              <a:solidFill>
                <a:schemeClr val="accent2"/>
              </a:solidFill>
              <a:round/>
            </a:ln>
            <a:effectLst/>
          </c:spPr>
          <c:marker>
            <c:symbol val="none"/>
          </c:marker>
          <c:cat>
            <c:numRef>
              <c:f>'real returns 1793-2019'!$A$3:$A$229</c:f>
              <c:numCache>
                <c:formatCode>General</c:formatCode>
                <c:ptCount val="227"/>
                <c:pt idx="0">
                  <c:v>1793</c:v>
                </c:pt>
                <c:pt idx="1">
                  <c:v>1794</c:v>
                </c:pt>
                <c:pt idx="2">
                  <c:v>1795</c:v>
                </c:pt>
                <c:pt idx="3">
                  <c:v>1796</c:v>
                </c:pt>
                <c:pt idx="4">
                  <c:v>1797</c:v>
                </c:pt>
                <c:pt idx="5">
                  <c:v>1798</c:v>
                </c:pt>
                <c:pt idx="6">
                  <c:v>1799</c:v>
                </c:pt>
                <c:pt idx="7">
                  <c:v>1800</c:v>
                </c:pt>
                <c:pt idx="8">
                  <c:v>1801</c:v>
                </c:pt>
                <c:pt idx="9">
                  <c:v>1802</c:v>
                </c:pt>
                <c:pt idx="10">
                  <c:v>1803</c:v>
                </c:pt>
                <c:pt idx="11">
                  <c:v>1804</c:v>
                </c:pt>
                <c:pt idx="12">
                  <c:v>1805</c:v>
                </c:pt>
                <c:pt idx="13">
                  <c:v>1806</c:v>
                </c:pt>
                <c:pt idx="14">
                  <c:v>1807</c:v>
                </c:pt>
                <c:pt idx="15">
                  <c:v>1808</c:v>
                </c:pt>
                <c:pt idx="16">
                  <c:v>1809</c:v>
                </c:pt>
                <c:pt idx="17">
                  <c:v>1810</c:v>
                </c:pt>
                <c:pt idx="18">
                  <c:v>1811</c:v>
                </c:pt>
                <c:pt idx="19">
                  <c:v>1812</c:v>
                </c:pt>
                <c:pt idx="20">
                  <c:v>1813</c:v>
                </c:pt>
                <c:pt idx="21">
                  <c:v>1814</c:v>
                </c:pt>
                <c:pt idx="22">
                  <c:v>1815</c:v>
                </c:pt>
                <c:pt idx="23">
                  <c:v>1816</c:v>
                </c:pt>
                <c:pt idx="24">
                  <c:v>1817</c:v>
                </c:pt>
                <c:pt idx="25">
                  <c:v>1818</c:v>
                </c:pt>
                <c:pt idx="26">
                  <c:v>1819</c:v>
                </c:pt>
                <c:pt idx="27">
                  <c:v>1820</c:v>
                </c:pt>
                <c:pt idx="28">
                  <c:v>1821</c:v>
                </c:pt>
                <c:pt idx="29">
                  <c:v>1822</c:v>
                </c:pt>
                <c:pt idx="30">
                  <c:v>1823</c:v>
                </c:pt>
                <c:pt idx="31">
                  <c:v>1824</c:v>
                </c:pt>
                <c:pt idx="32">
                  <c:v>1825</c:v>
                </c:pt>
                <c:pt idx="33">
                  <c:v>1826</c:v>
                </c:pt>
                <c:pt idx="34">
                  <c:v>1827</c:v>
                </c:pt>
                <c:pt idx="35">
                  <c:v>1828</c:v>
                </c:pt>
                <c:pt idx="36">
                  <c:v>1829</c:v>
                </c:pt>
                <c:pt idx="37">
                  <c:v>1830</c:v>
                </c:pt>
                <c:pt idx="38">
                  <c:v>1831</c:v>
                </c:pt>
                <c:pt idx="39">
                  <c:v>1832</c:v>
                </c:pt>
                <c:pt idx="40">
                  <c:v>1833</c:v>
                </c:pt>
                <c:pt idx="41">
                  <c:v>1834</c:v>
                </c:pt>
                <c:pt idx="42">
                  <c:v>1835</c:v>
                </c:pt>
                <c:pt idx="43">
                  <c:v>1836</c:v>
                </c:pt>
                <c:pt idx="44">
                  <c:v>1837</c:v>
                </c:pt>
                <c:pt idx="45">
                  <c:v>1838</c:v>
                </c:pt>
                <c:pt idx="46">
                  <c:v>1839</c:v>
                </c:pt>
                <c:pt idx="47">
                  <c:v>1840</c:v>
                </c:pt>
                <c:pt idx="48">
                  <c:v>1841</c:v>
                </c:pt>
                <c:pt idx="49">
                  <c:v>1842</c:v>
                </c:pt>
                <c:pt idx="50">
                  <c:v>1843</c:v>
                </c:pt>
                <c:pt idx="51">
                  <c:v>1844</c:v>
                </c:pt>
                <c:pt idx="52">
                  <c:v>1845</c:v>
                </c:pt>
                <c:pt idx="53">
                  <c:v>1846</c:v>
                </c:pt>
                <c:pt idx="54">
                  <c:v>1847</c:v>
                </c:pt>
                <c:pt idx="55">
                  <c:v>1848</c:v>
                </c:pt>
                <c:pt idx="56">
                  <c:v>1849</c:v>
                </c:pt>
                <c:pt idx="57">
                  <c:v>1850</c:v>
                </c:pt>
                <c:pt idx="58">
                  <c:v>1851</c:v>
                </c:pt>
                <c:pt idx="59">
                  <c:v>1852</c:v>
                </c:pt>
                <c:pt idx="60">
                  <c:v>1853</c:v>
                </c:pt>
                <c:pt idx="61">
                  <c:v>1854</c:v>
                </c:pt>
                <c:pt idx="62">
                  <c:v>1855</c:v>
                </c:pt>
                <c:pt idx="63">
                  <c:v>1856</c:v>
                </c:pt>
                <c:pt idx="64">
                  <c:v>1857</c:v>
                </c:pt>
                <c:pt idx="65">
                  <c:v>1858</c:v>
                </c:pt>
                <c:pt idx="66">
                  <c:v>1859</c:v>
                </c:pt>
                <c:pt idx="67">
                  <c:v>1860</c:v>
                </c:pt>
                <c:pt idx="68">
                  <c:v>1861</c:v>
                </c:pt>
                <c:pt idx="69">
                  <c:v>1862</c:v>
                </c:pt>
                <c:pt idx="70">
                  <c:v>1863</c:v>
                </c:pt>
                <c:pt idx="71">
                  <c:v>1864</c:v>
                </c:pt>
                <c:pt idx="72">
                  <c:v>1865</c:v>
                </c:pt>
                <c:pt idx="73">
                  <c:v>1866</c:v>
                </c:pt>
                <c:pt idx="74">
                  <c:v>1867</c:v>
                </c:pt>
                <c:pt idx="75">
                  <c:v>1868</c:v>
                </c:pt>
                <c:pt idx="76">
                  <c:v>1869</c:v>
                </c:pt>
                <c:pt idx="77">
                  <c:v>1870</c:v>
                </c:pt>
                <c:pt idx="78">
                  <c:v>1871</c:v>
                </c:pt>
                <c:pt idx="79">
                  <c:v>1872</c:v>
                </c:pt>
                <c:pt idx="80">
                  <c:v>1873</c:v>
                </c:pt>
                <c:pt idx="81">
                  <c:v>1874</c:v>
                </c:pt>
                <c:pt idx="82">
                  <c:v>1875</c:v>
                </c:pt>
                <c:pt idx="83">
                  <c:v>1876</c:v>
                </c:pt>
                <c:pt idx="84">
                  <c:v>1877</c:v>
                </c:pt>
                <c:pt idx="85">
                  <c:v>1878</c:v>
                </c:pt>
                <c:pt idx="86">
                  <c:v>1879</c:v>
                </c:pt>
                <c:pt idx="87">
                  <c:v>1880</c:v>
                </c:pt>
                <c:pt idx="88">
                  <c:v>1881</c:v>
                </c:pt>
                <c:pt idx="89">
                  <c:v>1882</c:v>
                </c:pt>
                <c:pt idx="90">
                  <c:v>1883</c:v>
                </c:pt>
                <c:pt idx="91">
                  <c:v>1884</c:v>
                </c:pt>
                <c:pt idx="92">
                  <c:v>1885</c:v>
                </c:pt>
                <c:pt idx="93">
                  <c:v>1886</c:v>
                </c:pt>
                <c:pt idx="94">
                  <c:v>1887</c:v>
                </c:pt>
                <c:pt idx="95">
                  <c:v>1888</c:v>
                </c:pt>
                <c:pt idx="96">
                  <c:v>1889</c:v>
                </c:pt>
                <c:pt idx="97">
                  <c:v>1890</c:v>
                </c:pt>
                <c:pt idx="98">
                  <c:v>1891</c:v>
                </c:pt>
                <c:pt idx="99">
                  <c:v>1892</c:v>
                </c:pt>
                <c:pt idx="100">
                  <c:v>1893</c:v>
                </c:pt>
                <c:pt idx="101">
                  <c:v>1894</c:v>
                </c:pt>
                <c:pt idx="102">
                  <c:v>1895</c:v>
                </c:pt>
                <c:pt idx="103">
                  <c:v>1896</c:v>
                </c:pt>
                <c:pt idx="104">
                  <c:v>1897</c:v>
                </c:pt>
                <c:pt idx="105">
                  <c:v>1898</c:v>
                </c:pt>
                <c:pt idx="106">
                  <c:v>1899</c:v>
                </c:pt>
                <c:pt idx="107">
                  <c:v>1900</c:v>
                </c:pt>
                <c:pt idx="108">
                  <c:v>1901</c:v>
                </c:pt>
                <c:pt idx="109">
                  <c:v>1902</c:v>
                </c:pt>
                <c:pt idx="110">
                  <c:v>1903</c:v>
                </c:pt>
                <c:pt idx="111">
                  <c:v>1904</c:v>
                </c:pt>
                <c:pt idx="112">
                  <c:v>1905</c:v>
                </c:pt>
                <c:pt idx="113">
                  <c:v>1906</c:v>
                </c:pt>
                <c:pt idx="114">
                  <c:v>1907</c:v>
                </c:pt>
                <c:pt idx="115">
                  <c:v>1908</c:v>
                </c:pt>
                <c:pt idx="116">
                  <c:v>1909</c:v>
                </c:pt>
                <c:pt idx="117">
                  <c:v>1910</c:v>
                </c:pt>
                <c:pt idx="118">
                  <c:v>1911</c:v>
                </c:pt>
                <c:pt idx="119">
                  <c:v>1912</c:v>
                </c:pt>
                <c:pt idx="120">
                  <c:v>1913</c:v>
                </c:pt>
                <c:pt idx="121">
                  <c:v>1914</c:v>
                </c:pt>
                <c:pt idx="122">
                  <c:v>1915</c:v>
                </c:pt>
                <c:pt idx="123">
                  <c:v>1916</c:v>
                </c:pt>
                <c:pt idx="124">
                  <c:v>1917</c:v>
                </c:pt>
                <c:pt idx="125">
                  <c:v>1918</c:v>
                </c:pt>
                <c:pt idx="126">
                  <c:v>1919</c:v>
                </c:pt>
                <c:pt idx="127">
                  <c:v>1920</c:v>
                </c:pt>
                <c:pt idx="128">
                  <c:v>1921</c:v>
                </c:pt>
                <c:pt idx="129">
                  <c:v>1922</c:v>
                </c:pt>
                <c:pt idx="130">
                  <c:v>1923</c:v>
                </c:pt>
                <c:pt idx="131">
                  <c:v>1924</c:v>
                </c:pt>
                <c:pt idx="132">
                  <c:v>1925</c:v>
                </c:pt>
                <c:pt idx="133">
                  <c:v>1926</c:v>
                </c:pt>
                <c:pt idx="134">
                  <c:v>1927</c:v>
                </c:pt>
                <c:pt idx="135">
                  <c:v>1928</c:v>
                </c:pt>
                <c:pt idx="136">
                  <c:v>1929</c:v>
                </c:pt>
                <c:pt idx="137">
                  <c:v>1930</c:v>
                </c:pt>
                <c:pt idx="138">
                  <c:v>1931</c:v>
                </c:pt>
                <c:pt idx="139">
                  <c:v>1932</c:v>
                </c:pt>
                <c:pt idx="140">
                  <c:v>1933</c:v>
                </c:pt>
                <c:pt idx="141">
                  <c:v>1934</c:v>
                </c:pt>
                <c:pt idx="142">
                  <c:v>1935</c:v>
                </c:pt>
                <c:pt idx="143">
                  <c:v>1936</c:v>
                </c:pt>
                <c:pt idx="144">
                  <c:v>1937</c:v>
                </c:pt>
                <c:pt idx="145">
                  <c:v>1938</c:v>
                </c:pt>
                <c:pt idx="146">
                  <c:v>1939</c:v>
                </c:pt>
                <c:pt idx="147">
                  <c:v>1940</c:v>
                </c:pt>
                <c:pt idx="148">
                  <c:v>1941</c:v>
                </c:pt>
                <c:pt idx="149">
                  <c:v>1942</c:v>
                </c:pt>
                <c:pt idx="150">
                  <c:v>1943</c:v>
                </c:pt>
                <c:pt idx="151">
                  <c:v>1944</c:v>
                </c:pt>
                <c:pt idx="152">
                  <c:v>1945</c:v>
                </c:pt>
                <c:pt idx="153">
                  <c:v>1946</c:v>
                </c:pt>
                <c:pt idx="154">
                  <c:v>1947</c:v>
                </c:pt>
                <c:pt idx="155">
                  <c:v>1948</c:v>
                </c:pt>
                <c:pt idx="156">
                  <c:v>1949</c:v>
                </c:pt>
                <c:pt idx="157">
                  <c:v>1950</c:v>
                </c:pt>
                <c:pt idx="158">
                  <c:v>1951</c:v>
                </c:pt>
                <c:pt idx="159">
                  <c:v>1952</c:v>
                </c:pt>
                <c:pt idx="160">
                  <c:v>1953</c:v>
                </c:pt>
                <c:pt idx="161">
                  <c:v>1954</c:v>
                </c:pt>
                <c:pt idx="162">
                  <c:v>1955</c:v>
                </c:pt>
                <c:pt idx="163">
                  <c:v>1956</c:v>
                </c:pt>
                <c:pt idx="164">
                  <c:v>1957</c:v>
                </c:pt>
                <c:pt idx="165">
                  <c:v>1958</c:v>
                </c:pt>
                <c:pt idx="166">
                  <c:v>1959</c:v>
                </c:pt>
                <c:pt idx="167">
                  <c:v>1960</c:v>
                </c:pt>
                <c:pt idx="168">
                  <c:v>1961</c:v>
                </c:pt>
                <c:pt idx="169">
                  <c:v>1962</c:v>
                </c:pt>
                <c:pt idx="170">
                  <c:v>1963</c:v>
                </c:pt>
                <c:pt idx="171">
                  <c:v>1964</c:v>
                </c:pt>
                <c:pt idx="172">
                  <c:v>1965</c:v>
                </c:pt>
                <c:pt idx="173">
                  <c:v>1966</c:v>
                </c:pt>
                <c:pt idx="174">
                  <c:v>1967</c:v>
                </c:pt>
                <c:pt idx="175">
                  <c:v>1968</c:v>
                </c:pt>
                <c:pt idx="176">
                  <c:v>1969</c:v>
                </c:pt>
                <c:pt idx="177">
                  <c:v>1970</c:v>
                </c:pt>
                <c:pt idx="178">
                  <c:v>1971</c:v>
                </c:pt>
                <c:pt idx="179">
                  <c:v>1972</c:v>
                </c:pt>
                <c:pt idx="180">
                  <c:v>1973</c:v>
                </c:pt>
                <c:pt idx="181">
                  <c:v>1974</c:v>
                </c:pt>
                <c:pt idx="182">
                  <c:v>1975</c:v>
                </c:pt>
                <c:pt idx="183">
                  <c:v>1976</c:v>
                </c:pt>
                <c:pt idx="184">
                  <c:v>1977</c:v>
                </c:pt>
                <c:pt idx="185">
                  <c:v>1978</c:v>
                </c:pt>
                <c:pt idx="186">
                  <c:v>1979</c:v>
                </c:pt>
                <c:pt idx="187">
                  <c:v>1980</c:v>
                </c:pt>
                <c:pt idx="188">
                  <c:v>1981</c:v>
                </c:pt>
                <c:pt idx="189">
                  <c:v>1982</c:v>
                </c:pt>
                <c:pt idx="190">
                  <c:v>1983</c:v>
                </c:pt>
                <c:pt idx="191">
                  <c:v>1984</c:v>
                </c:pt>
                <c:pt idx="192">
                  <c:v>1985</c:v>
                </c:pt>
                <c:pt idx="193">
                  <c:v>1986</c:v>
                </c:pt>
                <c:pt idx="194">
                  <c:v>1987</c:v>
                </c:pt>
                <c:pt idx="195">
                  <c:v>1988</c:v>
                </c:pt>
                <c:pt idx="196">
                  <c:v>1989</c:v>
                </c:pt>
                <c:pt idx="197">
                  <c:v>1990</c:v>
                </c:pt>
                <c:pt idx="198">
                  <c:v>1991</c:v>
                </c:pt>
                <c:pt idx="199">
                  <c:v>1992</c:v>
                </c:pt>
                <c:pt idx="200">
                  <c:v>1993</c:v>
                </c:pt>
                <c:pt idx="201">
                  <c:v>1994</c:v>
                </c:pt>
                <c:pt idx="202">
                  <c:v>1995</c:v>
                </c:pt>
                <c:pt idx="203">
                  <c:v>1996</c:v>
                </c:pt>
                <c:pt idx="204">
                  <c:v>1997</c:v>
                </c:pt>
                <c:pt idx="205">
                  <c:v>1998</c:v>
                </c:pt>
                <c:pt idx="206">
                  <c:v>1999</c:v>
                </c:pt>
                <c:pt idx="207">
                  <c:v>2000</c:v>
                </c:pt>
                <c:pt idx="208">
                  <c:v>2001</c:v>
                </c:pt>
                <c:pt idx="209">
                  <c:v>2002</c:v>
                </c:pt>
                <c:pt idx="210">
                  <c:v>2003</c:v>
                </c:pt>
                <c:pt idx="211">
                  <c:v>2004</c:v>
                </c:pt>
                <c:pt idx="212">
                  <c:v>2005</c:v>
                </c:pt>
                <c:pt idx="213">
                  <c:v>2006</c:v>
                </c:pt>
                <c:pt idx="214">
                  <c:v>2007</c:v>
                </c:pt>
                <c:pt idx="215">
                  <c:v>2008</c:v>
                </c:pt>
                <c:pt idx="216">
                  <c:v>2009</c:v>
                </c:pt>
                <c:pt idx="217">
                  <c:v>2010</c:v>
                </c:pt>
                <c:pt idx="218">
                  <c:v>2011</c:v>
                </c:pt>
                <c:pt idx="219">
                  <c:v>2012</c:v>
                </c:pt>
                <c:pt idx="220">
                  <c:v>2013</c:v>
                </c:pt>
                <c:pt idx="221">
                  <c:v>2014</c:v>
                </c:pt>
                <c:pt idx="222">
                  <c:v>2015</c:v>
                </c:pt>
                <c:pt idx="223">
                  <c:v>2016</c:v>
                </c:pt>
                <c:pt idx="224">
                  <c:v>2017</c:v>
                </c:pt>
                <c:pt idx="225">
                  <c:v>2018</c:v>
                </c:pt>
                <c:pt idx="226">
                  <c:v>2019</c:v>
                </c:pt>
              </c:numCache>
            </c:numRef>
          </c:cat>
          <c:val>
            <c:numRef>
              <c:f>'real returns 1793-2019'!$K$3:$K$229</c:f>
              <c:numCache>
                <c:formatCode>0.000</c:formatCode>
                <c:ptCount val="227"/>
                <c:pt idx="0" formatCode="General">
                  <c:v>1</c:v>
                </c:pt>
                <c:pt idx="1">
                  <c:v>0.86478646248914359</c:v>
                </c:pt>
                <c:pt idx="2">
                  <c:v>0.884475605710767</c:v>
                </c:pt>
                <c:pt idx="3">
                  <c:v>0.79932403327210988</c:v>
                </c:pt>
                <c:pt idx="4">
                  <c:v>0.74581871343161932</c:v>
                </c:pt>
                <c:pt idx="5">
                  <c:v>0.89272743836408641</c:v>
                </c:pt>
                <c:pt idx="6">
                  <c:v>0.937382568180126</c:v>
                </c:pt>
                <c:pt idx="7">
                  <c:v>0.97974524392615725</c:v>
                </c:pt>
                <c:pt idx="8">
                  <c:v>1.144240210056954</c:v>
                </c:pt>
                <c:pt idx="9">
                  <c:v>1.4190005717662797</c:v>
                </c:pt>
                <c:pt idx="10">
                  <c:v>1.5931994938116616</c:v>
                </c:pt>
                <c:pt idx="11">
                  <c:v>1.5584926809468853</c:v>
                </c:pt>
                <c:pt idx="12">
                  <c:v>1.5465953821180198</c:v>
                </c:pt>
                <c:pt idx="13">
                  <c:v>1.6120495291818451</c:v>
                </c:pt>
                <c:pt idx="14">
                  <c:v>1.8084228411568388</c:v>
                </c:pt>
                <c:pt idx="15">
                  <c:v>1.8678606955030765</c:v>
                </c:pt>
                <c:pt idx="16">
                  <c:v>1.9944117017504586</c:v>
                </c:pt>
                <c:pt idx="17">
                  <c:v>2.1201856341795349</c:v>
                </c:pt>
                <c:pt idx="18">
                  <c:v>2.1313991373404417</c:v>
                </c:pt>
                <c:pt idx="19">
                  <c:v>2.0201880994886685</c:v>
                </c:pt>
                <c:pt idx="20">
                  <c:v>1.8844361224548367</c:v>
                </c:pt>
                <c:pt idx="21">
                  <c:v>1.6005085465101239</c:v>
                </c:pt>
                <c:pt idx="22">
                  <c:v>1.6258863656635549</c:v>
                </c:pt>
                <c:pt idx="23">
                  <c:v>2.0855317640982838</c:v>
                </c:pt>
                <c:pt idx="24">
                  <c:v>2.4609931405897552</c:v>
                </c:pt>
                <c:pt idx="25">
                  <c:v>2.9920583061003283</c:v>
                </c:pt>
                <c:pt idx="26">
                  <c:v>3.0563694227998499</c:v>
                </c:pt>
                <c:pt idx="27">
                  <c:v>3.4580826101114543</c:v>
                </c:pt>
                <c:pt idx="28">
                  <c:v>4.0522441633169377</c:v>
                </c:pt>
                <c:pt idx="29">
                  <c:v>4.3107524304189075</c:v>
                </c:pt>
                <c:pt idx="30">
                  <c:v>4.6000905621773995</c:v>
                </c:pt>
                <c:pt idx="31">
                  <c:v>5.3709194086662642</c:v>
                </c:pt>
                <c:pt idx="32">
                  <c:v>5.9639841582251849</c:v>
                </c:pt>
                <c:pt idx="33">
                  <c:v>5.9248299339793276</c:v>
                </c:pt>
                <c:pt idx="34">
                  <c:v>6.2242369051054478</c:v>
                </c:pt>
                <c:pt idx="35">
                  <c:v>6.7457753955399449</c:v>
                </c:pt>
                <c:pt idx="36">
                  <c:v>7.1973076066307442</c:v>
                </c:pt>
                <c:pt idx="37">
                  <c:v>7.7896709825442194</c:v>
                </c:pt>
                <c:pt idx="38">
                  <c:v>8.5631150458631922</c:v>
                </c:pt>
                <c:pt idx="39">
                  <c:v>9.657061714239477</c:v>
                </c:pt>
                <c:pt idx="40">
                  <c:v>10.395958562994652</c:v>
                </c:pt>
                <c:pt idx="41">
                  <c:v>10.310481107200793</c:v>
                </c:pt>
                <c:pt idx="42">
                  <c:v>10.931402582827348</c:v>
                </c:pt>
                <c:pt idx="43">
                  <c:v>10.601335002677279</c:v>
                </c:pt>
                <c:pt idx="44">
                  <c:v>10.349298602403078</c:v>
                </c:pt>
                <c:pt idx="45">
                  <c:v>11.180048011185338</c:v>
                </c:pt>
                <c:pt idx="46">
                  <c:v>11.77092117991895</c:v>
                </c:pt>
                <c:pt idx="47">
                  <c:v>11.4238557341916</c:v>
                </c:pt>
                <c:pt idx="48">
                  <c:v>12.331276393658575</c:v>
                </c:pt>
                <c:pt idx="49">
                  <c:v>9.7893401550042309</c:v>
                </c:pt>
                <c:pt idx="50">
                  <c:v>9.8879879320724875</c:v>
                </c:pt>
                <c:pt idx="51">
                  <c:v>15.491848692643842</c:v>
                </c:pt>
                <c:pt idx="52">
                  <c:v>16.312667524736156</c:v>
                </c:pt>
                <c:pt idx="53">
                  <c:v>16.442627354311334</c:v>
                </c:pt>
                <c:pt idx="54">
                  <c:v>17.052111742019452</c:v>
                </c:pt>
                <c:pt idx="55">
                  <c:v>17.343670618965721</c:v>
                </c:pt>
                <c:pt idx="56">
                  <c:v>21.827109512495706</c:v>
                </c:pt>
                <c:pt idx="57">
                  <c:v>25.085333236559766</c:v>
                </c:pt>
                <c:pt idx="58">
                  <c:v>27.843381029740087</c:v>
                </c:pt>
                <c:pt idx="59">
                  <c:v>29.094390808028507</c:v>
                </c:pt>
                <c:pt idx="60">
                  <c:v>32.238911455742219</c:v>
                </c:pt>
                <c:pt idx="61">
                  <c:v>32.133615055603258</c:v>
                </c:pt>
                <c:pt idx="62">
                  <c:v>29.924526284095133</c:v>
                </c:pt>
                <c:pt idx="63">
                  <c:v>32.491721127247295</c:v>
                </c:pt>
                <c:pt idx="64">
                  <c:v>34.917816446030379</c:v>
                </c:pt>
                <c:pt idx="65">
                  <c:v>36.857579340170517</c:v>
                </c:pt>
                <c:pt idx="66">
                  <c:v>41.867199516249961</c:v>
                </c:pt>
                <c:pt idx="67">
                  <c:v>43.621353455159394</c:v>
                </c:pt>
                <c:pt idx="68">
                  <c:v>43.305154889334304</c:v>
                </c:pt>
                <c:pt idx="69">
                  <c:v>41.579640611764745</c:v>
                </c:pt>
                <c:pt idx="70">
                  <c:v>41.629453453180233</c:v>
                </c:pt>
                <c:pt idx="71">
                  <c:v>35.956898384916066</c:v>
                </c:pt>
                <c:pt idx="72">
                  <c:v>33.909987399927587</c:v>
                </c:pt>
                <c:pt idx="73">
                  <c:v>34.279923297409674</c:v>
                </c:pt>
                <c:pt idx="74">
                  <c:v>39.551760548075514</c:v>
                </c:pt>
                <c:pt idx="75">
                  <c:v>45.380861115833703</c:v>
                </c:pt>
                <c:pt idx="76">
                  <c:v>50.321019717361587</c:v>
                </c:pt>
                <c:pt idx="77">
                  <c:v>56.517509911776138</c:v>
                </c:pt>
                <c:pt idx="78">
                  <c:v>63.453680172908904</c:v>
                </c:pt>
                <c:pt idx="79">
                  <c:v>71.052257494878219</c:v>
                </c:pt>
                <c:pt idx="80">
                  <c:v>76.513253484805404</c:v>
                </c:pt>
                <c:pt idx="81">
                  <c:v>84.746554196901243</c:v>
                </c:pt>
                <c:pt idx="82">
                  <c:v>97.475941818469039</c:v>
                </c:pt>
                <c:pt idx="83">
                  <c:v>110.43092313672487</c:v>
                </c:pt>
                <c:pt idx="84">
                  <c:v>119.19299072361633</c:v>
                </c:pt>
                <c:pt idx="85" formatCode="0.00">
                  <c:v>128.98298808637003</c:v>
                </c:pt>
                <c:pt idx="86" formatCode="0.00">
                  <c:v>142.21728989734447</c:v>
                </c:pt>
                <c:pt idx="87" formatCode="0.00">
                  <c:v>152.4833557960082</c:v>
                </c:pt>
                <c:pt idx="88" formatCode="0.00">
                  <c:v>168.95494776314925</c:v>
                </c:pt>
                <c:pt idx="89" formatCode="0.00">
                  <c:v>178.98140417827727</c:v>
                </c:pt>
                <c:pt idx="90" formatCode="0.00">
                  <c:v>189.63778849835876</c:v>
                </c:pt>
                <c:pt idx="91" formatCode="0.00">
                  <c:v>205.72676346012975</c:v>
                </c:pt>
                <c:pt idx="92" formatCode="0.00">
                  <c:v>219.89807094153491</c:v>
                </c:pt>
                <c:pt idx="93" formatCode="0.00">
                  <c:v>241.16393900091037</c:v>
                </c:pt>
                <c:pt idx="94" formatCode="0.00">
                  <c:v>254.74963922233331</c:v>
                </c:pt>
                <c:pt idx="95" formatCode="0.00">
                  <c:v>263.49900789971878</c:v>
                </c:pt>
                <c:pt idx="96" formatCode="0.00">
                  <c:v>285.61543123088575</c:v>
                </c:pt>
                <c:pt idx="97" formatCode="0.00">
                  <c:v>304.99778097308973</c:v>
                </c:pt>
                <c:pt idx="98" formatCode="0.00">
                  <c:v>312.86229450877022</c:v>
                </c:pt>
                <c:pt idx="99" formatCode="0.00">
                  <c:v>329.57918273242825</c:v>
                </c:pt>
                <c:pt idx="100" formatCode="0.00">
                  <c:v>345.69285447145057</c:v>
                </c:pt>
                <c:pt idx="101" formatCode="0.00">
                  <c:v>372.32918129575671</c:v>
                </c:pt>
                <c:pt idx="102" formatCode="0.00">
                  <c:v>410.35427547013256</c:v>
                </c:pt>
                <c:pt idx="103" formatCode="0.00">
                  <c:v>429.45859839790779</c:v>
                </c:pt>
                <c:pt idx="104" formatCode="0.00">
                  <c:v>457.69951874809306</c:v>
                </c:pt>
                <c:pt idx="105" formatCode="0.00">
                  <c:v>511.05788654097267</c:v>
                </c:pt>
                <c:pt idx="106" formatCode="0.00">
                  <c:v>568.7155613691981</c:v>
                </c:pt>
                <c:pt idx="107" formatCode="0.00">
                  <c:v>581.65918380592655</c:v>
                </c:pt>
                <c:pt idx="108" formatCode="0.00">
                  <c:v>617.90635966293451</c:v>
                </c:pt>
                <c:pt idx="109" formatCode="0.00">
                  <c:v>642.74721744656267</c:v>
                </c:pt>
                <c:pt idx="110" formatCode="0.00">
                  <c:v>644.34826724269487</c:v>
                </c:pt>
                <c:pt idx="111" formatCode="0.00">
                  <c:v>638.85311660226091</c:v>
                </c:pt>
                <c:pt idx="112" formatCode="0.00">
                  <c:v>716.02929281031106</c:v>
                </c:pt>
                <c:pt idx="113" formatCode="0.00">
                  <c:v>741.06878883565548</c:v>
                </c:pt>
                <c:pt idx="114" formatCode="0.00">
                  <c:v>721.37931387328615</c:v>
                </c:pt>
                <c:pt idx="115" formatCode="0.00">
                  <c:v>685.40497183152138</c:v>
                </c:pt>
                <c:pt idx="116" formatCode="0.00">
                  <c:v>782.51683936568077</c:v>
                </c:pt>
                <c:pt idx="117" formatCode="0.00">
                  <c:v>796.32777174704404</c:v>
                </c:pt>
                <c:pt idx="118" formatCode="0.00">
                  <c:v>803.61120472830555</c:v>
                </c:pt>
                <c:pt idx="119" formatCode="0.00">
                  <c:v>829.75122624829851</c:v>
                </c:pt>
                <c:pt idx="120" formatCode="0.00">
                  <c:v>834.46350340241509</c:v>
                </c:pt>
                <c:pt idx="121" formatCode="0.00">
                  <c:v>825.9514426428392</c:v>
                </c:pt>
                <c:pt idx="122" formatCode="0.00">
                  <c:v>829.41278346742774</c:v>
                </c:pt>
                <c:pt idx="123" formatCode="0.00">
                  <c:v>867.74079490344025</c:v>
                </c:pt>
                <c:pt idx="124" formatCode="0.00">
                  <c:v>817.27108909665355</c:v>
                </c:pt>
                <c:pt idx="125" formatCode="0.00">
                  <c:v>618.17888319869894</c:v>
                </c:pt>
                <c:pt idx="126" formatCode="0.00">
                  <c:v>566.07323752012428</c:v>
                </c:pt>
                <c:pt idx="127" formatCode="0.00">
                  <c:v>471.77744260895571</c:v>
                </c:pt>
                <c:pt idx="128" formatCode="0.00">
                  <c:v>501.53821111537911</c:v>
                </c:pt>
                <c:pt idx="129" formatCode="0.00">
                  <c:v>656.17229508070545</c:v>
                </c:pt>
                <c:pt idx="130" formatCode="0.00">
                  <c:v>713.88403557402683</c:v>
                </c:pt>
                <c:pt idx="131" formatCode="0.00">
                  <c:v>720.52533493038197</c:v>
                </c:pt>
                <c:pt idx="132" formatCode="0.00">
                  <c:v>781.38246562414713</c:v>
                </c:pt>
                <c:pt idx="133" formatCode="#,##0.00">
                  <c:v>816.18126248123826</c:v>
                </c:pt>
                <c:pt idx="134" formatCode="#,##0.00">
                  <c:v>908.16557078092285</c:v>
                </c:pt>
                <c:pt idx="135" formatCode="#,##0.00">
                  <c:v>996.6069489126611</c:v>
                </c:pt>
                <c:pt idx="136" formatCode="#,##0.00">
                  <c:v>1014.5606254023119</c:v>
                </c:pt>
                <c:pt idx="137" formatCode="#,##0.00">
                  <c:v>1058.663616406438</c:v>
                </c:pt>
                <c:pt idx="138" formatCode="#,##0.00">
                  <c:v>1216.907844913977</c:v>
                </c:pt>
                <c:pt idx="139" formatCode="#,##0.00">
                  <c:v>1105.0315513070029</c:v>
                </c:pt>
                <c:pt idx="140" formatCode="#,##0.00">
                  <c:v>1308.7456699887462</c:v>
                </c:pt>
                <c:pt idx="141" formatCode="#,##0.00">
                  <c:v>1476.1776877293437</c:v>
                </c:pt>
                <c:pt idx="142" formatCode="#,##0.00">
                  <c:v>1691.7709189711688</c:v>
                </c:pt>
                <c:pt idx="143" formatCode="#,##0.00">
                  <c:v>1816.2036926934259</c:v>
                </c:pt>
                <c:pt idx="144" formatCode="#,##0.00">
                  <c:v>1939.9086383213</c:v>
                </c:pt>
                <c:pt idx="145" formatCode="#,##0.00">
                  <c:v>1795.030889992848</c:v>
                </c:pt>
                <c:pt idx="146" formatCode="#,##0.00">
                  <c:v>1892.3823687654008</c:v>
                </c:pt>
                <c:pt idx="147" formatCode="#,##0.00">
                  <c:v>1953.3394810412135</c:v>
                </c:pt>
                <c:pt idx="148" formatCode="#,##0.00">
                  <c:v>2027.014232112288</c:v>
                </c:pt>
                <c:pt idx="149" formatCode="#,##0.00">
                  <c:v>1884.6085125711641</c:v>
                </c:pt>
                <c:pt idx="150" formatCode="#,##0.00">
                  <c:v>1841.0744658836504</c:v>
                </c:pt>
                <c:pt idx="151" formatCode="#,##0.00">
                  <c:v>1928.1669217694248</c:v>
                </c:pt>
                <c:pt idx="152" formatCode="#,##0.00">
                  <c:v>2013.1108499088846</c:v>
                </c:pt>
                <c:pt idx="153" formatCode="#,##0.00">
                  <c:v>2094.6838447533792</c:v>
                </c:pt>
                <c:pt idx="154" formatCode="#,##0.00">
                  <c:v>1766.1715558466726</c:v>
                </c:pt>
                <c:pt idx="155" formatCode="#,##0.00">
                  <c:v>1510.4753920477731</c:v>
                </c:pt>
                <c:pt idx="156" formatCode="#,##0.00">
                  <c:v>1581.7082772378267</c:v>
                </c:pt>
                <c:pt idx="157" formatCode="#,##0.00">
                  <c:v>1723.4316227337226</c:v>
                </c:pt>
                <c:pt idx="158" formatCode="#,##0.00">
                  <c:v>1649.1504602083944</c:v>
                </c:pt>
                <c:pt idx="159" formatCode="#,##0.00">
                  <c:v>1533.3689552902222</c:v>
                </c:pt>
                <c:pt idx="160" formatCode="#,##0.00">
                  <c:v>1558.0647331831433</c:v>
                </c:pt>
                <c:pt idx="161" formatCode="#,##0.00">
                  <c:v>1619.544758274139</c:v>
                </c:pt>
                <c:pt idx="162" formatCode="#,##0.00">
                  <c:v>1675.0809458211293</c:v>
                </c:pt>
                <c:pt idx="163" formatCode="#,##0.00">
                  <c:v>1700.627296826576</c:v>
                </c:pt>
                <c:pt idx="164" formatCode="#,##0.00">
                  <c:v>1535.6993852857631</c:v>
                </c:pt>
                <c:pt idx="165" formatCode="#,##0.00">
                  <c:v>1560.3334560845637</c:v>
                </c:pt>
                <c:pt idx="166" formatCode="#,##0.00">
                  <c:v>1468.2010747631061</c:v>
                </c:pt>
                <c:pt idx="167" formatCode="#,##0.00">
                  <c:v>1422.8851060110555</c:v>
                </c:pt>
                <c:pt idx="168" formatCode="#,##0.00">
                  <c:v>1529.9421596648524</c:v>
                </c:pt>
                <c:pt idx="169" formatCode="#,##0.00">
                  <c:v>1560.2622394610089</c:v>
                </c:pt>
                <c:pt idx="170" formatCode="#,##0.00">
                  <c:v>1664.4318631140488</c:v>
                </c:pt>
                <c:pt idx="171" formatCode="#,##0.00">
                  <c:v>1667.4486331694166</c:v>
                </c:pt>
                <c:pt idx="172" formatCode="#,##0.00">
                  <c:v>1709.0011191767403</c:v>
                </c:pt>
                <c:pt idx="173" formatCode="#,##0.00">
                  <c:v>1663.6113367468251</c:v>
                </c:pt>
                <c:pt idx="174" formatCode="#,##0.00">
                  <c:v>1633.521090187161</c:v>
                </c:pt>
                <c:pt idx="175" formatCode="#,##0.00">
                  <c:v>1448.077128932706</c:v>
                </c:pt>
                <c:pt idx="176" formatCode="#,##0.00">
                  <c:v>1382.1773417003628</c:v>
                </c:pt>
                <c:pt idx="177" formatCode="#,##0.00">
                  <c:v>1183.9263070117115</c:v>
                </c:pt>
                <c:pt idx="178" formatCode="#,##0.00">
                  <c:v>1364.6113095969802</c:v>
                </c:pt>
                <c:pt idx="179" formatCode="#,##0.00">
                  <c:v>1403.7746581157642</c:v>
                </c:pt>
                <c:pt idx="180" formatCode="#,##0.00">
                  <c:v>1440.3469422544911</c:v>
                </c:pt>
                <c:pt idx="181" formatCode="#,##0.00">
                  <c:v>1331.0641725151881</c:v>
                </c:pt>
                <c:pt idx="182" formatCode="#,##0.00">
                  <c:v>1229.3971122511548</c:v>
                </c:pt>
                <c:pt idx="183" formatCode="#,##0.00">
                  <c:v>1269.8558046811831</c:v>
                </c:pt>
                <c:pt idx="184" formatCode="#,##0.00">
                  <c:v>1362.9442028088156</c:v>
                </c:pt>
                <c:pt idx="185" formatCode="#,##0.00">
                  <c:v>1326.1624101679138</c:v>
                </c:pt>
                <c:pt idx="186" formatCode="#,##0.00">
                  <c:v>1246.0953655691421</c:v>
                </c:pt>
                <c:pt idx="187" formatCode="#,##0.00">
                  <c:v>962.67886355454607</c:v>
                </c:pt>
                <c:pt idx="188" formatCode="#,##0.00">
                  <c:v>883.23365117188507</c:v>
                </c:pt>
                <c:pt idx="189" formatCode="#,##0.00">
                  <c:v>804.86860506005314</c:v>
                </c:pt>
                <c:pt idx="190" formatCode="#,##0.00">
                  <c:v>1110.2952193675605</c:v>
                </c:pt>
                <c:pt idx="191" formatCode="#,##0.00">
                  <c:v>1173.922032536336</c:v>
                </c:pt>
                <c:pt idx="192" formatCode="#,##0.00">
                  <c:v>1332.1313924300493</c:v>
                </c:pt>
                <c:pt idx="193" formatCode="#,##0.00">
                  <c:v>1622.9148464918883</c:v>
                </c:pt>
                <c:pt idx="194" formatCode="#,##0.00">
                  <c:v>1949.6710362594847</c:v>
                </c:pt>
                <c:pt idx="195" formatCode="#,##0.00">
                  <c:v>1923.8892455474906</c:v>
                </c:pt>
                <c:pt idx="196" formatCode="#,##0.00">
                  <c:v>1973.906220939904</c:v>
                </c:pt>
                <c:pt idx="197" formatCode="#,##0.00">
                  <c:v>2096.8336541105186</c:v>
                </c:pt>
                <c:pt idx="198" formatCode="#,##0.00">
                  <c:v>2192.9599182728321</c:v>
                </c:pt>
                <c:pt idx="199" formatCode="#,##0.00">
                  <c:v>2480.9396867271735</c:v>
                </c:pt>
                <c:pt idx="200" formatCode="#,##0.00">
                  <c:v>2741.4764742940101</c:v>
                </c:pt>
                <c:pt idx="201" formatCode="#,##0.00">
                  <c:v>3012.3610298496192</c:v>
                </c:pt>
                <c:pt idx="202" formatCode="#,##0.00">
                  <c:v>2775.9935566997287</c:v>
                </c:pt>
                <c:pt idx="203" formatCode="#,##0.0">
                  <c:v>3356.3039596615067</c:v>
                </c:pt>
                <c:pt idx="204" formatCode="#,##0.0">
                  <c:v>3288.9536329151483</c:v>
                </c:pt>
                <c:pt idx="205" formatCode="#,##0.0">
                  <c:v>3717.9004939654192</c:v>
                </c:pt>
                <c:pt idx="206" formatCode="#,##0.0">
                  <c:v>4044.51917239043</c:v>
                </c:pt>
                <c:pt idx="207" formatCode="#,##0.0">
                  <c:v>3591.42035957182</c:v>
                </c:pt>
                <c:pt idx="208" formatCode="#,##0.0">
                  <c:v>4056.0413001941833</c:v>
                </c:pt>
                <c:pt idx="209" formatCode="#,##0.0">
                  <c:v>4358.4126241668946</c:v>
                </c:pt>
                <c:pt idx="210" formatCode="#,##0.0">
                  <c:v>4867.015068372868</c:v>
                </c:pt>
                <c:pt idx="211" formatCode="#,##0.0">
                  <c:v>5110.0722857507526</c:v>
                </c:pt>
                <c:pt idx="212" formatCode="#,##0.0">
                  <c:v>5443.1642320675746</c:v>
                </c:pt>
                <c:pt idx="213" formatCode="#,##0.0">
                  <c:v>5342.4130287238604</c:v>
                </c:pt>
                <c:pt idx="214" formatCode="#,##0.0">
                  <c:v>5426.0253837182327</c:v>
                </c:pt>
                <c:pt idx="215" formatCode="#,##0.0">
                  <c:v>5374.5068489739469</c:v>
                </c:pt>
                <c:pt idx="216" formatCode="#,##0.0">
                  <c:v>5281.3930615474837</c:v>
                </c:pt>
                <c:pt idx="217" formatCode="#,##0.0">
                  <c:v>5913.0895633047594</c:v>
                </c:pt>
                <c:pt idx="218" formatCode="#,##0.0">
                  <c:v>6351.564660465694</c:v>
                </c:pt>
                <c:pt idx="219" formatCode="#,##0.0">
                  <c:v>7570.0147620579783</c:v>
                </c:pt>
                <c:pt idx="220" formatCode="#,##0.0">
                  <c:v>7836.1397681875769</c:v>
                </c:pt>
                <c:pt idx="221" formatCode="#,##0.0">
                  <c:v>7645.5001955644411</c:v>
                </c:pt>
                <c:pt idx="222" formatCode="#,##0.0">
                  <c:v>9206.8658182796789</c:v>
                </c:pt>
                <c:pt idx="223" formatCode="#,##0.0">
                  <c:v>8539.2044760528661</c:v>
                </c:pt>
                <c:pt idx="224" formatCode="#,##0.0">
                  <c:v>8811.4629568058299</c:v>
                </c:pt>
                <c:pt idx="225" formatCode="#,##0.0">
                  <c:v>9474.1085944286206</c:v>
                </c:pt>
                <c:pt idx="226" formatCode="#,##0.0">
                  <c:v>9361.1907221541423</c:v>
                </c:pt>
              </c:numCache>
            </c:numRef>
          </c:val>
          <c:smooth val="0"/>
          <c:extLst>
            <c:ext xmlns:c16="http://schemas.microsoft.com/office/drawing/2014/chart" uri="{C3380CC4-5D6E-409C-BE32-E72D297353CC}">
              <c16:uniqueId val="{00000001-7D91-4FD6-B3E6-43202E908196}"/>
            </c:ext>
          </c:extLst>
        </c:ser>
        <c:dLbls>
          <c:showLegendKey val="0"/>
          <c:showVal val="0"/>
          <c:showCatName val="0"/>
          <c:showSerName val="0"/>
          <c:showPercent val="0"/>
          <c:showBubbleSize val="0"/>
        </c:dLbls>
        <c:smooth val="0"/>
        <c:axId val="853341056"/>
        <c:axId val="853345976"/>
      </c:lineChart>
      <c:catAx>
        <c:axId val="853341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3345976"/>
        <c:crosses val="autoZero"/>
        <c:auto val="1"/>
        <c:lblAlgn val="ctr"/>
        <c:lblOffset val="100"/>
        <c:noMultiLvlLbl val="0"/>
      </c:catAx>
      <c:valAx>
        <c:axId val="853345976"/>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3341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my real stocks</c:v>
          </c:tx>
          <c:spPr>
            <a:ln w="28575" cap="rnd">
              <a:solidFill>
                <a:schemeClr val="accent1"/>
              </a:solidFill>
              <a:round/>
            </a:ln>
            <a:effectLst/>
          </c:spPr>
          <c:marker>
            <c:symbol val="none"/>
          </c:marker>
          <c:cat>
            <c:numRef>
              <c:f>'real returns 1793-2019'!$A$3:$A$229</c:f>
              <c:numCache>
                <c:formatCode>General</c:formatCode>
                <c:ptCount val="227"/>
                <c:pt idx="0">
                  <c:v>1793</c:v>
                </c:pt>
                <c:pt idx="1">
                  <c:v>1794</c:v>
                </c:pt>
                <c:pt idx="2">
                  <c:v>1795</c:v>
                </c:pt>
                <c:pt idx="3">
                  <c:v>1796</c:v>
                </c:pt>
                <c:pt idx="4">
                  <c:v>1797</c:v>
                </c:pt>
                <c:pt idx="5">
                  <c:v>1798</c:v>
                </c:pt>
                <c:pt idx="6">
                  <c:v>1799</c:v>
                </c:pt>
                <c:pt idx="7">
                  <c:v>1800</c:v>
                </c:pt>
                <c:pt idx="8">
                  <c:v>1801</c:v>
                </c:pt>
                <c:pt idx="9">
                  <c:v>1802</c:v>
                </c:pt>
                <c:pt idx="10">
                  <c:v>1803</c:v>
                </c:pt>
                <c:pt idx="11">
                  <c:v>1804</c:v>
                </c:pt>
                <c:pt idx="12">
                  <c:v>1805</c:v>
                </c:pt>
                <c:pt idx="13">
                  <c:v>1806</c:v>
                </c:pt>
                <c:pt idx="14">
                  <c:v>1807</c:v>
                </c:pt>
                <c:pt idx="15">
                  <c:v>1808</c:v>
                </c:pt>
                <c:pt idx="16">
                  <c:v>1809</c:v>
                </c:pt>
                <c:pt idx="17">
                  <c:v>1810</c:v>
                </c:pt>
                <c:pt idx="18">
                  <c:v>1811</c:v>
                </c:pt>
                <c:pt idx="19">
                  <c:v>1812</c:v>
                </c:pt>
                <c:pt idx="20">
                  <c:v>1813</c:v>
                </c:pt>
                <c:pt idx="21">
                  <c:v>1814</c:v>
                </c:pt>
                <c:pt idx="22">
                  <c:v>1815</c:v>
                </c:pt>
                <c:pt idx="23">
                  <c:v>1816</c:v>
                </c:pt>
                <c:pt idx="24">
                  <c:v>1817</c:v>
                </c:pt>
                <c:pt idx="25">
                  <c:v>1818</c:v>
                </c:pt>
                <c:pt idx="26">
                  <c:v>1819</c:v>
                </c:pt>
                <c:pt idx="27">
                  <c:v>1820</c:v>
                </c:pt>
                <c:pt idx="28">
                  <c:v>1821</c:v>
                </c:pt>
                <c:pt idx="29">
                  <c:v>1822</c:v>
                </c:pt>
                <c:pt idx="30">
                  <c:v>1823</c:v>
                </c:pt>
                <c:pt idx="31">
                  <c:v>1824</c:v>
                </c:pt>
                <c:pt idx="32">
                  <c:v>1825</c:v>
                </c:pt>
                <c:pt idx="33">
                  <c:v>1826</c:v>
                </c:pt>
                <c:pt idx="34">
                  <c:v>1827</c:v>
                </c:pt>
                <c:pt idx="35">
                  <c:v>1828</c:v>
                </c:pt>
                <c:pt idx="36">
                  <c:v>1829</c:v>
                </c:pt>
                <c:pt idx="37">
                  <c:v>1830</c:v>
                </c:pt>
                <c:pt idx="38">
                  <c:v>1831</c:v>
                </c:pt>
                <c:pt idx="39">
                  <c:v>1832</c:v>
                </c:pt>
                <c:pt idx="40">
                  <c:v>1833</c:v>
                </c:pt>
                <c:pt idx="41">
                  <c:v>1834</c:v>
                </c:pt>
                <c:pt idx="42">
                  <c:v>1835</c:v>
                </c:pt>
                <c:pt idx="43">
                  <c:v>1836</c:v>
                </c:pt>
                <c:pt idx="44">
                  <c:v>1837</c:v>
                </c:pt>
                <c:pt idx="45">
                  <c:v>1838</c:v>
                </c:pt>
                <c:pt idx="46">
                  <c:v>1839</c:v>
                </c:pt>
                <c:pt idx="47">
                  <c:v>1840</c:v>
                </c:pt>
                <c:pt idx="48">
                  <c:v>1841</c:v>
                </c:pt>
                <c:pt idx="49">
                  <c:v>1842</c:v>
                </c:pt>
                <c:pt idx="50">
                  <c:v>1843</c:v>
                </c:pt>
                <c:pt idx="51">
                  <c:v>1844</c:v>
                </c:pt>
                <c:pt idx="52">
                  <c:v>1845</c:v>
                </c:pt>
                <c:pt idx="53">
                  <c:v>1846</c:v>
                </c:pt>
                <c:pt idx="54">
                  <c:v>1847</c:v>
                </c:pt>
                <c:pt idx="55">
                  <c:v>1848</c:v>
                </c:pt>
                <c:pt idx="56">
                  <c:v>1849</c:v>
                </c:pt>
                <c:pt idx="57">
                  <c:v>1850</c:v>
                </c:pt>
                <c:pt idx="58">
                  <c:v>1851</c:v>
                </c:pt>
                <c:pt idx="59">
                  <c:v>1852</c:v>
                </c:pt>
                <c:pt idx="60">
                  <c:v>1853</c:v>
                </c:pt>
                <c:pt idx="61">
                  <c:v>1854</c:v>
                </c:pt>
                <c:pt idx="62">
                  <c:v>1855</c:v>
                </c:pt>
                <c:pt idx="63">
                  <c:v>1856</c:v>
                </c:pt>
                <c:pt idx="64">
                  <c:v>1857</c:v>
                </c:pt>
                <c:pt idx="65">
                  <c:v>1858</c:v>
                </c:pt>
                <c:pt idx="66">
                  <c:v>1859</c:v>
                </c:pt>
                <c:pt idx="67">
                  <c:v>1860</c:v>
                </c:pt>
                <c:pt idx="68">
                  <c:v>1861</c:v>
                </c:pt>
                <c:pt idx="69">
                  <c:v>1862</c:v>
                </c:pt>
                <c:pt idx="70">
                  <c:v>1863</c:v>
                </c:pt>
                <c:pt idx="71">
                  <c:v>1864</c:v>
                </c:pt>
                <c:pt idx="72">
                  <c:v>1865</c:v>
                </c:pt>
                <c:pt idx="73">
                  <c:v>1866</c:v>
                </c:pt>
                <c:pt idx="74">
                  <c:v>1867</c:v>
                </c:pt>
                <c:pt idx="75">
                  <c:v>1868</c:v>
                </c:pt>
                <c:pt idx="76">
                  <c:v>1869</c:v>
                </c:pt>
                <c:pt idx="77">
                  <c:v>1870</c:v>
                </c:pt>
                <c:pt idx="78">
                  <c:v>1871</c:v>
                </c:pt>
                <c:pt idx="79">
                  <c:v>1872</c:v>
                </c:pt>
                <c:pt idx="80">
                  <c:v>1873</c:v>
                </c:pt>
                <c:pt idx="81">
                  <c:v>1874</c:v>
                </c:pt>
                <c:pt idx="82">
                  <c:v>1875</c:v>
                </c:pt>
                <c:pt idx="83">
                  <c:v>1876</c:v>
                </c:pt>
                <c:pt idx="84">
                  <c:v>1877</c:v>
                </c:pt>
                <c:pt idx="85">
                  <c:v>1878</c:v>
                </c:pt>
                <c:pt idx="86">
                  <c:v>1879</c:v>
                </c:pt>
                <c:pt idx="87">
                  <c:v>1880</c:v>
                </c:pt>
                <c:pt idx="88">
                  <c:v>1881</c:v>
                </c:pt>
                <c:pt idx="89">
                  <c:v>1882</c:v>
                </c:pt>
                <c:pt idx="90">
                  <c:v>1883</c:v>
                </c:pt>
                <c:pt idx="91">
                  <c:v>1884</c:v>
                </c:pt>
                <c:pt idx="92">
                  <c:v>1885</c:v>
                </c:pt>
                <c:pt idx="93">
                  <c:v>1886</c:v>
                </c:pt>
                <c:pt idx="94">
                  <c:v>1887</c:v>
                </c:pt>
                <c:pt idx="95">
                  <c:v>1888</c:v>
                </c:pt>
                <c:pt idx="96">
                  <c:v>1889</c:v>
                </c:pt>
                <c:pt idx="97">
                  <c:v>1890</c:v>
                </c:pt>
                <c:pt idx="98">
                  <c:v>1891</c:v>
                </c:pt>
                <c:pt idx="99">
                  <c:v>1892</c:v>
                </c:pt>
                <c:pt idx="100">
                  <c:v>1893</c:v>
                </c:pt>
                <c:pt idx="101">
                  <c:v>1894</c:v>
                </c:pt>
                <c:pt idx="102">
                  <c:v>1895</c:v>
                </c:pt>
                <c:pt idx="103">
                  <c:v>1896</c:v>
                </c:pt>
                <c:pt idx="104">
                  <c:v>1897</c:v>
                </c:pt>
                <c:pt idx="105">
                  <c:v>1898</c:v>
                </c:pt>
                <c:pt idx="106">
                  <c:v>1899</c:v>
                </c:pt>
                <c:pt idx="107">
                  <c:v>1900</c:v>
                </c:pt>
                <c:pt idx="108">
                  <c:v>1901</c:v>
                </c:pt>
                <c:pt idx="109">
                  <c:v>1902</c:v>
                </c:pt>
                <c:pt idx="110">
                  <c:v>1903</c:v>
                </c:pt>
                <c:pt idx="111">
                  <c:v>1904</c:v>
                </c:pt>
                <c:pt idx="112">
                  <c:v>1905</c:v>
                </c:pt>
                <c:pt idx="113">
                  <c:v>1906</c:v>
                </c:pt>
                <c:pt idx="114">
                  <c:v>1907</c:v>
                </c:pt>
                <c:pt idx="115">
                  <c:v>1908</c:v>
                </c:pt>
                <c:pt idx="116">
                  <c:v>1909</c:v>
                </c:pt>
                <c:pt idx="117">
                  <c:v>1910</c:v>
                </c:pt>
                <c:pt idx="118">
                  <c:v>1911</c:v>
                </c:pt>
                <c:pt idx="119">
                  <c:v>1912</c:v>
                </c:pt>
                <c:pt idx="120">
                  <c:v>1913</c:v>
                </c:pt>
                <c:pt idx="121">
                  <c:v>1914</c:v>
                </c:pt>
                <c:pt idx="122">
                  <c:v>1915</c:v>
                </c:pt>
                <c:pt idx="123">
                  <c:v>1916</c:v>
                </c:pt>
                <c:pt idx="124">
                  <c:v>1917</c:v>
                </c:pt>
                <c:pt idx="125">
                  <c:v>1918</c:v>
                </c:pt>
                <c:pt idx="126">
                  <c:v>1919</c:v>
                </c:pt>
                <c:pt idx="127">
                  <c:v>1920</c:v>
                </c:pt>
                <c:pt idx="128">
                  <c:v>1921</c:v>
                </c:pt>
                <c:pt idx="129">
                  <c:v>1922</c:v>
                </c:pt>
                <c:pt idx="130">
                  <c:v>1923</c:v>
                </c:pt>
                <c:pt idx="131">
                  <c:v>1924</c:v>
                </c:pt>
                <c:pt idx="132">
                  <c:v>1925</c:v>
                </c:pt>
                <c:pt idx="133">
                  <c:v>1926</c:v>
                </c:pt>
                <c:pt idx="134">
                  <c:v>1927</c:v>
                </c:pt>
                <c:pt idx="135">
                  <c:v>1928</c:v>
                </c:pt>
                <c:pt idx="136">
                  <c:v>1929</c:v>
                </c:pt>
                <c:pt idx="137">
                  <c:v>1930</c:v>
                </c:pt>
                <c:pt idx="138">
                  <c:v>1931</c:v>
                </c:pt>
                <c:pt idx="139">
                  <c:v>1932</c:v>
                </c:pt>
                <c:pt idx="140">
                  <c:v>1933</c:v>
                </c:pt>
                <c:pt idx="141">
                  <c:v>1934</c:v>
                </c:pt>
                <c:pt idx="142">
                  <c:v>1935</c:v>
                </c:pt>
                <c:pt idx="143">
                  <c:v>1936</c:v>
                </c:pt>
                <c:pt idx="144">
                  <c:v>1937</c:v>
                </c:pt>
                <c:pt idx="145">
                  <c:v>1938</c:v>
                </c:pt>
                <c:pt idx="146">
                  <c:v>1939</c:v>
                </c:pt>
                <c:pt idx="147">
                  <c:v>1940</c:v>
                </c:pt>
                <c:pt idx="148">
                  <c:v>1941</c:v>
                </c:pt>
                <c:pt idx="149">
                  <c:v>1942</c:v>
                </c:pt>
                <c:pt idx="150">
                  <c:v>1943</c:v>
                </c:pt>
                <c:pt idx="151">
                  <c:v>1944</c:v>
                </c:pt>
                <c:pt idx="152">
                  <c:v>1945</c:v>
                </c:pt>
                <c:pt idx="153">
                  <c:v>1946</c:v>
                </c:pt>
                <c:pt idx="154">
                  <c:v>1947</c:v>
                </c:pt>
                <c:pt idx="155">
                  <c:v>1948</c:v>
                </c:pt>
                <c:pt idx="156">
                  <c:v>1949</c:v>
                </c:pt>
                <c:pt idx="157">
                  <c:v>1950</c:v>
                </c:pt>
                <c:pt idx="158">
                  <c:v>1951</c:v>
                </c:pt>
                <c:pt idx="159">
                  <c:v>1952</c:v>
                </c:pt>
                <c:pt idx="160">
                  <c:v>1953</c:v>
                </c:pt>
                <c:pt idx="161">
                  <c:v>1954</c:v>
                </c:pt>
                <c:pt idx="162">
                  <c:v>1955</c:v>
                </c:pt>
                <c:pt idx="163">
                  <c:v>1956</c:v>
                </c:pt>
                <c:pt idx="164">
                  <c:v>1957</c:v>
                </c:pt>
                <c:pt idx="165">
                  <c:v>1958</c:v>
                </c:pt>
                <c:pt idx="166">
                  <c:v>1959</c:v>
                </c:pt>
                <c:pt idx="167">
                  <c:v>1960</c:v>
                </c:pt>
                <c:pt idx="168">
                  <c:v>1961</c:v>
                </c:pt>
                <c:pt idx="169">
                  <c:v>1962</c:v>
                </c:pt>
                <c:pt idx="170">
                  <c:v>1963</c:v>
                </c:pt>
                <c:pt idx="171">
                  <c:v>1964</c:v>
                </c:pt>
                <c:pt idx="172">
                  <c:v>1965</c:v>
                </c:pt>
                <c:pt idx="173">
                  <c:v>1966</c:v>
                </c:pt>
                <c:pt idx="174">
                  <c:v>1967</c:v>
                </c:pt>
                <c:pt idx="175">
                  <c:v>1968</c:v>
                </c:pt>
                <c:pt idx="176">
                  <c:v>1969</c:v>
                </c:pt>
                <c:pt idx="177">
                  <c:v>1970</c:v>
                </c:pt>
                <c:pt idx="178">
                  <c:v>1971</c:v>
                </c:pt>
                <c:pt idx="179">
                  <c:v>1972</c:v>
                </c:pt>
                <c:pt idx="180">
                  <c:v>1973</c:v>
                </c:pt>
                <c:pt idx="181">
                  <c:v>1974</c:v>
                </c:pt>
                <c:pt idx="182">
                  <c:v>1975</c:v>
                </c:pt>
                <c:pt idx="183">
                  <c:v>1976</c:v>
                </c:pt>
                <c:pt idx="184">
                  <c:v>1977</c:v>
                </c:pt>
                <c:pt idx="185">
                  <c:v>1978</c:v>
                </c:pt>
                <c:pt idx="186">
                  <c:v>1979</c:v>
                </c:pt>
                <c:pt idx="187">
                  <c:v>1980</c:v>
                </c:pt>
                <c:pt idx="188">
                  <c:v>1981</c:v>
                </c:pt>
                <c:pt idx="189">
                  <c:v>1982</c:v>
                </c:pt>
                <c:pt idx="190">
                  <c:v>1983</c:v>
                </c:pt>
                <c:pt idx="191">
                  <c:v>1984</c:v>
                </c:pt>
                <c:pt idx="192">
                  <c:v>1985</c:v>
                </c:pt>
                <c:pt idx="193">
                  <c:v>1986</c:v>
                </c:pt>
                <c:pt idx="194">
                  <c:v>1987</c:v>
                </c:pt>
                <c:pt idx="195">
                  <c:v>1988</c:v>
                </c:pt>
                <c:pt idx="196">
                  <c:v>1989</c:v>
                </c:pt>
                <c:pt idx="197">
                  <c:v>1990</c:v>
                </c:pt>
                <c:pt idx="198">
                  <c:v>1991</c:v>
                </c:pt>
                <c:pt idx="199">
                  <c:v>1992</c:v>
                </c:pt>
                <c:pt idx="200">
                  <c:v>1993</c:v>
                </c:pt>
                <c:pt idx="201">
                  <c:v>1994</c:v>
                </c:pt>
                <c:pt idx="202">
                  <c:v>1995</c:v>
                </c:pt>
                <c:pt idx="203">
                  <c:v>1996</c:v>
                </c:pt>
                <c:pt idx="204">
                  <c:v>1997</c:v>
                </c:pt>
                <c:pt idx="205">
                  <c:v>1998</c:v>
                </c:pt>
                <c:pt idx="206">
                  <c:v>1999</c:v>
                </c:pt>
                <c:pt idx="207">
                  <c:v>2000</c:v>
                </c:pt>
                <c:pt idx="208">
                  <c:v>2001</c:v>
                </c:pt>
                <c:pt idx="209">
                  <c:v>2002</c:v>
                </c:pt>
                <c:pt idx="210">
                  <c:v>2003</c:v>
                </c:pt>
                <c:pt idx="211">
                  <c:v>2004</c:v>
                </c:pt>
                <c:pt idx="212">
                  <c:v>2005</c:v>
                </c:pt>
                <c:pt idx="213">
                  <c:v>2006</c:v>
                </c:pt>
                <c:pt idx="214">
                  <c:v>2007</c:v>
                </c:pt>
                <c:pt idx="215">
                  <c:v>2008</c:v>
                </c:pt>
                <c:pt idx="216">
                  <c:v>2009</c:v>
                </c:pt>
                <c:pt idx="217">
                  <c:v>2010</c:v>
                </c:pt>
                <c:pt idx="218">
                  <c:v>2011</c:v>
                </c:pt>
                <c:pt idx="219">
                  <c:v>2012</c:v>
                </c:pt>
                <c:pt idx="220">
                  <c:v>2013</c:v>
                </c:pt>
                <c:pt idx="221">
                  <c:v>2014</c:v>
                </c:pt>
                <c:pt idx="222">
                  <c:v>2015</c:v>
                </c:pt>
                <c:pt idx="223">
                  <c:v>2016</c:v>
                </c:pt>
                <c:pt idx="224">
                  <c:v>2017</c:v>
                </c:pt>
                <c:pt idx="225">
                  <c:v>2018</c:v>
                </c:pt>
                <c:pt idx="226">
                  <c:v>2019</c:v>
                </c:pt>
              </c:numCache>
            </c:numRef>
          </c:cat>
          <c:val>
            <c:numRef>
              <c:f>'real returns 1793-2019'!$J$3:$J$107</c:f>
              <c:numCache>
                <c:formatCode>0.000</c:formatCode>
                <c:ptCount val="105"/>
                <c:pt idx="0" formatCode="General">
                  <c:v>1</c:v>
                </c:pt>
                <c:pt idx="1">
                  <c:v>0.86104021009116549</c:v>
                </c:pt>
                <c:pt idx="2">
                  <c:v>0.91491336953303104</c:v>
                </c:pt>
                <c:pt idx="3">
                  <c:v>0.9181365889928893</c:v>
                </c:pt>
                <c:pt idx="4">
                  <c:v>0.88034468538744948</c:v>
                </c:pt>
                <c:pt idx="5">
                  <c:v>1.034353116119453</c:v>
                </c:pt>
                <c:pt idx="6">
                  <c:v>1.1416038412097891</c:v>
                </c:pt>
                <c:pt idx="7">
                  <c:v>1.1986610240932101</c:v>
                </c:pt>
                <c:pt idx="8">
                  <c:v>1.3393890978172007</c:v>
                </c:pt>
                <c:pt idx="9">
                  <c:v>1.6352543387359122</c:v>
                </c:pt>
                <c:pt idx="10">
                  <c:v>1.9874648588601789</c:v>
                </c:pt>
                <c:pt idx="11">
                  <c:v>1.9761433570400952</c:v>
                </c:pt>
                <c:pt idx="12">
                  <c:v>1.9475407752617802</c:v>
                </c:pt>
                <c:pt idx="13">
                  <c:v>1.9196633991222416</c:v>
                </c:pt>
                <c:pt idx="14">
                  <c:v>2.1384568021052361</c:v>
                </c:pt>
                <c:pt idx="15">
                  <c:v>2.1188030131215103</c:v>
                </c:pt>
                <c:pt idx="16">
                  <c:v>2.3585365295685539</c:v>
                </c:pt>
                <c:pt idx="17">
                  <c:v>2.561752258874713</c:v>
                </c:pt>
                <c:pt idx="18">
                  <c:v>2.4253755722996093</c:v>
                </c:pt>
                <c:pt idx="19">
                  <c:v>2.3992909363785184</c:v>
                </c:pt>
                <c:pt idx="20">
                  <c:v>2.3908148180787006</c:v>
                </c:pt>
                <c:pt idx="21">
                  <c:v>2.2423039937364804</c:v>
                </c:pt>
                <c:pt idx="22">
                  <c:v>2.1118301653548239</c:v>
                </c:pt>
                <c:pt idx="23">
                  <c:v>2.6665127564412248</c:v>
                </c:pt>
                <c:pt idx="24">
                  <c:v>3.0055127000460673</c:v>
                </c:pt>
                <c:pt idx="25">
                  <c:v>3.9440541540433198</c:v>
                </c:pt>
                <c:pt idx="26">
                  <c:v>3.4806039802793545</c:v>
                </c:pt>
                <c:pt idx="27">
                  <c:v>3.4361862120416196</c:v>
                </c:pt>
                <c:pt idx="28">
                  <c:v>3.8805333865971812</c:v>
                </c:pt>
                <c:pt idx="29">
                  <c:v>4.3419143359297907</c:v>
                </c:pt>
                <c:pt idx="30">
                  <c:v>4.3269763321051622</c:v>
                </c:pt>
                <c:pt idx="31">
                  <c:v>5.1190575753579983</c:v>
                </c:pt>
                <c:pt idx="32">
                  <c:v>6.0264334841274465</c:v>
                </c:pt>
                <c:pt idx="33">
                  <c:v>6.0878115785810909</c:v>
                </c:pt>
                <c:pt idx="34">
                  <c:v>6.3838103648052256</c:v>
                </c:pt>
                <c:pt idx="35">
                  <c:v>6.7760420559895644</c:v>
                </c:pt>
                <c:pt idx="36">
                  <c:v>7.3084654413274093</c:v>
                </c:pt>
                <c:pt idx="37">
                  <c:v>7.7896486645979985</c:v>
                </c:pt>
                <c:pt idx="38">
                  <c:v>9.0792661598589959</c:v>
                </c:pt>
                <c:pt idx="39">
                  <c:v>9.8914474862502946</c:v>
                </c:pt>
                <c:pt idx="40">
                  <c:v>10.188749126152342</c:v>
                </c:pt>
                <c:pt idx="41">
                  <c:v>10.304822177661958</c:v>
                </c:pt>
                <c:pt idx="42">
                  <c:v>11.08643940410421</c:v>
                </c:pt>
                <c:pt idx="43">
                  <c:v>11.786328507315257</c:v>
                </c:pt>
                <c:pt idx="44">
                  <c:v>11.554985014371285</c:v>
                </c:pt>
                <c:pt idx="45">
                  <c:v>11.267080292001937</c:v>
                </c:pt>
                <c:pt idx="46">
                  <c:v>12.427002345497547</c:v>
                </c:pt>
                <c:pt idx="47">
                  <c:v>10.897757626955849</c:v>
                </c:pt>
                <c:pt idx="48">
                  <c:v>10.741379156515789</c:v>
                </c:pt>
                <c:pt idx="49">
                  <c:v>7.7576465063562638</c:v>
                </c:pt>
                <c:pt idx="50">
                  <c:v>7.9614071801195516</c:v>
                </c:pt>
                <c:pt idx="51">
                  <c:v>11.502969363472234</c:v>
                </c:pt>
                <c:pt idx="52">
                  <c:v>12.498299526398227</c:v>
                </c:pt>
                <c:pt idx="53">
                  <c:v>13.134644411193735</c:v>
                </c:pt>
                <c:pt idx="54">
                  <c:v>13.153221082361322</c:v>
                </c:pt>
                <c:pt idx="55">
                  <c:v>13.638766686554044</c:v>
                </c:pt>
                <c:pt idx="56">
                  <c:v>14.096750131054138</c:v>
                </c:pt>
                <c:pt idx="57">
                  <c:v>14.59544228875296</c:v>
                </c:pt>
                <c:pt idx="58">
                  <c:v>17.805270525785801</c:v>
                </c:pt>
                <c:pt idx="59">
                  <c:v>17.268907187816211</c:v>
                </c:pt>
                <c:pt idx="60">
                  <c:v>20.554090045706342</c:v>
                </c:pt>
                <c:pt idx="61">
                  <c:v>17.819115431082643</c:v>
                </c:pt>
                <c:pt idx="62">
                  <c:v>14.959043779606251</c:v>
                </c:pt>
                <c:pt idx="63">
                  <c:v>14.628334572739448</c:v>
                </c:pt>
                <c:pt idx="64">
                  <c:v>16.574807034509078</c:v>
                </c:pt>
                <c:pt idx="65">
                  <c:v>14.499335253769447</c:v>
                </c:pt>
                <c:pt idx="66">
                  <c:v>16.476120456343896</c:v>
                </c:pt>
                <c:pt idx="67">
                  <c:v>16.536126556142676</c:v>
                </c:pt>
                <c:pt idx="68">
                  <c:v>18.941166466984214</c:v>
                </c:pt>
                <c:pt idx="69">
                  <c:v>17.925139429432289</c:v>
                </c:pt>
                <c:pt idx="70">
                  <c:v>25.532118337401499</c:v>
                </c:pt>
                <c:pt idx="71">
                  <c:v>25.920900874799273</c:v>
                </c:pt>
                <c:pt idx="72">
                  <c:v>24.215676301639622</c:v>
                </c:pt>
                <c:pt idx="73">
                  <c:v>25.125305675044313</c:v>
                </c:pt>
                <c:pt idx="74">
                  <c:v>27.815244504692476</c:v>
                </c:pt>
                <c:pt idx="75">
                  <c:v>32.646779408550493</c:v>
                </c:pt>
                <c:pt idx="76">
                  <c:v>41.471220985025347</c:v>
                </c:pt>
                <c:pt idx="77">
                  <c:v>44.309226540209799</c:v>
                </c:pt>
                <c:pt idx="78">
                  <c:v>47.363066646147054</c:v>
                </c:pt>
                <c:pt idx="79">
                  <c:v>57.081173533814784</c:v>
                </c:pt>
                <c:pt idx="80">
                  <c:v>66.757696284189052</c:v>
                </c:pt>
                <c:pt idx="81">
                  <c:v>65.545657487559339</c:v>
                </c:pt>
                <c:pt idx="82">
                  <c:v>71.180005454515467</c:v>
                </c:pt>
                <c:pt idx="83">
                  <c:v>77.743692231327898</c:v>
                </c:pt>
                <c:pt idx="84">
                  <c:v>70.402832982515122</c:v>
                </c:pt>
                <c:pt idx="85" formatCode="0.00">
                  <c:v>72.393943540056071</c:v>
                </c:pt>
                <c:pt idx="86" formatCode="0.00">
                  <c:v>85.142736223828337</c:v>
                </c:pt>
                <c:pt idx="87" formatCode="0.00">
                  <c:v>122.53267573154636</c:v>
                </c:pt>
                <c:pt idx="88" formatCode="0.00">
                  <c:v>152.36797322261069</c:v>
                </c:pt>
                <c:pt idx="89" formatCode="0.00">
                  <c:v>153.18989562479152</c:v>
                </c:pt>
                <c:pt idx="90" formatCode="0.00">
                  <c:v>158.06030239004028</c:v>
                </c:pt>
                <c:pt idx="91" formatCode="0.00">
                  <c:v>147.56482868643823</c:v>
                </c:pt>
                <c:pt idx="92" formatCode="0.00">
                  <c:v>130.04758989559886</c:v>
                </c:pt>
                <c:pt idx="93" formatCode="0.00">
                  <c:v>170.57324127485131</c:v>
                </c:pt>
                <c:pt idx="94" formatCode="0.00">
                  <c:v>189.17999879282863</c:v>
                </c:pt>
                <c:pt idx="95" formatCode="0.00">
                  <c:v>184.08712284552161</c:v>
                </c:pt>
                <c:pt idx="96" formatCode="0.00">
                  <c:v>190.65887926212901</c:v>
                </c:pt>
                <c:pt idx="97" formatCode="0.00">
                  <c:v>210.53556694899768</c:v>
                </c:pt>
                <c:pt idx="98" formatCode="0.00">
                  <c:v>200.6038132340143</c:v>
                </c:pt>
                <c:pt idx="99" formatCode="0.00">
                  <c:v>233.21205434651006</c:v>
                </c:pt>
                <c:pt idx="100" formatCode="0.00">
                  <c:v>246.99866389318504</c:v>
                </c:pt>
                <c:pt idx="101" formatCode="0.00">
                  <c:v>207.04032216236135</c:v>
                </c:pt>
                <c:pt idx="102" formatCode="0.00">
                  <c:v>219.9878740112847</c:v>
                </c:pt>
                <c:pt idx="103" formatCode="0.00">
                  <c:v>234.60865155420626</c:v>
                </c:pt>
                <c:pt idx="104" formatCode="0.00">
                  <c:v>237.29862583300931</c:v>
                </c:pt>
              </c:numCache>
            </c:numRef>
          </c:val>
          <c:smooth val="0"/>
          <c:extLst>
            <c:ext xmlns:c16="http://schemas.microsoft.com/office/drawing/2014/chart" uri="{C3380CC4-5D6E-409C-BE32-E72D297353CC}">
              <c16:uniqueId val="{00000000-623F-41C1-AC3C-941708E5B396}"/>
            </c:ext>
          </c:extLst>
        </c:ser>
        <c:ser>
          <c:idx val="1"/>
          <c:order val="1"/>
          <c:tx>
            <c:v>Siegel real stocks</c:v>
          </c:tx>
          <c:spPr>
            <a:ln w="28575" cap="rnd">
              <a:solidFill>
                <a:srgbClr val="002060"/>
              </a:solidFill>
              <a:prstDash val="sysDot"/>
              <a:round/>
            </a:ln>
            <a:effectLst/>
          </c:spPr>
          <c:marker>
            <c:symbol val="none"/>
          </c:marker>
          <c:val>
            <c:numRef>
              <c:f>'Reconstructed Siegel series'!$N$3:$N$107</c:f>
              <c:numCache>
                <c:formatCode>General</c:formatCode>
                <c:ptCount val="105"/>
                <c:pt idx="9" formatCode="0.000">
                  <c:v>1.6352543387359122</c:v>
                </c:pt>
                <c:pt idx="10" formatCode="#,##0.000">
                  <c:v>1.9591986693722867</c:v>
                </c:pt>
                <c:pt idx="11" formatCode="#,##0.000">
                  <c:v>1.8055751436115919</c:v>
                </c:pt>
                <c:pt idx="12" formatCode="#,##0.000">
                  <c:v>1.8111311786507527</c:v>
                </c:pt>
                <c:pt idx="13" formatCode="#,##0.000">
                  <c:v>1.8138229644707076</c:v>
                </c:pt>
                <c:pt idx="14" formatCode="#,##0.000">
                  <c:v>2.0507461797971591</c:v>
                </c:pt>
                <c:pt idx="15" formatCode="#,##0.000">
                  <c:v>2.0613254677490782</c:v>
                </c:pt>
                <c:pt idx="16" formatCode="#,##0.000">
                  <c:v>2.2904662489319976</c:v>
                </c:pt>
                <c:pt idx="17" formatCode="#,##0.000">
                  <c:v>2.4874994054197415</c:v>
                </c:pt>
                <c:pt idx="18" formatCode="#,##0.000">
                  <c:v>2.5085423342296207</c:v>
                </c:pt>
                <c:pt idx="19" formatCode="#,##0.000">
                  <c:v>2.3843936264767813</c:v>
                </c:pt>
                <c:pt idx="20" formatCode="#,##0.000">
                  <c:v>2.3932490978362448</c:v>
                </c:pt>
                <c:pt idx="21" formatCode="#,##0.000">
                  <c:v>2.1771223141358105</c:v>
                </c:pt>
                <c:pt idx="22" formatCode="#,##0.000">
                  <c:v>2.0770113734007234</c:v>
                </c:pt>
                <c:pt idx="23" formatCode="#,##0.000">
                  <c:v>2.4595289182645539</c:v>
                </c:pt>
                <c:pt idx="24" formatCode="#,##0.000">
                  <c:v>2.7114269817194692</c:v>
                </c:pt>
                <c:pt idx="25" formatCode="#,##0.000">
                  <c:v>3.4029410957358168</c:v>
                </c:pt>
                <c:pt idx="26" formatCode="#,##0.000">
                  <c:v>3.575617892412601</c:v>
                </c:pt>
                <c:pt idx="27" formatCode="#,##0.000">
                  <c:v>3.6796208678493838</c:v>
                </c:pt>
                <c:pt idx="28" formatCode="#,##0.000">
                  <c:v>4.3233293224899834</c:v>
                </c:pt>
                <c:pt idx="29" formatCode="#,##0.000">
                  <c:v>4.8774236359276077</c:v>
                </c:pt>
                <c:pt idx="30" formatCode="#,##0.000">
                  <c:v>4.9956874231938606</c:v>
                </c:pt>
                <c:pt idx="31" formatCode="#,##0.000">
                  <c:v>6.0355147818945456</c:v>
                </c:pt>
                <c:pt idx="32" formatCode="#,##0.000">
                  <c:v>6.9882651425883537</c:v>
                </c:pt>
                <c:pt idx="33" formatCode="#,##0.000">
                  <c:v>6.2797468737522051</c:v>
                </c:pt>
                <c:pt idx="34" formatCode="#,##0.000">
                  <c:v>6.3911059124911613</c:v>
                </c:pt>
                <c:pt idx="35" formatCode="#,##0.000">
                  <c:v>6.3862961314192619</c:v>
                </c:pt>
                <c:pt idx="36" formatCode="#,##0.000">
                  <c:v>5.7420437134811895</c:v>
                </c:pt>
                <c:pt idx="37" formatCode="#,##0.000">
                  <c:v>6.706322106824457</c:v>
                </c:pt>
                <c:pt idx="38" formatCode="#,##0.000">
                  <c:v>9.1702823418445742</c:v>
                </c:pt>
                <c:pt idx="39" formatCode="#,##0.000">
                  <c:v>8.1731699073526425</c:v>
                </c:pt>
                <c:pt idx="40" formatCode="#,##0.000">
                  <c:v>9.3391107353237892</c:v>
                </c:pt>
                <c:pt idx="41" formatCode="#,##0.000">
                  <c:v>9.1780915847147586</c:v>
                </c:pt>
                <c:pt idx="42" formatCode="#,##0.000">
                  <c:v>10.139043166437299</c:v>
                </c:pt>
                <c:pt idx="43" formatCode="#,##0.000">
                  <c:v>9.4971955961722898</c:v>
                </c:pt>
                <c:pt idx="44" formatCode="#,##0.000">
                  <c:v>10.275997449802359</c:v>
                </c:pt>
                <c:pt idx="45" formatCode="#,##0.000">
                  <c:v>8.9010400445471127</c:v>
                </c:pt>
                <c:pt idx="46" formatCode="#,##0.000">
                  <c:v>10.931986434752147</c:v>
                </c:pt>
                <c:pt idx="47" formatCode="#,##0.000">
                  <c:v>9.1281201241809207</c:v>
                </c:pt>
                <c:pt idx="48" formatCode="#,##0.000">
                  <c:v>10.296237634133998</c:v>
                </c:pt>
                <c:pt idx="49" formatCode="#,##0.000">
                  <c:v>8.8993591675235741</c:v>
                </c:pt>
                <c:pt idx="50" formatCode="#,##0.000">
                  <c:v>10.715092567800962</c:v>
                </c:pt>
                <c:pt idx="51" formatCode="#,##0.000">
                  <c:v>17.439646977890732</c:v>
                </c:pt>
                <c:pt idx="52" formatCode="#,##0.000">
                  <c:v>19.426993652492044</c:v>
                </c:pt>
                <c:pt idx="53" formatCode="#,##0.000">
                  <c:v>18.048782972812273</c:v>
                </c:pt>
                <c:pt idx="54" formatCode="#,##0.000">
                  <c:v>22.27462971173583</c:v>
                </c:pt>
                <c:pt idx="55" formatCode="#,##0.000">
                  <c:v>25.404556967490084</c:v>
                </c:pt>
                <c:pt idx="56" formatCode="#,##0.000">
                  <c:v>29.793674947152269</c:v>
                </c:pt>
                <c:pt idx="57" formatCode="#,##0.000">
                  <c:v>35.430877478003978</c:v>
                </c:pt>
                <c:pt idx="58" formatCode="#,##0.000">
                  <c:v>41.43910607776526</c:v>
                </c:pt>
                <c:pt idx="59" formatCode="#,##0.000">
                  <c:v>42.461074215233531</c:v>
                </c:pt>
                <c:pt idx="60" formatCode="#,##0.000">
                  <c:v>53.013781762599464</c:v>
                </c:pt>
                <c:pt idx="61" formatCode="#,##0.000">
                  <c:v>50.216340939072055</c:v>
                </c:pt>
                <c:pt idx="62" formatCode="#,##0.000">
                  <c:v>42.463440166059527</c:v>
                </c:pt>
                <c:pt idx="63" formatCode="#,##0.000">
                  <c:v>51.428158711687971</c:v>
                </c:pt>
                <c:pt idx="64" formatCode="#,##0.000">
                  <c:v>55.704517232636427</c:v>
                </c:pt>
                <c:pt idx="65" formatCode="#,##0.000">
                  <c:v>49.030331360449871</c:v>
                </c:pt>
                <c:pt idx="66" formatCode="#,##0.000">
                  <c:v>58.834831610875575</c:v>
                </c:pt>
                <c:pt idx="67" formatCode="#,##0.000">
                  <c:v>62.648236348558036</c:v>
                </c:pt>
                <c:pt idx="68" formatCode="#,##0.000">
                  <c:v>60.756987501249959</c:v>
                </c:pt>
                <c:pt idx="69" formatCode="#,##0.000">
                  <c:v>56.011422719345234</c:v>
                </c:pt>
                <c:pt idx="70" formatCode="#,##0.000">
                  <c:v>72.458617774063839</c:v>
                </c:pt>
                <c:pt idx="71" formatCode="#,##0.000">
                  <c:v>84.824888540837406</c:v>
                </c:pt>
                <c:pt idx="72" formatCode="#,##0.000">
                  <c:v>87.385124180424398</c:v>
                </c:pt>
                <c:pt idx="73" formatCode="#,##0.000">
                  <c:v>91.054315638979133</c:v>
                </c:pt>
                <c:pt idx="74" formatCode="#,##0.000">
                  <c:v>102.48487104777489</c:v>
                </c:pt>
                <c:pt idx="75" formatCode="#,##0.000">
                  <c:v>112.54173564910748</c:v>
                </c:pt>
                <c:pt idx="76" formatCode="#,##0.000">
                  <c:v>126.71819370611726</c:v>
                </c:pt>
                <c:pt idx="77" formatCode="#,##0.000">
                  <c:v>137.11770699298904</c:v>
                </c:pt>
                <c:pt idx="78" formatCode="#,##0.000">
                  <c:v>152.35462398364916</c:v>
                </c:pt>
                <c:pt idx="79" formatCode="#,##0.000">
                  <c:v>182.46151902425589</c:v>
                </c:pt>
                <c:pt idx="80" formatCode="#,##0.000">
                  <c:v>205.18222489814349</c:v>
                </c:pt>
                <c:pt idx="81" formatCode="#,##0.000">
                  <c:v>206.00512043725527</c:v>
                </c:pt>
                <c:pt idx="82" formatCode="#,##0.000">
                  <c:v>225.62532176763807</c:v>
                </c:pt>
                <c:pt idx="83" formatCode="#,##0.000">
                  <c:v>243.06684239955334</c:v>
                </c:pt>
                <c:pt idx="84" formatCode="#,##0.000">
                  <c:v>211.44477891638445</c:v>
                </c:pt>
                <c:pt idx="85" formatCode="#,##0.000">
                  <c:v>211.2193158327666</c:v>
                </c:pt>
                <c:pt idx="86" formatCode="#,##0.000">
                  <c:v>251.95972865644231</c:v>
                </c:pt>
                <c:pt idx="87" formatCode="#,##0.000">
                  <c:v>372.35423414793632</c:v>
                </c:pt>
                <c:pt idx="88" formatCode="#,##0.000">
                  <c:v>467.80748649235727</c:v>
                </c:pt>
                <c:pt idx="89" formatCode="#,##0.000">
                  <c:v>468.37224402132188</c:v>
                </c:pt>
                <c:pt idx="90" formatCode="#,##0.000">
                  <c:v>489.88177236198987</c:v>
                </c:pt>
                <c:pt idx="91" formatCode="#,##0.000">
                  <c:v>473.28718207256094</c:v>
                </c:pt>
                <c:pt idx="92" formatCode="#,##0.000">
                  <c:v>419.68172714814449</c:v>
                </c:pt>
                <c:pt idx="93" formatCode="#,##0.000">
                  <c:v>553.80682739160147</c:v>
                </c:pt>
                <c:pt idx="94" formatCode="#,##0.000">
                  <c:v>619.08038756582107</c:v>
                </c:pt>
                <c:pt idx="95" formatCode="#,##0.000">
                  <c:v>611.06927976713041</c:v>
                </c:pt>
                <c:pt idx="96" formatCode="#,##0.000">
                  <c:v>617.06142359860496</c:v>
                </c:pt>
                <c:pt idx="97" formatCode="#,##0.000">
                  <c:v>675.98441255522198</c:v>
                </c:pt>
                <c:pt idx="98" formatCode="#,##0.000">
                  <c:v>636.24396496652889</c:v>
                </c:pt>
                <c:pt idx="99" formatCode="#,##0.000">
                  <c:v>756.38577750010211</c:v>
                </c:pt>
                <c:pt idx="100" formatCode="#,##0.000">
                  <c:v>808.98628913286336</c:v>
                </c:pt>
                <c:pt idx="101" formatCode="#,##0.000">
                  <c:v>671.65339511812556</c:v>
                </c:pt>
                <c:pt idx="102" formatCode="#,##0.000">
                  <c:v>714.98897167557675</c:v>
                </c:pt>
                <c:pt idx="103" formatCode="#,##0.000">
                  <c:v>758.37986051343967</c:v>
                </c:pt>
                <c:pt idx="104" formatCode="#,##0.000">
                  <c:v>786.58856197635828</c:v>
                </c:pt>
              </c:numCache>
            </c:numRef>
          </c:val>
          <c:smooth val="0"/>
          <c:extLst>
            <c:ext xmlns:c16="http://schemas.microsoft.com/office/drawing/2014/chart" uri="{C3380CC4-5D6E-409C-BE32-E72D297353CC}">
              <c16:uniqueId val="{00000003-623F-41C1-AC3C-941708E5B396}"/>
            </c:ext>
          </c:extLst>
        </c:ser>
        <c:dLbls>
          <c:showLegendKey val="0"/>
          <c:showVal val="0"/>
          <c:showCatName val="0"/>
          <c:showSerName val="0"/>
          <c:showPercent val="0"/>
          <c:showBubbleSize val="0"/>
        </c:dLbls>
        <c:smooth val="0"/>
        <c:axId val="853341056"/>
        <c:axId val="853345976"/>
      </c:lineChart>
      <c:catAx>
        <c:axId val="853341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3345976"/>
        <c:crosses val="autoZero"/>
        <c:auto val="1"/>
        <c:lblAlgn val="ctr"/>
        <c:lblOffset val="100"/>
        <c:noMultiLvlLbl val="0"/>
      </c:catAx>
      <c:valAx>
        <c:axId val="853345976"/>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3341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my real bonds</c:v>
          </c:tx>
          <c:spPr>
            <a:ln w="28575" cap="rnd">
              <a:solidFill>
                <a:schemeClr val="accent2"/>
              </a:solidFill>
              <a:round/>
            </a:ln>
            <a:effectLst/>
          </c:spPr>
          <c:marker>
            <c:symbol val="none"/>
          </c:marker>
          <c:cat>
            <c:numRef>
              <c:f>'real returns 1793-2019'!$A$3:$A$229</c:f>
              <c:numCache>
                <c:formatCode>General</c:formatCode>
                <c:ptCount val="227"/>
                <c:pt idx="0">
                  <c:v>1793</c:v>
                </c:pt>
                <c:pt idx="1">
                  <c:v>1794</c:v>
                </c:pt>
                <c:pt idx="2">
                  <c:v>1795</c:v>
                </c:pt>
                <c:pt idx="3">
                  <c:v>1796</c:v>
                </c:pt>
                <c:pt idx="4">
                  <c:v>1797</c:v>
                </c:pt>
                <c:pt idx="5">
                  <c:v>1798</c:v>
                </c:pt>
                <c:pt idx="6">
                  <c:v>1799</c:v>
                </c:pt>
                <c:pt idx="7">
                  <c:v>1800</c:v>
                </c:pt>
                <c:pt idx="8">
                  <c:v>1801</c:v>
                </c:pt>
                <c:pt idx="9">
                  <c:v>1802</c:v>
                </c:pt>
                <c:pt idx="10">
                  <c:v>1803</c:v>
                </c:pt>
                <c:pt idx="11">
                  <c:v>1804</c:v>
                </c:pt>
                <c:pt idx="12">
                  <c:v>1805</c:v>
                </c:pt>
                <c:pt idx="13">
                  <c:v>1806</c:v>
                </c:pt>
                <c:pt idx="14">
                  <c:v>1807</c:v>
                </c:pt>
                <c:pt idx="15">
                  <c:v>1808</c:v>
                </c:pt>
                <c:pt idx="16">
                  <c:v>1809</c:v>
                </c:pt>
                <c:pt idx="17">
                  <c:v>1810</c:v>
                </c:pt>
                <c:pt idx="18">
                  <c:v>1811</c:v>
                </c:pt>
                <c:pt idx="19">
                  <c:v>1812</c:v>
                </c:pt>
                <c:pt idx="20">
                  <c:v>1813</c:v>
                </c:pt>
                <c:pt idx="21">
                  <c:v>1814</c:v>
                </c:pt>
                <c:pt idx="22">
                  <c:v>1815</c:v>
                </c:pt>
                <c:pt idx="23">
                  <c:v>1816</c:v>
                </c:pt>
                <c:pt idx="24">
                  <c:v>1817</c:v>
                </c:pt>
                <c:pt idx="25">
                  <c:v>1818</c:v>
                </c:pt>
                <c:pt idx="26">
                  <c:v>1819</c:v>
                </c:pt>
                <c:pt idx="27">
                  <c:v>1820</c:v>
                </c:pt>
                <c:pt idx="28">
                  <c:v>1821</c:v>
                </c:pt>
                <c:pt idx="29">
                  <c:v>1822</c:v>
                </c:pt>
                <c:pt idx="30">
                  <c:v>1823</c:v>
                </c:pt>
                <c:pt idx="31">
                  <c:v>1824</c:v>
                </c:pt>
                <c:pt idx="32">
                  <c:v>1825</c:v>
                </c:pt>
                <c:pt idx="33">
                  <c:v>1826</c:v>
                </c:pt>
                <c:pt idx="34">
                  <c:v>1827</c:v>
                </c:pt>
                <c:pt idx="35">
                  <c:v>1828</c:v>
                </c:pt>
                <c:pt idx="36">
                  <c:v>1829</c:v>
                </c:pt>
                <c:pt idx="37">
                  <c:v>1830</c:v>
                </c:pt>
                <c:pt idx="38">
                  <c:v>1831</c:v>
                </c:pt>
                <c:pt idx="39">
                  <c:v>1832</c:v>
                </c:pt>
                <c:pt idx="40">
                  <c:v>1833</c:v>
                </c:pt>
                <c:pt idx="41">
                  <c:v>1834</c:v>
                </c:pt>
                <c:pt idx="42">
                  <c:v>1835</c:v>
                </c:pt>
                <c:pt idx="43">
                  <c:v>1836</c:v>
                </c:pt>
                <c:pt idx="44">
                  <c:v>1837</c:v>
                </c:pt>
                <c:pt idx="45">
                  <c:v>1838</c:v>
                </c:pt>
                <c:pt idx="46">
                  <c:v>1839</c:v>
                </c:pt>
                <c:pt idx="47">
                  <c:v>1840</c:v>
                </c:pt>
                <c:pt idx="48">
                  <c:v>1841</c:v>
                </c:pt>
                <c:pt idx="49">
                  <c:v>1842</c:v>
                </c:pt>
                <c:pt idx="50">
                  <c:v>1843</c:v>
                </c:pt>
                <c:pt idx="51">
                  <c:v>1844</c:v>
                </c:pt>
                <c:pt idx="52">
                  <c:v>1845</c:v>
                </c:pt>
                <c:pt idx="53">
                  <c:v>1846</c:v>
                </c:pt>
                <c:pt idx="54">
                  <c:v>1847</c:v>
                </c:pt>
                <c:pt idx="55">
                  <c:v>1848</c:v>
                </c:pt>
                <c:pt idx="56">
                  <c:v>1849</c:v>
                </c:pt>
                <c:pt idx="57">
                  <c:v>1850</c:v>
                </c:pt>
                <c:pt idx="58">
                  <c:v>1851</c:v>
                </c:pt>
                <c:pt idx="59">
                  <c:v>1852</c:v>
                </c:pt>
                <c:pt idx="60">
                  <c:v>1853</c:v>
                </c:pt>
                <c:pt idx="61">
                  <c:v>1854</c:v>
                </c:pt>
                <c:pt idx="62">
                  <c:v>1855</c:v>
                </c:pt>
                <c:pt idx="63">
                  <c:v>1856</c:v>
                </c:pt>
                <c:pt idx="64">
                  <c:v>1857</c:v>
                </c:pt>
                <c:pt idx="65">
                  <c:v>1858</c:v>
                </c:pt>
                <c:pt idx="66">
                  <c:v>1859</c:v>
                </c:pt>
                <c:pt idx="67">
                  <c:v>1860</c:v>
                </c:pt>
                <c:pt idx="68">
                  <c:v>1861</c:v>
                </c:pt>
                <c:pt idx="69">
                  <c:v>1862</c:v>
                </c:pt>
                <c:pt idx="70">
                  <c:v>1863</c:v>
                </c:pt>
                <c:pt idx="71">
                  <c:v>1864</c:v>
                </c:pt>
                <c:pt idx="72">
                  <c:v>1865</c:v>
                </c:pt>
                <c:pt idx="73">
                  <c:v>1866</c:v>
                </c:pt>
                <c:pt idx="74">
                  <c:v>1867</c:v>
                </c:pt>
                <c:pt idx="75">
                  <c:v>1868</c:v>
                </c:pt>
                <c:pt idx="76">
                  <c:v>1869</c:v>
                </c:pt>
                <c:pt idx="77">
                  <c:v>1870</c:v>
                </c:pt>
                <c:pt idx="78">
                  <c:v>1871</c:v>
                </c:pt>
                <c:pt idx="79">
                  <c:v>1872</c:v>
                </c:pt>
                <c:pt idx="80">
                  <c:v>1873</c:v>
                </c:pt>
                <c:pt idx="81">
                  <c:v>1874</c:v>
                </c:pt>
                <c:pt idx="82">
                  <c:v>1875</c:v>
                </c:pt>
                <c:pt idx="83">
                  <c:v>1876</c:v>
                </c:pt>
                <c:pt idx="84">
                  <c:v>1877</c:v>
                </c:pt>
                <c:pt idx="85">
                  <c:v>1878</c:v>
                </c:pt>
                <c:pt idx="86">
                  <c:v>1879</c:v>
                </c:pt>
                <c:pt idx="87">
                  <c:v>1880</c:v>
                </c:pt>
                <c:pt idx="88">
                  <c:v>1881</c:v>
                </c:pt>
                <c:pt idx="89">
                  <c:v>1882</c:v>
                </c:pt>
                <c:pt idx="90">
                  <c:v>1883</c:v>
                </c:pt>
                <c:pt idx="91">
                  <c:v>1884</c:v>
                </c:pt>
                <c:pt idx="92">
                  <c:v>1885</c:v>
                </c:pt>
                <c:pt idx="93">
                  <c:v>1886</c:v>
                </c:pt>
                <c:pt idx="94">
                  <c:v>1887</c:v>
                </c:pt>
                <c:pt idx="95">
                  <c:v>1888</c:v>
                </c:pt>
                <c:pt idx="96">
                  <c:v>1889</c:v>
                </c:pt>
                <c:pt idx="97">
                  <c:v>1890</c:v>
                </c:pt>
                <c:pt idx="98">
                  <c:v>1891</c:v>
                </c:pt>
                <c:pt idx="99">
                  <c:v>1892</c:v>
                </c:pt>
                <c:pt idx="100">
                  <c:v>1893</c:v>
                </c:pt>
                <c:pt idx="101">
                  <c:v>1894</c:v>
                </c:pt>
                <c:pt idx="102">
                  <c:v>1895</c:v>
                </c:pt>
                <c:pt idx="103">
                  <c:v>1896</c:v>
                </c:pt>
                <c:pt idx="104">
                  <c:v>1897</c:v>
                </c:pt>
                <c:pt idx="105">
                  <c:v>1898</c:v>
                </c:pt>
                <c:pt idx="106">
                  <c:v>1899</c:v>
                </c:pt>
                <c:pt idx="107">
                  <c:v>1900</c:v>
                </c:pt>
                <c:pt idx="108">
                  <c:v>1901</c:v>
                </c:pt>
                <c:pt idx="109">
                  <c:v>1902</c:v>
                </c:pt>
                <c:pt idx="110">
                  <c:v>1903</c:v>
                </c:pt>
                <c:pt idx="111">
                  <c:v>1904</c:v>
                </c:pt>
                <c:pt idx="112">
                  <c:v>1905</c:v>
                </c:pt>
                <c:pt idx="113">
                  <c:v>1906</c:v>
                </c:pt>
                <c:pt idx="114">
                  <c:v>1907</c:v>
                </c:pt>
                <c:pt idx="115">
                  <c:v>1908</c:v>
                </c:pt>
                <c:pt idx="116">
                  <c:v>1909</c:v>
                </c:pt>
                <c:pt idx="117">
                  <c:v>1910</c:v>
                </c:pt>
                <c:pt idx="118">
                  <c:v>1911</c:v>
                </c:pt>
                <c:pt idx="119">
                  <c:v>1912</c:v>
                </c:pt>
                <c:pt idx="120">
                  <c:v>1913</c:v>
                </c:pt>
                <c:pt idx="121">
                  <c:v>1914</c:v>
                </c:pt>
                <c:pt idx="122">
                  <c:v>1915</c:v>
                </c:pt>
                <c:pt idx="123">
                  <c:v>1916</c:v>
                </c:pt>
                <c:pt idx="124">
                  <c:v>1917</c:v>
                </c:pt>
                <c:pt idx="125">
                  <c:v>1918</c:v>
                </c:pt>
                <c:pt idx="126">
                  <c:v>1919</c:v>
                </c:pt>
                <c:pt idx="127">
                  <c:v>1920</c:v>
                </c:pt>
                <c:pt idx="128">
                  <c:v>1921</c:v>
                </c:pt>
                <c:pt idx="129">
                  <c:v>1922</c:v>
                </c:pt>
                <c:pt idx="130">
                  <c:v>1923</c:v>
                </c:pt>
                <c:pt idx="131">
                  <c:v>1924</c:v>
                </c:pt>
                <c:pt idx="132">
                  <c:v>1925</c:v>
                </c:pt>
                <c:pt idx="133">
                  <c:v>1926</c:v>
                </c:pt>
                <c:pt idx="134">
                  <c:v>1927</c:v>
                </c:pt>
                <c:pt idx="135">
                  <c:v>1928</c:v>
                </c:pt>
                <c:pt idx="136">
                  <c:v>1929</c:v>
                </c:pt>
                <c:pt idx="137">
                  <c:v>1930</c:v>
                </c:pt>
                <c:pt idx="138">
                  <c:v>1931</c:v>
                </c:pt>
                <c:pt idx="139">
                  <c:v>1932</c:v>
                </c:pt>
                <c:pt idx="140">
                  <c:v>1933</c:v>
                </c:pt>
                <c:pt idx="141">
                  <c:v>1934</c:v>
                </c:pt>
                <c:pt idx="142">
                  <c:v>1935</c:v>
                </c:pt>
                <c:pt idx="143">
                  <c:v>1936</c:v>
                </c:pt>
                <c:pt idx="144">
                  <c:v>1937</c:v>
                </c:pt>
                <c:pt idx="145">
                  <c:v>1938</c:v>
                </c:pt>
                <c:pt idx="146">
                  <c:v>1939</c:v>
                </c:pt>
                <c:pt idx="147">
                  <c:v>1940</c:v>
                </c:pt>
                <c:pt idx="148">
                  <c:v>1941</c:v>
                </c:pt>
                <c:pt idx="149">
                  <c:v>1942</c:v>
                </c:pt>
                <c:pt idx="150">
                  <c:v>1943</c:v>
                </c:pt>
                <c:pt idx="151">
                  <c:v>1944</c:v>
                </c:pt>
                <c:pt idx="152">
                  <c:v>1945</c:v>
                </c:pt>
                <c:pt idx="153">
                  <c:v>1946</c:v>
                </c:pt>
                <c:pt idx="154">
                  <c:v>1947</c:v>
                </c:pt>
                <c:pt idx="155">
                  <c:v>1948</c:v>
                </c:pt>
                <c:pt idx="156">
                  <c:v>1949</c:v>
                </c:pt>
                <c:pt idx="157">
                  <c:v>1950</c:v>
                </c:pt>
                <c:pt idx="158">
                  <c:v>1951</c:v>
                </c:pt>
                <c:pt idx="159">
                  <c:v>1952</c:v>
                </c:pt>
                <c:pt idx="160">
                  <c:v>1953</c:v>
                </c:pt>
                <c:pt idx="161">
                  <c:v>1954</c:v>
                </c:pt>
                <c:pt idx="162">
                  <c:v>1955</c:v>
                </c:pt>
                <c:pt idx="163">
                  <c:v>1956</c:v>
                </c:pt>
                <c:pt idx="164">
                  <c:v>1957</c:v>
                </c:pt>
                <c:pt idx="165">
                  <c:v>1958</c:v>
                </c:pt>
                <c:pt idx="166">
                  <c:v>1959</c:v>
                </c:pt>
                <c:pt idx="167">
                  <c:v>1960</c:v>
                </c:pt>
                <c:pt idx="168">
                  <c:v>1961</c:v>
                </c:pt>
                <c:pt idx="169">
                  <c:v>1962</c:v>
                </c:pt>
                <c:pt idx="170">
                  <c:v>1963</c:v>
                </c:pt>
                <c:pt idx="171">
                  <c:v>1964</c:v>
                </c:pt>
                <c:pt idx="172">
                  <c:v>1965</c:v>
                </c:pt>
                <c:pt idx="173">
                  <c:v>1966</c:v>
                </c:pt>
                <c:pt idx="174">
                  <c:v>1967</c:v>
                </c:pt>
                <c:pt idx="175">
                  <c:v>1968</c:v>
                </c:pt>
                <c:pt idx="176">
                  <c:v>1969</c:v>
                </c:pt>
                <c:pt idx="177">
                  <c:v>1970</c:v>
                </c:pt>
                <c:pt idx="178">
                  <c:v>1971</c:v>
                </c:pt>
                <c:pt idx="179">
                  <c:v>1972</c:v>
                </c:pt>
                <c:pt idx="180">
                  <c:v>1973</c:v>
                </c:pt>
                <c:pt idx="181">
                  <c:v>1974</c:v>
                </c:pt>
                <c:pt idx="182">
                  <c:v>1975</c:v>
                </c:pt>
                <c:pt idx="183">
                  <c:v>1976</c:v>
                </c:pt>
                <c:pt idx="184">
                  <c:v>1977</c:v>
                </c:pt>
                <c:pt idx="185">
                  <c:v>1978</c:v>
                </c:pt>
                <c:pt idx="186">
                  <c:v>1979</c:v>
                </c:pt>
                <c:pt idx="187">
                  <c:v>1980</c:v>
                </c:pt>
                <c:pt idx="188">
                  <c:v>1981</c:v>
                </c:pt>
                <c:pt idx="189">
                  <c:v>1982</c:v>
                </c:pt>
                <c:pt idx="190">
                  <c:v>1983</c:v>
                </c:pt>
                <c:pt idx="191">
                  <c:v>1984</c:v>
                </c:pt>
                <c:pt idx="192">
                  <c:v>1985</c:v>
                </c:pt>
                <c:pt idx="193">
                  <c:v>1986</c:v>
                </c:pt>
                <c:pt idx="194">
                  <c:v>1987</c:v>
                </c:pt>
                <c:pt idx="195">
                  <c:v>1988</c:v>
                </c:pt>
                <c:pt idx="196">
                  <c:v>1989</c:v>
                </c:pt>
                <c:pt idx="197">
                  <c:v>1990</c:v>
                </c:pt>
                <c:pt idx="198">
                  <c:v>1991</c:v>
                </c:pt>
                <c:pt idx="199">
                  <c:v>1992</c:v>
                </c:pt>
                <c:pt idx="200">
                  <c:v>1993</c:v>
                </c:pt>
                <c:pt idx="201">
                  <c:v>1994</c:v>
                </c:pt>
                <c:pt idx="202">
                  <c:v>1995</c:v>
                </c:pt>
                <c:pt idx="203">
                  <c:v>1996</c:v>
                </c:pt>
                <c:pt idx="204">
                  <c:v>1997</c:v>
                </c:pt>
                <c:pt idx="205">
                  <c:v>1998</c:v>
                </c:pt>
                <c:pt idx="206">
                  <c:v>1999</c:v>
                </c:pt>
                <c:pt idx="207">
                  <c:v>2000</c:v>
                </c:pt>
                <c:pt idx="208">
                  <c:v>2001</c:v>
                </c:pt>
                <c:pt idx="209">
                  <c:v>2002</c:v>
                </c:pt>
                <c:pt idx="210">
                  <c:v>2003</c:v>
                </c:pt>
                <c:pt idx="211">
                  <c:v>2004</c:v>
                </c:pt>
                <c:pt idx="212">
                  <c:v>2005</c:v>
                </c:pt>
                <c:pt idx="213">
                  <c:v>2006</c:v>
                </c:pt>
                <c:pt idx="214">
                  <c:v>2007</c:v>
                </c:pt>
                <c:pt idx="215">
                  <c:v>2008</c:v>
                </c:pt>
                <c:pt idx="216">
                  <c:v>2009</c:v>
                </c:pt>
                <c:pt idx="217">
                  <c:v>2010</c:v>
                </c:pt>
                <c:pt idx="218">
                  <c:v>2011</c:v>
                </c:pt>
                <c:pt idx="219">
                  <c:v>2012</c:v>
                </c:pt>
                <c:pt idx="220">
                  <c:v>2013</c:v>
                </c:pt>
                <c:pt idx="221">
                  <c:v>2014</c:v>
                </c:pt>
                <c:pt idx="222">
                  <c:v>2015</c:v>
                </c:pt>
                <c:pt idx="223">
                  <c:v>2016</c:v>
                </c:pt>
                <c:pt idx="224">
                  <c:v>2017</c:v>
                </c:pt>
                <c:pt idx="225">
                  <c:v>2018</c:v>
                </c:pt>
                <c:pt idx="226">
                  <c:v>2019</c:v>
                </c:pt>
              </c:numCache>
            </c:numRef>
          </c:cat>
          <c:val>
            <c:numRef>
              <c:f>'real returns 1793-2019'!$K$3:$K$184</c:f>
              <c:numCache>
                <c:formatCode>0.000</c:formatCode>
                <c:ptCount val="182"/>
                <c:pt idx="0" formatCode="General">
                  <c:v>1</c:v>
                </c:pt>
                <c:pt idx="1">
                  <c:v>0.86478646248914359</c:v>
                </c:pt>
                <c:pt idx="2">
                  <c:v>0.884475605710767</c:v>
                </c:pt>
                <c:pt idx="3">
                  <c:v>0.79932403327210988</c:v>
                </c:pt>
                <c:pt idx="4">
                  <c:v>0.74581871343161932</c:v>
                </c:pt>
                <c:pt idx="5">
                  <c:v>0.89272743836408641</c:v>
                </c:pt>
                <c:pt idx="6">
                  <c:v>0.937382568180126</c:v>
                </c:pt>
                <c:pt idx="7">
                  <c:v>0.97974524392615725</c:v>
                </c:pt>
                <c:pt idx="8">
                  <c:v>1.144240210056954</c:v>
                </c:pt>
                <c:pt idx="9">
                  <c:v>1.4190005717662797</c:v>
                </c:pt>
                <c:pt idx="10">
                  <c:v>1.5931994938116616</c:v>
                </c:pt>
                <c:pt idx="11">
                  <c:v>1.5584926809468853</c:v>
                </c:pt>
                <c:pt idx="12">
                  <c:v>1.5465953821180198</c:v>
                </c:pt>
                <c:pt idx="13">
                  <c:v>1.6120495291818451</c:v>
                </c:pt>
                <c:pt idx="14">
                  <c:v>1.8084228411568388</c:v>
                </c:pt>
                <c:pt idx="15">
                  <c:v>1.8678606955030765</c:v>
                </c:pt>
                <c:pt idx="16">
                  <c:v>1.9944117017504586</c:v>
                </c:pt>
                <c:pt idx="17">
                  <c:v>2.1201856341795349</c:v>
                </c:pt>
                <c:pt idx="18">
                  <c:v>2.1313991373404417</c:v>
                </c:pt>
                <c:pt idx="19">
                  <c:v>2.0201880994886685</c:v>
                </c:pt>
                <c:pt idx="20">
                  <c:v>1.8844361224548367</c:v>
                </c:pt>
                <c:pt idx="21">
                  <c:v>1.6005085465101239</c:v>
                </c:pt>
                <c:pt idx="22">
                  <c:v>1.6258863656635549</c:v>
                </c:pt>
                <c:pt idx="23">
                  <c:v>2.0855317640982838</c:v>
                </c:pt>
                <c:pt idx="24">
                  <c:v>2.4609931405897552</c:v>
                </c:pt>
                <c:pt idx="25">
                  <c:v>2.9920583061003283</c:v>
                </c:pt>
                <c:pt idx="26">
                  <c:v>3.0563694227998499</c:v>
                </c:pt>
                <c:pt idx="27">
                  <c:v>3.4580826101114543</c:v>
                </c:pt>
                <c:pt idx="28">
                  <c:v>4.0522441633169377</c:v>
                </c:pt>
                <c:pt idx="29">
                  <c:v>4.3107524304189075</c:v>
                </c:pt>
                <c:pt idx="30">
                  <c:v>4.6000905621773995</c:v>
                </c:pt>
                <c:pt idx="31">
                  <c:v>5.3709194086662642</c:v>
                </c:pt>
                <c:pt idx="32">
                  <c:v>5.9639841582251849</c:v>
                </c:pt>
                <c:pt idx="33">
                  <c:v>5.9248299339793276</c:v>
                </c:pt>
                <c:pt idx="34">
                  <c:v>6.2242369051054478</c:v>
                </c:pt>
                <c:pt idx="35">
                  <c:v>6.7457753955399449</c:v>
                </c:pt>
                <c:pt idx="36">
                  <c:v>7.1973076066307442</c:v>
                </c:pt>
                <c:pt idx="37">
                  <c:v>7.7896709825442194</c:v>
                </c:pt>
                <c:pt idx="38">
                  <c:v>8.5631150458631922</c:v>
                </c:pt>
                <c:pt idx="39">
                  <c:v>9.657061714239477</c:v>
                </c:pt>
                <c:pt idx="40">
                  <c:v>10.395958562994652</c:v>
                </c:pt>
                <c:pt idx="41">
                  <c:v>10.310481107200793</c:v>
                </c:pt>
                <c:pt idx="42">
                  <c:v>10.931402582827348</c:v>
                </c:pt>
                <c:pt idx="43">
                  <c:v>10.601335002677279</c:v>
                </c:pt>
                <c:pt idx="44">
                  <c:v>10.349298602403078</c:v>
                </c:pt>
                <c:pt idx="45">
                  <c:v>11.180048011185338</c:v>
                </c:pt>
                <c:pt idx="46">
                  <c:v>11.77092117991895</c:v>
                </c:pt>
                <c:pt idx="47">
                  <c:v>11.4238557341916</c:v>
                </c:pt>
                <c:pt idx="48">
                  <c:v>12.331276393658575</c:v>
                </c:pt>
                <c:pt idx="49">
                  <c:v>9.7893401550042309</c:v>
                </c:pt>
                <c:pt idx="50">
                  <c:v>9.8879879320724875</c:v>
                </c:pt>
                <c:pt idx="51">
                  <c:v>15.491848692643842</c:v>
                </c:pt>
                <c:pt idx="52">
                  <c:v>16.312667524736156</c:v>
                </c:pt>
                <c:pt idx="53">
                  <c:v>16.442627354311334</c:v>
                </c:pt>
                <c:pt idx="54">
                  <c:v>17.052111742019452</c:v>
                </c:pt>
                <c:pt idx="55">
                  <c:v>17.343670618965721</c:v>
                </c:pt>
                <c:pt idx="56">
                  <c:v>21.827109512495706</c:v>
                </c:pt>
                <c:pt idx="57">
                  <c:v>25.085333236559766</c:v>
                </c:pt>
                <c:pt idx="58">
                  <c:v>27.843381029740087</c:v>
                </c:pt>
                <c:pt idx="59">
                  <c:v>29.094390808028507</c:v>
                </c:pt>
                <c:pt idx="60">
                  <c:v>32.238911455742219</c:v>
                </c:pt>
                <c:pt idx="61">
                  <c:v>32.133615055603258</c:v>
                </c:pt>
                <c:pt idx="62">
                  <c:v>29.924526284095133</c:v>
                </c:pt>
                <c:pt idx="63">
                  <c:v>32.491721127247295</c:v>
                </c:pt>
                <c:pt idx="64">
                  <c:v>34.917816446030379</c:v>
                </c:pt>
                <c:pt idx="65">
                  <c:v>36.857579340170517</c:v>
                </c:pt>
                <c:pt idx="66">
                  <c:v>41.867199516249961</c:v>
                </c:pt>
                <c:pt idx="67">
                  <c:v>43.621353455159394</c:v>
                </c:pt>
                <c:pt idx="68">
                  <c:v>43.305154889334304</c:v>
                </c:pt>
                <c:pt idx="69">
                  <c:v>41.579640611764745</c:v>
                </c:pt>
                <c:pt idx="70">
                  <c:v>41.629453453180233</c:v>
                </c:pt>
                <c:pt idx="71">
                  <c:v>35.956898384916066</c:v>
                </c:pt>
                <c:pt idx="72">
                  <c:v>33.909987399927587</c:v>
                </c:pt>
                <c:pt idx="73">
                  <c:v>34.279923297409674</c:v>
                </c:pt>
                <c:pt idx="74">
                  <c:v>39.551760548075514</c:v>
                </c:pt>
                <c:pt idx="75">
                  <c:v>45.380861115833703</c:v>
                </c:pt>
                <c:pt idx="76">
                  <c:v>50.321019717361587</c:v>
                </c:pt>
                <c:pt idx="77">
                  <c:v>56.517509911776138</c:v>
                </c:pt>
                <c:pt idx="78">
                  <c:v>63.453680172908904</c:v>
                </c:pt>
                <c:pt idx="79">
                  <c:v>71.052257494878219</c:v>
                </c:pt>
                <c:pt idx="80">
                  <c:v>76.513253484805404</c:v>
                </c:pt>
                <c:pt idx="81">
                  <c:v>84.746554196901243</c:v>
                </c:pt>
                <c:pt idx="82">
                  <c:v>97.475941818469039</c:v>
                </c:pt>
                <c:pt idx="83">
                  <c:v>110.43092313672487</c:v>
                </c:pt>
                <c:pt idx="84">
                  <c:v>119.19299072361633</c:v>
                </c:pt>
                <c:pt idx="85" formatCode="0.00">
                  <c:v>128.98298808637003</c:v>
                </c:pt>
                <c:pt idx="86" formatCode="0.00">
                  <c:v>142.21728989734447</c:v>
                </c:pt>
                <c:pt idx="87" formatCode="0.00">
                  <c:v>152.4833557960082</c:v>
                </c:pt>
                <c:pt idx="88" formatCode="0.00">
                  <c:v>168.95494776314925</c:v>
                </c:pt>
                <c:pt idx="89" formatCode="0.00">
                  <c:v>178.98140417827727</c:v>
                </c:pt>
                <c:pt idx="90" formatCode="0.00">
                  <c:v>189.63778849835876</c:v>
                </c:pt>
                <c:pt idx="91" formatCode="0.00">
                  <c:v>205.72676346012975</c:v>
                </c:pt>
                <c:pt idx="92" formatCode="0.00">
                  <c:v>219.89807094153491</c:v>
                </c:pt>
                <c:pt idx="93" formatCode="0.00">
                  <c:v>241.16393900091037</c:v>
                </c:pt>
                <c:pt idx="94" formatCode="0.00">
                  <c:v>254.74963922233331</c:v>
                </c:pt>
                <c:pt idx="95" formatCode="0.00">
                  <c:v>263.49900789971878</c:v>
                </c:pt>
                <c:pt idx="96" formatCode="0.00">
                  <c:v>285.61543123088575</c:v>
                </c:pt>
                <c:pt idx="97" formatCode="0.00">
                  <c:v>304.99778097308973</c:v>
                </c:pt>
                <c:pt idx="98" formatCode="0.00">
                  <c:v>312.86229450877022</c:v>
                </c:pt>
                <c:pt idx="99" formatCode="0.00">
                  <c:v>329.57918273242825</c:v>
                </c:pt>
                <c:pt idx="100" formatCode="0.00">
                  <c:v>345.69285447145057</c:v>
                </c:pt>
                <c:pt idx="101" formatCode="0.00">
                  <c:v>372.32918129575671</c:v>
                </c:pt>
                <c:pt idx="102" formatCode="0.00">
                  <c:v>410.35427547013256</c:v>
                </c:pt>
                <c:pt idx="103" formatCode="0.00">
                  <c:v>429.45859839790779</c:v>
                </c:pt>
                <c:pt idx="104" formatCode="0.00">
                  <c:v>457.69951874809306</c:v>
                </c:pt>
                <c:pt idx="105" formatCode="0.00">
                  <c:v>511.05788654097267</c:v>
                </c:pt>
                <c:pt idx="106" formatCode="0.00">
                  <c:v>568.7155613691981</c:v>
                </c:pt>
                <c:pt idx="107" formatCode="0.00">
                  <c:v>581.65918380592655</c:v>
                </c:pt>
                <c:pt idx="108" formatCode="0.00">
                  <c:v>617.90635966293451</c:v>
                </c:pt>
                <c:pt idx="109" formatCode="0.00">
                  <c:v>642.74721744656267</c:v>
                </c:pt>
                <c:pt idx="110" formatCode="0.00">
                  <c:v>644.34826724269487</c:v>
                </c:pt>
                <c:pt idx="111" formatCode="0.00">
                  <c:v>638.85311660226091</c:v>
                </c:pt>
                <c:pt idx="112" formatCode="0.00">
                  <c:v>716.02929281031106</c:v>
                </c:pt>
                <c:pt idx="113" formatCode="0.00">
                  <c:v>741.06878883565548</c:v>
                </c:pt>
                <c:pt idx="114" formatCode="0.00">
                  <c:v>721.37931387328615</c:v>
                </c:pt>
                <c:pt idx="115" formatCode="0.00">
                  <c:v>685.40497183152138</c:v>
                </c:pt>
                <c:pt idx="116" formatCode="0.00">
                  <c:v>782.51683936568077</c:v>
                </c:pt>
                <c:pt idx="117" formatCode="0.00">
                  <c:v>796.32777174704404</c:v>
                </c:pt>
                <c:pt idx="118" formatCode="0.00">
                  <c:v>803.61120472830555</c:v>
                </c:pt>
                <c:pt idx="119" formatCode="0.00">
                  <c:v>829.75122624829851</c:v>
                </c:pt>
                <c:pt idx="120" formatCode="0.00">
                  <c:v>834.46350340241509</c:v>
                </c:pt>
                <c:pt idx="121" formatCode="0.00">
                  <c:v>825.9514426428392</c:v>
                </c:pt>
                <c:pt idx="122" formatCode="0.00">
                  <c:v>829.41278346742774</c:v>
                </c:pt>
                <c:pt idx="123" formatCode="0.00">
                  <c:v>867.74079490344025</c:v>
                </c:pt>
                <c:pt idx="124" formatCode="0.00">
                  <c:v>817.27108909665355</c:v>
                </c:pt>
                <c:pt idx="125" formatCode="0.00">
                  <c:v>618.17888319869894</c:v>
                </c:pt>
                <c:pt idx="126" formatCode="0.00">
                  <c:v>566.07323752012428</c:v>
                </c:pt>
                <c:pt idx="127" formatCode="0.00">
                  <c:v>471.77744260895571</c:v>
                </c:pt>
                <c:pt idx="128" formatCode="0.00">
                  <c:v>501.53821111537911</c:v>
                </c:pt>
                <c:pt idx="129" formatCode="0.00">
                  <c:v>656.17229508070545</c:v>
                </c:pt>
                <c:pt idx="130" formatCode="0.00">
                  <c:v>713.88403557402683</c:v>
                </c:pt>
                <c:pt idx="131" formatCode="0.00">
                  <c:v>720.52533493038197</c:v>
                </c:pt>
                <c:pt idx="132" formatCode="0.00">
                  <c:v>781.38246562414713</c:v>
                </c:pt>
                <c:pt idx="133" formatCode="#,##0.00">
                  <c:v>816.18126248123826</c:v>
                </c:pt>
                <c:pt idx="134" formatCode="#,##0.00">
                  <c:v>908.16557078092285</c:v>
                </c:pt>
                <c:pt idx="135" formatCode="#,##0.00">
                  <c:v>996.6069489126611</c:v>
                </c:pt>
                <c:pt idx="136" formatCode="#,##0.00">
                  <c:v>1014.5606254023119</c:v>
                </c:pt>
                <c:pt idx="137" formatCode="#,##0.00">
                  <c:v>1058.663616406438</c:v>
                </c:pt>
                <c:pt idx="138" formatCode="#,##0.00">
                  <c:v>1216.907844913977</c:v>
                </c:pt>
                <c:pt idx="139" formatCode="#,##0.00">
                  <c:v>1105.0315513070029</c:v>
                </c:pt>
                <c:pt idx="140" formatCode="#,##0.00">
                  <c:v>1308.7456699887462</c:v>
                </c:pt>
                <c:pt idx="141" formatCode="#,##0.00">
                  <c:v>1476.1776877293437</c:v>
                </c:pt>
                <c:pt idx="142" formatCode="#,##0.00">
                  <c:v>1691.7709189711688</c:v>
                </c:pt>
                <c:pt idx="143" formatCode="#,##0.00">
                  <c:v>1816.2036926934259</c:v>
                </c:pt>
                <c:pt idx="144" formatCode="#,##0.00">
                  <c:v>1939.9086383213</c:v>
                </c:pt>
                <c:pt idx="145" formatCode="#,##0.00">
                  <c:v>1795.030889992848</c:v>
                </c:pt>
                <c:pt idx="146" formatCode="#,##0.00">
                  <c:v>1892.3823687654008</c:v>
                </c:pt>
                <c:pt idx="147" formatCode="#,##0.00">
                  <c:v>1953.3394810412135</c:v>
                </c:pt>
                <c:pt idx="148" formatCode="#,##0.00">
                  <c:v>2027.014232112288</c:v>
                </c:pt>
                <c:pt idx="149" formatCode="#,##0.00">
                  <c:v>1884.6085125711641</c:v>
                </c:pt>
                <c:pt idx="150" formatCode="#,##0.00">
                  <c:v>1841.0744658836504</c:v>
                </c:pt>
                <c:pt idx="151" formatCode="#,##0.00">
                  <c:v>1928.1669217694248</c:v>
                </c:pt>
                <c:pt idx="152" formatCode="#,##0.00">
                  <c:v>2013.1108499088846</c:v>
                </c:pt>
                <c:pt idx="153" formatCode="#,##0.00">
                  <c:v>2094.6838447533792</c:v>
                </c:pt>
                <c:pt idx="154" formatCode="#,##0.00">
                  <c:v>1766.1715558466726</c:v>
                </c:pt>
                <c:pt idx="155" formatCode="#,##0.00">
                  <c:v>1510.4753920477731</c:v>
                </c:pt>
                <c:pt idx="156" formatCode="#,##0.00">
                  <c:v>1581.7082772378267</c:v>
                </c:pt>
                <c:pt idx="157" formatCode="#,##0.00">
                  <c:v>1723.4316227337226</c:v>
                </c:pt>
                <c:pt idx="158" formatCode="#,##0.00">
                  <c:v>1649.1504602083944</c:v>
                </c:pt>
                <c:pt idx="159" formatCode="#,##0.00">
                  <c:v>1533.3689552902222</c:v>
                </c:pt>
                <c:pt idx="160" formatCode="#,##0.00">
                  <c:v>1558.0647331831433</c:v>
                </c:pt>
                <c:pt idx="161" formatCode="#,##0.00">
                  <c:v>1619.544758274139</c:v>
                </c:pt>
                <c:pt idx="162" formatCode="#,##0.00">
                  <c:v>1675.0809458211293</c:v>
                </c:pt>
                <c:pt idx="163" formatCode="#,##0.00">
                  <c:v>1700.627296826576</c:v>
                </c:pt>
                <c:pt idx="164" formatCode="#,##0.00">
                  <c:v>1535.6993852857631</c:v>
                </c:pt>
                <c:pt idx="165" formatCode="#,##0.00">
                  <c:v>1560.3334560845637</c:v>
                </c:pt>
                <c:pt idx="166" formatCode="#,##0.00">
                  <c:v>1468.2010747631061</c:v>
                </c:pt>
                <c:pt idx="167" formatCode="#,##0.00">
                  <c:v>1422.8851060110555</c:v>
                </c:pt>
                <c:pt idx="168" formatCode="#,##0.00">
                  <c:v>1529.9421596648524</c:v>
                </c:pt>
                <c:pt idx="169" formatCode="#,##0.00">
                  <c:v>1560.2622394610089</c:v>
                </c:pt>
                <c:pt idx="170" formatCode="#,##0.00">
                  <c:v>1664.4318631140488</c:v>
                </c:pt>
                <c:pt idx="171" formatCode="#,##0.00">
                  <c:v>1667.4486331694166</c:v>
                </c:pt>
                <c:pt idx="172" formatCode="#,##0.00">
                  <c:v>1709.0011191767403</c:v>
                </c:pt>
                <c:pt idx="173" formatCode="#,##0.00">
                  <c:v>1663.6113367468251</c:v>
                </c:pt>
                <c:pt idx="174" formatCode="#,##0.00">
                  <c:v>1633.521090187161</c:v>
                </c:pt>
                <c:pt idx="175" formatCode="#,##0.00">
                  <c:v>1448.077128932706</c:v>
                </c:pt>
                <c:pt idx="176" formatCode="#,##0.00">
                  <c:v>1382.1773417003628</c:v>
                </c:pt>
                <c:pt idx="177" formatCode="#,##0.00">
                  <c:v>1183.9263070117115</c:v>
                </c:pt>
                <c:pt idx="178" formatCode="#,##0.00">
                  <c:v>1364.6113095969802</c:v>
                </c:pt>
                <c:pt idx="179" formatCode="#,##0.00">
                  <c:v>1403.7746581157642</c:v>
                </c:pt>
                <c:pt idx="180" formatCode="#,##0.00">
                  <c:v>1440.3469422544911</c:v>
                </c:pt>
                <c:pt idx="181" formatCode="#,##0.00">
                  <c:v>1331.0641725151881</c:v>
                </c:pt>
              </c:numCache>
            </c:numRef>
          </c:val>
          <c:smooth val="0"/>
          <c:extLst>
            <c:ext xmlns:c16="http://schemas.microsoft.com/office/drawing/2014/chart" uri="{C3380CC4-5D6E-409C-BE32-E72D297353CC}">
              <c16:uniqueId val="{00000001-2B67-4C9B-AAD4-F5D0924E2E46}"/>
            </c:ext>
          </c:extLst>
        </c:ser>
        <c:ser>
          <c:idx val="0"/>
          <c:order val="1"/>
          <c:tx>
            <c:v>Siegel real bonds</c:v>
          </c:tx>
          <c:spPr>
            <a:ln w="28575" cap="rnd">
              <a:solidFill>
                <a:schemeClr val="accent2">
                  <a:lumMod val="50000"/>
                </a:schemeClr>
              </a:solidFill>
              <a:prstDash val="sysDot"/>
              <a:round/>
            </a:ln>
            <a:effectLst/>
          </c:spPr>
          <c:marker>
            <c:symbol val="none"/>
          </c:marker>
          <c:val>
            <c:numRef>
              <c:f>'Reconstructed Siegel series'!$O$3:$O$184</c:f>
              <c:numCache>
                <c:formatCode>General</c:formatCode>
                <c:ptCount val="182"/>
                <c:pt idx="9" formatCode="0.000">
                  <c:v>1.4190005717662797</c:v>
                </c:pt>
                <c:pt idx="10" formatCode="#,##0.000">
                  <c:v>1.624065096548706</c:v>
                </c:pt>
                <c:pt idx="11" formatCode="#,##0.000">
                  <c:v>1.6113869846286017</c:v>
                </c:pt>
                <c:pt idx="12" formatCode="#,##0.000">
                  <c:v>1.6233282102831128</c:v>
                </c:pt>
                <c:pt idx="13" formatCode="#,##0.000">
                  <c:v>1.6883481027884353</c:v>
                </c:pt>
                <c:pt idx="14" formatCode="#,##0.000">
                  <c:v>1.7966368741589491</c:v>
                </c:pt>
                <c:pt idx="15" formatCode="#,##0.000">
                  <c:v>1.8862224010271536</c:v>
                </c:pt>
                <c:pt idx="16" formatCode="#,##0.000">
                  <c:v>1.962694038330266</c:v>
                </c:pt>
                <c:pt idx="17" formatCode="#,##0.000">
                  <c:v>2.0828364350847983</c:v>
                </c:pt>
                <c:pt idx="18" formatCode="#,##0.000">
                  <c:v>2.098394589531829</c:v>
                </c:pt>
                <c:pt idx="19" formatCode="#,##0.000">
                  <c:v>2.1120206401129162</c:v>
                </c:pt>
                <c:pt idx="20" formatCode="#,##0.000">
                  <c:v>2.0289330332014615</c:v>
                </c:pt>
                <c:pt idx="21" formatCode="#,##0.000">
                  <c:v>1.8126953867079749</c:v>
                </c:pt>
                <c:pt idx="22" formatCode="#,##0.000">
                  <c:v>1.9348878704958297</c:v>
                </c:pt>
                <c:pt idx="23" formatCode="#,##0.000">
                  <c:v>2.1715187703323675</c:v>
                </c:pt>
                <c:pt idx="24" formatCode="#,##0.000">
                  <c:v>2.595921185172787</c:v>
                </c:pt>
                <c:pt idx="25" formatCode="#,##0.000">
                  <c:v>2.9352650049478037</c:v>
                </c:pt>
                <c:pt idx="26" formatCode="#,##0.000">
                  <c:v>3.1219983277280998</c:v>
                </c:pt>
                <c:pt idx="27" formatCode="#,##0.000">
                  <c:v>3.4851179664047045</c:v>
                </c:pt>
                <c:pt idx="28" formatCode="#,##0.000">
                  <c:v>4.0844736269696025</c:v>
                </c:pt>
                <c:pt idx="29" formatCode="#,##0.000">
                  <c:v>4.2302893354524178</c:v>
                </c:pt>
                <c:pt idx="30" formatCode="#,##0.000">
                  <c:v>4.5555153955584302</c:v>
                </c:pt>
                <c:pt idx="31" formatCode="#,##0.000">
                  <c:v>5.5677929673628581</c:v>
                </c:pt>
                <c:pt idx="32" formatCode="#,##0.000">
                  <c:v>5.924452144641263</c:v>
                </c:pt>
                <c:pt idx="33" formatCode="#,##0.000">
                  <c:v>6.0059377637009561</c:v>
                </c:pt>
                <c:pt idx="34" formatCode="#,##0.000">
                  <c:v>6.3500181252842491</c:v>
                </c:pt>
                <c:pt idx="35" formatCode="#,##0.000">
                  <c:v>6.6772905175522776</c:v>
                </c:pt>
                <c:pt idx="36" formatCode="#,##0.000">
                  <c:v>7.2081655483551765</c:v>
                </c:pt>
                <c:pt idx="37" formatCode="#,##0.000">
                  <c:v>7.7594364974699932</c:v>
                </c:pt>
                <c:pt idx="38" formatCode="#,##0.000">
                  <c:v>8.3567410740791637</c:v>
                </c:pt>
                <c:pt idx="39" formatCode="#,##0.000">
                  <c:v>9.015801370729621</c:v>
                </c:pt>
                <c:pt idx="40" formatCode="#,##0.000">
                  <c:v>9.0815574928437304</c:v>
                </c:pt>
                <c:pt idx="41" formatCode="#,##0.000">
                  <c:v>9.5238293427452199</c:v>
                </c:pt>
                <c:pt idx="42" formatCode="#,##0.000">
                  <c:v>9.7959620208010101</c:v>
                </c:pt>
                <c:pt idx="43" formatCode="#,##0.000">
                  <c:v>9.6986807542272437</c:v>
                </c:pt>
                <c:pt idx="44" formatCode="#,##0.000">
                  <c:v>9.7846103233284474</c:v>
                </c:pt>
                <c:pt idx="45" formatCode="#,##0.000">
                  <c:v>10.197520878972908</c:v>
                </c:pt>
                <c:pt idx="46" formatCode="#,##0.000">
                  <c:v>10.609716656683844</c:v>
                </c:pt>
                <c:pt idx="47" formatCode="#,##0.000">
                  <c:v>11.758956286905192</c:v>
                </c:pt>
                <c:pt idx="48" formatCode="#,##0.000">
                  <c:v>12.883849886664855</c:v>
                </c:pt>
                <c:pt idx="49" formatCode="#,##0.000">
                  <c:v>13.988610088633674</c:v>
                </c:pt>
                <c:pt idx="50" formatCode="#,##0.000">
                  <c:v>16.068351609625388</c:v>
                </c:pt>
                <c:pt idx="51" formatCode="#,##0.000">
                  <c:v>17.694418648565076</c:v>
                </c:pt>
                <c:pt idx="52" formatCode="#,##0.000">
                  <c:v>18.329752648419195</c:v>
                </c:pt>
                <c:pt idx="53" formatCode="#,##0.000">
                  <c:v>18.877774946461784</c:v>
                </c:pt>
                <c:pt idx="54" formatCode="#,##0.000">
                  <c:v>18.490894636282189</c:v>
                </c:pt>
                <c:pt idx="55" formatCode="#,##0.000">
                  <c:v>18.775022671023496</c:v>
                </c:pt>
                <c:pt idx="56" formatCode="#,##0.000">
                  <c:v>20.871059469936714</c:v>
                </c:pt>
                <c:pt idx="57" formatCode="#,##0.000">
                  <c:v>23.599040695775539</c:v>
                </c:pt>
                <c:pt idx="58" formatCode="#,##0.000">
                  <c:v>25.010263329382919</c:v>
                </c:pt>
                <c:pt idx="59" formatCode="#,##0.000">
                  <c:v>26.524982231997804</c:v>
                </c:pt>
                <c:pt idx="60" formatCode="#,##0.000">
                  <c:v>28.831699511922253</c:v>
                </c:pt>
                <c:pt idx="61" formatCode="#,##0.000">
                  <c:v>28.309685267208309</c:v>
                </c:pt>
                <c:pt idx="62" formatCode="#,##0.000">
                  <c:v>27.754126544114033</c:v>
                </c:pt>
                <c:pt idx="63" formatCode="#,##0.000">
                  <c:v>29.02901067498258</c:v>
                </c:pt>
                <c:pt idx="64" formatCode="#,##0.000">
                  <c:v>29.36935320061805</c:v>
                </c:pt>
                <c:pt idx="65" formatCode="#,##0.000">
                  <c:v>31.001946238827003</c:v>
                </c:pt>
                <c:pt idx="66" formatCode="#,##0.000">
                  <c:v>31.565346695238048</c:v>
                </c:pt>
                <c:pt idx="67" formatCode="#,##0.000">
                  <c:v>32.617929602344638</c:v>
                </c:pt>
                <c:pt idx="68" formatCode="#,##0.000">
                  <c:v>32.23223633934554</c:v>
                </c:pt>
                <c:pt idx="69" formatCode="#,##0.000">
                  <c:v>31.196434303762512</c:v>
                </c:pt>
                <c:pt idx="70" formatCode="#,##0.000">
                  <c:v>29.109613444065118</c:v>
                </c:pt>
                <c:pt idx="71" formatCode="#,##0.000">
                  <c:v>23.066457693077208</c:v>
                </c:pt>
                <c:pt idx="72" formatCode="#,##0.000">
                  <c:v>20.399076915514627</c:v>
                </c:pt>
                <c:pt idx="73" formatCode="#,##0.000">
                  <c:v>20.610991790494044</c:v>
                </c:pt>
                <c:pt idx="74" formatCode="#,##0.000">
                  <c:v>23.215838466385705</c:v>
                </c:pt>
                <c:pt idx="75" formatCode="#,##0.000">
                  <c:v>26.032482730744992</c:v>
                </c:pt>
                <c:pt idx="76" formatCode="#,##0.000">
                  <c:v>28.266959039486697</c:v>
                </c:pt>
                <c:pt idx="77" formatCode="#,##0.000">
                  <c:v>30.844482683271174</c:v>
                </c:pt>
                <c:pt idx="78" formatCode="#,##0.000">
                  <c:v>34.804259334078601</c:v>
                </c:pt>
                <c:pt idx="79" formatCode="#,##0.000">
                  <c:v>37.740523318392185</c:v>
                </c:pt>
                <c:pt idx="80" formatCode="#,##0.000">
                  <c:v>39.194499520501438</c:v>
                </c:pt>
                <c:pt idx="81" formatCode="#,##0.000">
                  <c:v>43.366867561559893</c:v>
                </c:pt>
                <c:pt idx="82" formatCode="#,##0.000">
                  <c:v>49.956279058396127</c:v>
                </c:pt>
                <c:pt idx="83" formatCode="#,##0.000">
                  <c:v>57.222026706014056</c:v>
                </c:pt>
                <c:pt idx="84" formatCode="#,##0.000">
                  <c:v>62.319107986618597</c:v>
                </c:pt>
                <c:pt idx="85" formatCode="#,##0.000">
                  <c:v>68.373991014449842</c:v>
                </c:pt>
                <c:pt idx="86" formatCode="#,##0.000">
                  <c:v>74.205154059921057</c:v>
                </c:pt>
                <c:pt idx="87" formatCode="#,##0.000">
                  <c:v>78.323668964957506</c:v>
                </c:pt>
                <c:pt idx="88" formatCode="#,##0.000">
                  <c:v>83.843819988828415</c:v>
                </c:pt>
                <c:pt idx="89" formatCode="#,##0.000">
                  <c:v>87.857423651693637</c:v>
                </c:pt>
                <c:pt idx="90" formatCode="#,##0.000">
                  <c:v>91.850494299188085</c:v>
                </c:pt>
                <c:pt idx="91" formatCode="#,##0.000">
                  <c:v>97.296884530193964</c:v>
                </c:pt>
                <c:pt idx="92" formatCode="#,##0.000">
                  <c:v>104.27269911831179</c:v>
                </c:pt>
                <c:pt idx="93" formatCode="#,##0.000">
                  <c:v>112.45145041521303</c:v>
                </c:pt>
                <c:pt idx="94" formatCode="#,##0.000">
                  <c:v>114.53443878680825</c:v>
                </c:pt>
                <c:pt idx="95" formatCode="#,##0.000">
                  <c:v>115.59923639581584</c:v>
                </c:pt>
                <c:pt idx="96" formatCode="#,##0.000">
                  <c:v>125.40776150523563</c:v>
                </c:pt>
                <c:pt idx="97" formatCode="#,##0.000">
                  <c:v>133.19815668666044</c:v>
                </c:pt>
                <c:pt idx="98" formatCode="#,##0.000">
                  <c:v>134.87752569097185</c:v>
                </c:pt>
                <c:pt idx="99" formatCode="#,##0.000">
                  <c:v>140.12426144035064</c:v>
                </c:pt>
                <c:pt idx="100" formatCode="#,##0.000">
                  <c:v>143.13563886916577</c:v>
                </c:pt>
                <c:pt idx="101" formatCode="#,##0.000">
                  <c:v>153.68221841445276</c:v>
                </c:pt>
                <c:pt idx="102" formatCode="#,##0.000">
                  <c:v>170.25912106252025</c:v>
                </c:pt>
                <c:pt idx="103" formatCode="#,##0.000">
                  <c:v>175.02219318148303</c:v>
                </c:pt>
                <c:pt idx="104" formatCode="#,##0.000">
                  <c:v>187.33934216645218</c:v>
                </c:pt>
                <c:pt idx="105" formatCode="#,##0.000">
                  <c:v>196.23306772758568</c:v>
                </c:pt>
                <c:pt idx="106" formatCode="#,##0.000">
                  <c:v>209.81239601433458</c:v>
                </c:pt>
                <c:pt idx="107" formatCode="#,##0.000">
                  <c:v>213.49918105361931</c:v>
                </c:pt>
                <c:pt idx="108" formatCode="#,##0.000">
                  <c:v>219.05388752449207</c:v>
                </c:pt>
                <c:pt idx="109" formatCode="#,##0.000">
                  <c:v>220.65316587051535</c:v>
                </c:pt>
                <c:pt idx="110" formatCode="#,##0.000">
                  <c:v>220.11297762211862</c:v>
                </c:pt>
                <c:pt idx="111" formatCode="#,##0.000">
                  <c:v>220.52622819321715</c:v>
                </c:pt>
                <c:pt idx="112" formatCode="#,##0.000">
                  <c:v>225.59833144166117</c:v>
                </c:pt>
                <c:pt idx="113" formatCode="#,##0.000">
                  <c:v>233.80210686968306</c:v>
                </c:pt>
                <c:pt idx="114" formatCode="#,##0.000">
                  <c:v>226.58118846247822</c:v>
                </c:pt>
                <c:pt idx="115" formatCode="#,##0.000">
                  <c:v>226.30848675478899</c:v>
                </c:pt>
                <c:pt idx="116" formatCode="#,##0.000">
                  <c:v>242.31343371222937</c:v>
                </c:pt>
                <c:pt idx="117" formatCode="#,##0.000">
                  <c:v>242.6121122341828</c:v>
                </c:pt>
                <c:pt idx="118" formatCode="#,##0.000">
                  <c:v>244.55213983784301</c:v>
                </c:pt>
                <c:pt idx="119" formatCode="#,##0.000">
                  <c:v>250.74515667602142</c:v>
                </c:pt>
                <c:pt idx="120" formatCode="#,##0.000">
                  <c:v>241.69326971713056</c:v>
                </c:pt>
                <c:pt idx="121" formatCode="#,##0.000">
                  <c:v>256.35293329855341</c:v>
                </c:pt>
                <c:pt idx="122" formatCode="#,##0.000">
                  <c:v>261.73380674996855</c:v>
                </c:pt>
                <c:pt idx="123" formatCode="#,##0.000">
                  <c:v>271.31578074823608</c:v>
                </c:pt>
                <c:pt idx="124" formatCode="#,##0.000">
                  <c:v>245.29358275469414</c:v>
                </c:pt>
                <c:pt idx="125" formatCode="#,##0.000">
                  <c:v>204.87235409135596</c:v>
                </c:pt>
                <c:pt idx="126" formatCode="#,##0.000">
                  <c:v>183.32226574220701</c:v>
                </c:pt>
                <c:pt idx="127" formatCode="#,##0.000">
                  <c:v>154.78288337697202</c:v>
                </c:pt>
                <c:pt idx="128" formatCode="#,##0.000">
                  <c:v>169.9621963557253</c:v>
                </c:pt>
                <c:pt idx="129" formatCode="#,##0.000">
                  <c:v>220.25994384885485</c:v>
                </c:pt>
                <c:pt idx="130" formatCode="#,##0.000">
                  <c:v>229.39247177068799</c:v>
                </c:pt>
                <c:pt idx="131" formatCode="#,##0.000">
                  <c:v>241.27420622758268</c:v>
                </c:pt>
                <c:pt idx="132" formatCode="#,##0.000">
                  <c:v>257.511960306699</c:v>
                </c:pt>
                <c:pt idx="133" formatCode="#,##0.000">
                  <c:v>264.58461980645222</c:v>
                </c:pt>
                <c:pt idx="134" formatCode="#,##0.000">
                  <c:v>289.84666645414364</c:v>
                </c:pt>
                <c:pt idx="135" formatCode="#,##0.000">
                  <c:v>315.90440052075093</c:v>
                </c:pt>
                <c:pt idx="136" formatCode="#,##0.000">
                  <c:v>318.13007210234667</c:v>
                </c:pt>
                <c:pt idx="137" formatCode="#,##0.000">
                  <c:v>330.07362536270074</c:v>
                </c:pt>
                <c:pt idx="138" formatCode="#,##0.000">
                  <c:v>369.07548847718579</c:v>
                </c:pt>
                <c:pt idx="139" formatCode="#,##0.000">
                  <c:v>394.65282319519901</c:v>
                </c:pt>
                <c:pt idx="140" formatCode="#,##0.000">
                  <c:v>516.98604608699202</c:v>
                </c:pt>
                <c:pt idx="141" formatCode="#,##0.000">
                  <c:v>510.30922047101768</c:v>
                </c:pt>
                <c:pt idx="142" formatCode="#,##0.000">
                  <c:v>540.92003828381849</c:v>
                </c:pt>
                <c:pt idx="143" formatCode="#,##0.000">
                  <c:v>552.73248647704747</c:v>
                </c:pt>
                <c:pt idx="144" formatCode="#,##0.000">
                  <c:v>577.58972766755926</c:v>
                </c:pt>
                <c:pt idx="145" formatCode="#,##0.000">
                  <c:v>578.88571212680768</c:v>
                </c:pt>
                <c:pt idx="146" formatCode="#,##0.000">
                  <c:v>619.64164825305909</c:v>
                </c:pt>
                <c:pt idx="147" formatCode="#,##0.000">
                  <c:v>656.23575465987051</c:v>
                </c:pt>
                <c:pt idx="148" formatCode="#,##0.000">
                  <c:v>673.68968053045967</c:v>
                </c:pt>
                <c:pt idx="149" formatCode="#,##0.000">
                  <c:v>627.49756713931265</c:v>
                </c:pt>
                <c:pt idx="150" formatCode="#,##0.000">
                  <c:v>599.5483943709653</c:v>
                </c:pt>
                <c:pt idx="151" formatCode="#,##0.000">
                  <c:v>593.76716562016736</c:v>
                </c:pt>
                <c:pt idx="152" formatCode="#,##0.000">
                  <c:v>603.07597612197515</c:v>
                </c:pt>
                <c:pt idx="153" formatCode="#,##0.000">
                  <c:v>646.53651679535108</c:v>
                </c:pt>
                <c:pt idx="154" formatCode="#,##0.000">
                  <c:v>545.14891766305163</c:v>
                </c:pt>
                <c:pt idx="155" formatCode="#,##0.000">
                  <c:v>482.80317338358788</c:v>
                </c:pt>
                <c:pt idx="156" formatCode="#,##0.000">
                  <c:v>495.95672788481698</c:v>
                </c:pt>
                <c:pt idx="157" formatCode="#,##0.000">
                  <c:v>531.47662049877397</c:v>
                </c:pt>
                <c:pt idx="158" formatCode="#,##0.000">
                  <c:v>497.859089691912</c:v>
                </c:pt>
                <c:pt idx="159" formatCode="#,##0.000">
                  <c:v>457.0143024021578</c:v>
                </c:pt>
                <c:pt idx="160" formatCode="#,##0.000">
                  <c:v>459.88509426941869</c:v>
                </c:pt>
                <c:pt idx="161" formatCode="#,##0.000">
                  <c:v>474.86914156135543</c:v>
                </c:pt>
                <c:pt idx="162" formatCode="#,##0.000">
                  <c:v>495.99395174711435</c:v>
                </c:pt>
                <c:pt idx="163" formatCode="#,##0.000">
                  <c:v>503.99621052757198</c:v>
                </c:pt>
                <c:pt idx="164" formatCode="#,##0.000">
                  <c:v>474.0610683193317</c:v>
                </c:pt>
                <c:pt idx="165" formatCode="#,##0.000">
                  <c:v>471.20984434640422</c:v>
                </c:pt>
                <c:pt idx="166" formatCode="#,##0.000">
                  <c:v>436.51024763158989</c:v>
                </c:pt>
                <c:pt idx="167" formatCode="#,##0.000">
                  <c:v>430.42184343112439</c:v>
                </c:pt>
                <c:pt idx="168" formatCode="#,##0.000">
                  <c:v>471.1439945937538</c:v>
                </c:pt>
                <c:pt idx="169" formatCode="#,##0.000">
                  <c:v>476.97465087718336</c:v>
                </c:pt>
                <c:pt idx="170" formatCode="#,##0.000">
                  <c:v>503.7515601123589</c:v>
                </c:pt>
                <c:pt idx="171" formatCode="#,##0.000">
                  <c:v>500.96646420607669</c:v>
                </c:pt>
                <c:pt idx="172" formatCode="#,##0.000">
                  <c:v>516.34995563490077</c:v>
                </c:pt>
                <c:pt idx="173" formatCode="#,##0.000">
                  <c:v>502.84648200013993</c:v>
                </c:pt>
                <c:pt idx="174" formatCode="#,##0.000">
                  <c:v>516.88330045838654</c:v>
                </c:pt>
                <c:pt idx="175" formatCode="#,##0.000">
                  <c:v>460.69255878111045</c:v>
                </c:pt>
                <c:pt idx="176" formatCode="#,##0.000">
                  <c:v>417.38826121438922</c:v>
                </c:pt>
                <c:pt idx="177" formatCode="#,##0.000">
                  <c:v>380.20021302462425</c:v>
                </c:pt>
                <c:pt idx="178" formatCode="#,##0.000">
                  <c:v>426.17259438522586</c:v>
                </c:pt>
                <c:pt idx="179" formatCode="#,##0.000">
                  <c:v>442.00985182897028</c:v>
                </c:pt>
                <c:pt idx="180" formatCode="#,##0.000">
                  <c:v>438.97745120540071</c:v>
                </c:pt>
                <c:pt idx="181" formatCode="#,##0.000">
                  <c:v>406.59907997614704</c:v>
                </c:pt>
              </c:numCache>
            </c:numRef>
          </c:val>
          <c:smooth val="0"/>
          <c:extLst>
            <c:ext xmlns:c16="http://schemas.microsoft.com/office/drawing/2014/chart" uri="{C3380CC4-5D6E-409C-BE32-E72D297353CC}">
              <c16:uniqueId val="{00000003-2B67-4C9B-AAD4-F5D0924E2E46}"/>
            </c:ext>
          </c:extLst>
        </c:ser>
        <c:dLbls>
          <c:showLegendKey val="0"/>
          <c:showVal val="0"/>
          <c:showCatName val="0"/>
          <c:showSerName val="0"/>
          <c:showPercent val="0"/>
          <c:showBubbleSize val="0"/>
        </c:dLbls>
        <c:smooth val="0"/>
        <c:axId val="853341056"/>
        <c:axId val="853345976"/>
      </c:lineChart>
      <c:catAx>
        <c:axId val="853341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3345976"/>
        <c:crosses val="autoZero"/>
        <c:auto val="1"/>
        <c:lblAlgn val="ctr"/>
        <c:lblOffset val="100"/>
        <c:noMultiLvlLbl val="0"/>
      </c:catAx>
      <c:valAx>
        <c:axId val="853345976"/>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3341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Siegel real stocks</c:v>
          </c:tx>
          <c:spPr>
            <a:ln w="28575" cap="rnd">
              <a:solidFill>
                <a:srgbClr val="002060"/>
              </a:solidFill>
              <a:prstDash val="sysDot"/>
              <a:round/>
            </a:ln>
            <a:effectLst/>
          </c:spPr>
          <c:marker>
            <c:symbol val="none"/>
          </c:marker>
          <c:cat>
            <c:numRef>
              <c:f>'Reconstructed Siegel series'!$A$3:$A$229</c:f>
              <c:numCache>
                <c:formatCode>General</c:formatCode>
                <c:ptCount val="227"/>
                <c:pt idx="0">
                  <c:v>1793</c:v>
                </c:pt>
                <c:pt idx="1">
                  <c:v>1794</c:v>
                </c:pt>
                <c:pt idx="2">
                  <c:v>1795</c:v>
                </c:pt>
                <c:pt idx="3">
                  <c:v>1796</c:v>
                </c:pt>
                <c:pt idx="4">
                  <c:v>1797</c:v>
                </c:pt>
                <c:pt idx="5">
                  <c:v>1798</c:v>
                </c:pt>
                <c:pt idx="6">
                  <c:v>1799</c:v>
                </c:pt>
                <c:pt idx="7">
                  <c:v>1800</c:v>
                </c:pt>
                <c:pt idx="8">
                  <c:v>1801</c:v>
                </c:pt>
                <c:pt idx="9">
                  <c:v>1802</c:v>
                </c:pt>
                <c:pt idx="10">
                  <c:v>1803</c:v>
                </c:pt>
                <c:pt idx="11">
                  <c:v>1804</c:v>
                </c:pt>
                <c:pt idx="12">
                  <c:v>1805</c:v>
                </c:pt>
                <c:pt idx="13">
                  <c:v>1806</c:v>
                </c:pt>
                <c:pt idx="14">
                  <c:v>1807</c:v>
                </c:pt>
                <c:pt idx="15">
                  <c:v>1808</c:v>
                </c:pt>
                <c:pt idx="16">
                  <c:v>1809</c:v>
                </c:pt>
                <c:pt idx="17">
                  <c:v>1810</c:v>
                </c:pt>
                <c:pt idx="18">
                  <c:v>1811</c:v>
                </c:pt>
                <c:pt idx="19">
                  <c:v>1812</c:v>
                </c:pt>
                <c:pt idx="20">
                  <c:v>1813</c:v>
                </c:pt>
                <c:pt idx="21">
                  <c:v>1814</c:v>
                </c:pt>
                <c:pt idx="22">
                  <c:v>1815</c:v>
                </c:pt>
                <c:pt idx="23">
                  <c:v>1816</c:v>
                </c:pt>
                <c:pt idx="24">
                  <c:v>1817</c:v>
                </c:pt>
                <c:pt idx="25">
                  <c:v>1818</c:v>
                </c:pt>
                <c:pt idx="26">
                  <c:v>1819</c:v>
                </c:pt>
                <c:pt idx="27">
                  <c:v>1820</c:v>
                </c:pt>
                <c:pt idx="28">
                  <c:v>1821</c:v>
                </c:pt>
                <c:pt idx="29">
                  <c:v>1822</c:v>
                </c:pt>
                <c:pt idx="30">
                  <c:v>1823</c:v>
                </c:pt>
                <c:pt idx="31">
                  <c:v>1824</c:v>
                </c:pt>
                <c:pt idx="32">
                  <c:v>1825</c:v>
                </c:pt>
                <c:pt idx="33">
                  <c:v>1826</c:v>
                </c:pt>
                <c:pt idx="34">
                  <c:v>1827</c:v>
                </c:pt>
                <c:pt idx="35">
                  <c:v>1828</c:v>
                </c:pt>
                <c:pt idx="36">
                  <c:v>1829</c:v>
                </c:pt>
                <c:pt idx="37">
                  <c:v>1830</c:v>
                </c:pt>
                <c:pt idx="38">
                  <c:v>1831</c:v>
                </c:pt>
                <c:pt idx="39">
                  <c:v>1832</c:v>
                </c:pt>
                <c:pt idx="40">
                  <c:v>1833</c:v>
                </c:pt>
                <c:pt idx="41">
                  <c:v>1834</c:v>
                </c:pt>
                <c:pt idx="42">
                  <c:v>1835</c:v>
                </c:pt>
                <c:pt idx="43">
                  <c:v>1836</c:v>
                </c:pt>
                <c:pt idx="44">
                  <c:v>1837</c:v>
                </c:pt>
                <c:pt idx="45">
                  <c:v>1838</c:v>
                </c:pt>
                <c:pt idx="46">
                  <c:v>1839</c:v>
                </c:pt>
                <c:pt idx="47">
                  <c:v>1840</c:v>
                </c:pt>
                <c:pt idx="48">
                  <c:v>1841</c:v>
                </c:pt>
                <c:pt idx="49">
                  <c:v>1842</c:v>
                </c:pt>
                <c:pt idx="50">
                  <c:v>1843</c:v>
                </c:pt>
                <c:pt idx="51">
                  <c:v>1844</c:v>
                </c:pt>
                <c:pt idx="52">
                  <c:v>1845</c:v>
                </c:pt>
                <c:pt idx="53">
                  <c:v>1846</c:v>
                </c:pt>
                <c:pt idx="54">
                  <c:v>1847</c:v>
                </c:pt>
                <c:pt idx="55">
                  <c:v>1848</c:v>
                </c:pt>
                <c:pt idx="56">
                  <c:v>1849</c:v>
                </c:pt>
                <c:pt idx="57">
                  <c:v>1850</c:v>
                </c:pt>
                <c:pt idx="58">
                  <c:v>1851</c:v>
                </c:pt>
                <c:pt idx="59">
                  <c:v>1852</c:v>
                </c:pt>
                <c:pt idx="60">
                  <c:v>1853</c:v>
                </c:pt>
                <c:pt idx="61">
                  <c:v>1854</c:v>
                </c:pt>
                <c:pt idx="62">
                  <c:v>1855</c:v>
                </c:pt>
                <c:pt idx="63">
                  <c:v>1856</c:v>
                </c:pt>
                <c:pt idx="64">
                  <c:v>1857</c:v>
                </c:pt>
                <c:pt idx="65">
                  <c:v>1858</c:v>
                </c:pt>
                <c:pt idx="66">
                  <c:v>1859</c:v>
                </c:pt>
                <c:pt idx="67">
                  <c:v>1860</c:v>
                </c:pt>
                <c:pt idx="68">
                  <c:v>1861</c:v>
                </c:pt>
                <c:pt idx="69">
                  <c:v>1862</c:v>
                </c:pt>
                <c:pt idx="70">
                  <c:v>1863</c:v>
                </c:pt>
                <c:pt idx="71">
                  <c:v>1864</c:v>
                </c:pt>
                <c:pt idx="72">
                  <c:v>1865</c:v>
                </c:pt>
                <c:pt idx="73">
                  <c:v>1866</c:v>
                </c:pt>
                <c:pt idx="74">
                  <c:v>1867</c:v>
                </c:pt>
                <c:pt idx="75">
                  <c:v>1868</c:v>
                </c:pt>
                <c:pt idx="76">
                  <c:v>1869</c:v>
                </c:pt>
                <c:pt idx="77">
                  <c:v>1870</c:v>
                </c:pt>
                <c:pt idx="78">
                  <c:v>1871</c:v>
                </c:pt>
                <c:pt idx="79">
                  <c:v>1872</c:v>
                </c:pt>
                <c:pt idx="80">
                  <c:v>1873</c:v>
                </c:pt>
                <c:pt idx="81">
                  <c:v>1874</c:v>
                </c:pt>
                <c:pt idx="82">
                  <c:v>1875</c:v>
                </c:pt>
                <c:pt idx="83">
                  <c:v>1876</c:v>
                </c:pt>
                <c:pt idx="84">
                  <c:v>1877</c:v>
                </c:pt>
                <c:pt idx="85">
                  <c:v>1878</c:v>
                </c:pt>
                <c:pt idx="86">
                  <c:v>1879</c:v>
                </c:pt>
                <c:pt idx="87">
                  <c:v>1880</c:v>
                </c:pt>
                <c:pt idx="88">
                  <c:v>1881</c:v>
                </c:pt>
                <c:pt idx="89">
                  <c:v>1882</c:v>
                </c:pt>
                <c:pt idx="90">
                  <c:v>1883</c:v>
                </c:pt>
                <c:pt idx="91">
                  <c:v>1884</c:v>
                </c:pt>
                <c:pt idx="92">
                  <c:v>1885</c:v>
                </c:pt>
                <c:pt idx="93">
                  <c:v>1886</c:v>
                </c:pt>
                <c:pt idx="94">
                  <c:v>1887</c:v>
                </c:pt>
                <c:pt idx="95">
                  <c:v>1888</c:v>
                </c:pt>
                <c:pt idx="96">
                  <c:v>1889</c:v>
                </c:pt>
                <c:pt idx="97">
                  <c:v>1890</c:v>
                </c:pt>
                <c:pt idx="98">
                  <c:v>1891</c:v>
                </c:pt>
                <c:pt idx="99">
                  <c:v>1892</c:v>
                </c:pt>
                <c:pt idx="100">
                  <c:v>1893</c:v>
                </c:pt>
                <c:pt idx="101">
                  <c:v>1894</c:v>
                </c:pt>
                <c:pt idx="102">
                  <c:v>1895</c:v>
                </c:pt>
                <c:pt idx="103">
                  <c:v>1896</c:v>
                </c:pt>
                <c:pt idx="104">
                  <c:v>1897</c:v>
                </c:pt>
                <c:pt idx="105">
                  <c:v>1898</c:v>
                </c:pt>
                <c:pt idx="106">
                  <c:v>1899</c:v>
                </c:pt>
                <c:pt idx="107">
                  <c:v>1900</c:v>
                </c:pt>
                <c:pt idx="108">
                  <c:v>1901</c:v>
                </c:pt>
                <c:pt idx="109">
                  <c:v>1902</c:v>
                </c:pt>
                <c:pt idx="110">
                  <c:v>1903</c:v>
                </c:pt>
                <c:pt idx="111">
                  <c:v>1904</c:v>
                </c:pt>
                <c:pt idx="112">
                  <c:v>1905</c:v>
                </c:pt>
                <c:pt idx="113">
                  <c:v>1906</c:v>
                </c:pt>
                <c:pt idx="114">
                  <c:v>1907</c:v>
                </c:pt>
                <c:pt idx="115">
                  <c:v>1908</c:v>
                </c:pt>
                <c:pt idx="116">
                  <c:v>1909</c:v>
                </c:pt>
                <c:pt idx="117">
                  <c:v>1910</c:v>
                </c:pt>
                <c:pt idx="118">
                  <c:v>1911</c:v>
                </c:pt>
                <c:pt idx="119">
                  <c:v>1912</c:v>
                </c:pt>
                <c:pt idx="120">
                  <c:v>1913</c:v>
                </c:pt>
                <c:pt idx="121">
                  <c:v>1914</c:v>
                </c:pt>
                <c:pt idx="122">
                  <c:v>1915</c:v>
                </c:pt>
                <c:pt idx="123">
                  <c:v>1916</c:v>
                </c:pt>
                <c:pt idx="124">
                  <c:v>1917</c:v>
                </c:pt>
                <c:pt idx="125">
                  <c:v>1918</c:v>
                </c:pt>
                <c:pt idx="126">
                  <c:v>1919</c:v>
                </c:pt>
                <c:pt idx="127">
                  <c:v>1920</c:v>
                </c:pt>
                <c:pt idx="128">
                  <c:v>1921</c:v>
                </c:pt>
                <c:pt idx="129">
                  <c:v>1922</c:v>
                </c:pt>
                <c:pt idx="130">
                  <c:v>1923</c:v>
                </c:pt>
                <c:pt idx="131">
                  <c:v>1924</c:v>
                </c:pt>
                <c:pt idx="132">
                  <c:v>1925</c:v>
                </c:pt>
                <c:pt idx="133">
                  <c:v>1926</c:v>
                </c:pt>
                <c:pt idx="134">
                  <c:v>1927</c:v>
                </c:pt>
                <c:pt idx="135">
                  <c:v>1928</c:v>
                </c:pt>
                <c:pt idx="136">
                  <c:v>1929</c:v>
                </c:pt>
                <c:pt idx="137">
                  <c:v>1930</c:v>
                </c:pt>
                <c:pt idx="138">
                  <c:v>1931</c:v>
                </c:pt>
                <c:pt idx="139">
                  <c:v>1932</c:v>
                </c:pt>
                <c:pt idx="140">
                  <c:v>1933</c:v>
                </c:pt>
                <c:pt idx="141">
                  <c:v>1934</c:v>
                </c:pt>
                <c:pt idx="142">
                  <c:v>1935</c:v>
                </c:pt>
                <c:pt idx="143">
                  <c:v>1936</c:v>
                </c:pt>
                <c:pt idx="144">
                  <c:v>1937</c:v>
                </c:pt>
                <c:pt idx="145">
                  <c:v>1938</c:v>
                </c:pt>
                <c:pt idx="146">
                  <c:v>1939</c:v>
                </c:pt>
                <c:pt idx="147">
                  <c:v>1940</c:v>
                </c:pt>
                <c:pt idx="148">
                  <c:v>1941</c:v>
                </c:pt>
                <c:pt idx="149">
                  <c:v>1942</c:v>
                </c:pt>
                <c:pt idx="150">
                  <c:v>1943</c:v>
                </c:pt>
                <c:pt idx="151">
                  <c:v>1944</c:v>
                </c:pt>
                <c:pt idx="152">
                  <c:v>1945</c:v>
                </c:pt>
                <c:pt idx="153">
                  <c:v>1946</c:v>
                </c:pt>
                <c:pt idx="154">
                  <c:v>1947</c:v>
                </c:pt>
                <c:pt idx="155">
                  <c:v>1948</c:v>
                </c:pt>
                <c:pt idx="156">
                  <c:v>1949</c:v>
                </c:pt>
                <c:pt idx="157">
                  <c:v>1950</c:v>
                </c:pt>
                <c:pt idx="158">
                  <c:v>1951</c:v>
                </c:pt>
                <c:pt idx="159">
                  <c:v>1952</c:v>
                </c:pt>
                <c:pt idx="160">
                  <c:v>1953</c:v>
                </c:pt>
                <c:pt idx="161">
                  <c:v>1954</c:v>
                </c:pt>
                <c:pt idx="162">
                  <c:v>1955</c:v>
                </c:pt>
                <c:pt idx="163">
                  <c:v>1956</c:v>
                </c:pt>
                <c:pt idx="164">
                  <c:v>1957</c:v>
                </c:pt>
                <c:pt idx="165">
                  <c:v>1958</c:v>
                </c:pt>
                <c:pt idx="166">
                  <c:v>1959</c:v>
                </c:pt>
                <c:pt idx="167">
                  <c:v>1960</c:v>
                </c:pt>
                <c:pt idx="168">
                  <c:v>1961</c:v>
                </c:pt>
                <c:pt idx="169">
                  <c:v>1962</c:v>
                </c:pt>
                <c:pt idx="170">
                  <c:v>1963</c:v>
                </c:pt>
                <c:pt idx="171">
                  <c:v>1964</c:v>
                </c:pt>
                <c:pt idx="172">
                  <c:v>1965</c:v>
                </c:pt>
                <c:pt idx="173">
                  <c:v>1966</c:v>
                </c:pt>
                <c:pt idx="174">
                  <c:v>1967</c:v>
                </c:pt>
                <c:pt idx="175">
                  <c:v>1968</c:v>
                </c:pt>
                <c:pt idx="176">
                  <c:v>1969</c:v>
                </c:pt>
                <c:pt idx="177">
                  <c:v>1970</c:v>
                </c:pt>
                <c:pt idx="178">
                  <c:v>1971</c:v>
                </c:pt>
                <c:pt idx="179">
                  <c:v>1972</c:v>
                </c:pt>
                <c:pt idx="180">
                  <c:v>1973</c:v>
                </c:pt>
                <c:pt idx="181">
                  <c:v>1974</c:v>
                </c:pt>
                <c:pt idx="182">
                  <c:v>1975</c:v>
                </c:pt>
                <c:pt idx="183">
                  <c:v>1976</c:v>
                </c:pt>
                <c:pt idx="184">
                  <c:v>1977</c:v>
                </c:pt>
                <c:pt idx="185">
                  <c:v>1978</c:v>
                </c:pt>
                <c:pt idx="186">
                  <c:v>1979</c:v>
                </c:pt>
                <c:pt idx="187">
                  <c:v>1980</c:v>
                </c:pt>
                <c:pt idx="188">
                  <c:v>1981</c:v>
                </c:pt>
                <c:pt idx="189">
                  <c:v>1982</c:v>
                </c:pt>
                <c:pt idx="190">
                  <c:v>1983</c:v>
                </c:pt>
                <c:pt idx="191">
                  <c:v>1984</c:v>
                </c:pt>
                <c:pt idx="192">
                  <c:v>1985</c:v>
                </c:pt>
                <c:pt idx="193">
                  <c:v>1986</c:v>
                </c:pt>
                <c:pt idx="194">
                  <c:v>1987</c:v>
                </c:pt>
                <c:pt idx="195">
                  <c:v>1988</c:v>
                </c:pt>
                <c:pt idx="196">
                  <c:v>1989</c:v>
                </c:pt>
                <c:pt idx="197">
                  <c:v>1990</c:v>
                </c:pt>
                <c:pt idx="198">
                  <c:v>1991</c:v>
                </c:pt>
                <c:pt idx="199">
                  <c:v>1992</c:v>
                </c:pt>
                <c:pt idx="200">
                  <c:v>1993</c:v>
                </c:pt>
                <c:pt idx="201">
                  <c:v>1994</c:v>
                </c:pt>
                <c:pt idx="202">
                  <c:v>1995</c:v>
                </c:pt>
                <c:pt idx="203">
                  <c:v>1996</c:v>
                </c:pt>
                <c:pt idx="204">
                  <c:v>1997</c:v>
                </c:pt>
                <c:pt idx="205">
                  <c:v>1998</c:v>
                </c:pt>
                <c:pt idx="206">
                  <c:v>1999</c:v>
                </c:pt>
                <c:pt idx="207">
                  <c:v>2000</c:v>
                </c:pt>
                <c:pt idx="208">
                  <c:v>2001</c:v>
                </c:pt>
                <c:pt idx="209">
                  <c:v>2002</c:v>
                </c:pt>
                <c:pt idx="210">
                  <c:v>2003</c:v>
                </c:pt>
                <c:pt idx="211">
                  <c:v>2004</c:v>
                </c:pt>
                <c:pt idx="212">
                  <c:v>2005</c:v>
                </c:pt>
                <c:pt idx="213">
                  <c:v>2006</c:v>
                </c:pt>
                <c:pt idx="214">
                  <c:v>2007</c:v>
                </c:pt>
                <c:pt idx="215">
                  <c:v>2008</c:v>
                </c:pt>
                <c:pt idx="216">
                  <c:v>2009</c:v>
                </c:pt>
                <c:pt idx="217">
                  <c:v>2010</c:v>
                </c:pt>
                <c:pt idx="218">
                  <c:v>2011</c:v>
                </c:pt>
                <c:pt idx="219">
                  <c:v>2012</c:v>
                </c:pt>
                <c:pt idx="220">
                  <c:v>2013</c:v>
                </c:pt>
                <c:pt idx="221">
                  <c:v>2014</c:v>
                </c:pt>
                <c:pt idx="222">
                  <c:v>2015</c:v>
                </c:pt>
                <c:pt idx="223">
                  <c:v>2016</c:v>
                </c:pt>
                <c:pt idx="224">
                  <c:v>2017</c:v>
                </c:pt>
                <c:pt idx="225">
                  <c:v>2018</c:v>
                </c:pt>
                <c:pt idx="226">
                  <c:v>2019</c:v>
                </c:pt>
              </c:numCache>
            </c:numRef>
          </c:cat>
          <c:val>
            <c:numRef>
              <c:f>'Reconstructed Siegel series'!$N$3:$N$229</c:f>
              <c:numCache>
                <c:formatCode>General</c:formatCode>
                <c:ptCount val="227"/>
                <c:pt idx="9" formatCode="0.000">
                  <c:v>1.6352543387359122</c:v>
                </c:pt>
                <c:pt idx="10" formatCode="#,##0.000">
                  <c:v>1.9591986693722867</c:v>
                </c:pt>
                <c:pt idx="11" formatCode="#,##0.000">
                  <c:v>1.8055751436115919</c:v>
                </c:pt>
                <c:pt idx="12" formatCode="#,##0.000">
                  <c:v>1.8111311786507527</c:v>
                </c:pt>
                <c:pt idx="13" formatCode="#,##0.000">
                  <c:v>1.8138229644707076</c:v>
                </c:pt>
                <c:pt idx="14" formatCode="#,##0.000">
                  <c:v>2.0507461797971591</c:v>
                </c:pt>
                <c:pt idx="15" formatCode="#,##0.000">
                  <c:v>2.0613254677490782</c:v>
                </c:pt>
                <c:pt idx="16" formatCode="#,##0.000">
                  <c:v>2.2904662489319976</c:v>
                </c:pt>
                <c:pt idx="17" formatCode="#,##0.000">
                  <c:v>2.4874994054197415</c:v>
                </c:pt>
                <c:pt idx="18" formatCode="#,##0.000">
                  <c:v>2.5085423342296207</c:v>
                </c:pt>
                <c:pt idx="19" formatCode="#,##0.000">
                  <c:v>2.3843936264767813</c:v>
                </c:pt>
                <c:pt idx="20" formatCode="#,##0.000">
                  <c:v>2.3932490978362448</c:v>
                </c:pt>
                <c:pt idx="21" formatCode="#,##0.000">
                  <c:v>2.1771223141358105</c:v>
                </c:pt>
                <c:pt idx="22" formatCode="#,##0.000">
                  <c:v>2.0770113734007234</c:v>
                </c:pt>
                <c:pt idx="23" formatCode="#,##0.000">
                  <c:v>2.4595289182645539</c:v>
                </c:pt>
                <c:pt idx="24" formatCode="#,##0.000">
                  <c:v>2.7114269817194692</c:v>
                </c:pt>
                <c:pt idx="25" formatCode="#,##0.000">
                  <c:v>3.4029410957358168</c:v>
                </c:pt>
                <c:pt idx="26" formatCode="#,##0.000">
                  <c:v>3.575617892412601</c:v>
                </c:pt>
                <c:pt idx="27" formatCode="#,##0.000">
                  <c:v>3.6796208678493838</c:v>
                </c:pt>
                <c:pt idx="28" formatCode="#,##0.000">
                  <c:v>4.3233293224899834</c:v>
                </c:pt>
                <c:pt idx="29" formatCode="#,##0.000">
                  <c:v>4.8774236359276077</c:v>
                </c:pt>
                <c:pt idx="30" formatCode="#,##0.000">
                  <c:v>4.9956874231938606</c:v>
                </c:pt>
                <c:pt idx="31" formatCode="#,##0.000">
                  <c:v>6.0355147818945456</c:v>
                </c:pt>
                <c:pt idx="32" formatCode="#,##0.000">
                  <c:v>6.9882651425883537</c:v>
                </c:pt>
                <c:pt idx="33" formatCode="#,##0.000">
                  <c:v>6.2797468737522051</c:v>
                </c:pt>
                <c:pt idx="34" formatCode="#,##0.000">
                  <c:v>6.3911059124911613</c:v>
                </c:pt>
                <c:pt idx="35" formatCode="#,##0.000">
                  <c:v>6.3862961314192619</c:v>
                </c:pt>
                <c:pt idx="36" formatCode="#,##0.000">
                  <c:v>5.7420437134811895</c:v>
                </c:pt>
                <c:pt idx="37" formatCode="#,##0.000">
                  <c:v>6.706322106824457</c:v>
                </c:pt>
                <c:pt idx="38" formatCode="#,##0.000">
                  <c:v>9.1702823418445742</c:v>
                </c:pt>
                <c:pt idx="39" formatCode="#,##0.000">
                  <c:v>8.1731699073526425</c:v>
                </c:pt>
                <c:pt idx="40" formatCode="#,##0.000">
                  <c:v>9.3391107353237892</c:v>
                </c:pt>
                <c:pt idx="41" formatCode="#,##0.000">
                  <c:v>9.1780915847147586</c:v>
                </c:pt>
                <c:pt idx="42" formatCode="#,##0.000">
                  <c:v>10.139043166437299</c:v>
                </c:pt>
                <c:pt idx="43" formatCode="#,##0.000">
                  <c:v>9.4971955961722898</c:v>
                </c:pt>
                <c:pt idx="44" formatCode="#,##0.000">
                  <c:v>10.275997449802359</c:v>
                </c:pt>
                <c:pt idx="45" formatCode="#,##0.000">
                  <c:v>8.9010400445471127</c:v>
                </c:pt>
                <c:pt idx="46" formatCode="#,##0.000">
                  <c:v>10.931986434752147</c:v>
                </c:pt>
                <c:pt idx="47" formatCode="#,##0.000">
                  <c:v>9.1281201241809207</c:v>
                </c:pt>
                <c:pt idx="48" formatCode="#,##0.000">
                  <c:v>10.296237634133998</c:v>
                </c:pt>
                <c:pt idx="49" formatCode="#,##0.000">
                  <c:v>8.8993591675235741</c:v>
                </c:pt>
                <c:pt idx="50" formatCode="#,##0.000">
                  <c:v>10.715092567800962</c:v>
                </c:pt>
                <c:pt idx="51" formatCode="#,##0.000">
                  <c:v>17.439646977890732</c:v>
                </c:pt>
                <c:pt idx="52" formatCode="#,##0.000">
                  <c:v>19.426993652492044</c:v>
                </c:pt>
                <c:pt idx="53" formatCode="#,##0.000">
                  <c:v>18.048782972812273</c:v>
                </c:pt>
                <c:pt idx="54" formatCode="#,##0.000">
                  <c:v>22.27462971173583</c:v>
                </c:pt>
                <c:pt idx="55" formatCode="#,##0.000">
                  <c:v>25.404556967490084</c:v>
                </c:pt>
                <c:pt idx="56" formatCode="#,##0.000">
                  <c:v>29.793674947152269</c:v>
                </c:pt>
                <c:pt idx="57" formatCode="#,##0.000">
                  <c:v>35.430877478003978</c:v>
                </c:pt>
                <c:pt idx="58" formatCode="#,##0.000">
                  <c:v>41.43910607776526</c:v>
                </c:pt>
                <c:pt idx="59" formatCode="#,##0.000">
                  <c:v>42.461074215233531</c:v>
                </c:pt>
                <c:pt idx="60" formatCode="#,##0.000">
                  <c:v>53.013781762599464</c:v>
                </c:pt>
                <c:pt idx="61" formatCode="#,##0.000">
                  <c:v>50.216340939072055</c:v>
                </c:pt>
                <c:pt idx="62" formatCode="#,##0.000">
                  <c:v>42.463440166059527</c:v>
                </c:pt>
                <c:pt idx="63" formatCode="#,##0.000">
                  <c:v>51.428158711687971</c:v>
                </c:pt>
                <c:pt idx="64" formatCode="#,##0.000">
                  <c:v>55.704517232636427</c:v>
                </c:pt>
                <c:pt idx="65" formatCode="#,##0.000">
                  <c:v>49.030331360449871</c:v>
                </c:pt>
                <c:pt idx="66" formatCode="#,##0.000">
                  <c:v>58.834831610875575</c:v>
                </c:pt>
                <c:pt idx="67" formatCode="#,##0.000">
                  <c:v>62.648236348558036</c:v>
                </c:pt>
                <c:pt idx="68" formatCode="#,##0.000">
                  <c:v>60.756987501249959</c:v>
                </c:pt>
                <c:pt idx="69" formatCode="#,##0.000">
                  <c:v>56.011422719345234</c:v>
                </c:pt>
                <c:pt idx="70" formatCode="#,##0.000">
                  <c:v>72.458617774063839</c:v>
                </c:pt>
                <c:pt idx="71" formatCode="#,##0.000">
                  <c:v>84.824888540837406</c:v>
                </c:pt>
                <c:pt idx="72" formatCode="#,##0.000">
                  <c:v>87.385124180424398</c:v>
                </c:pt>
                <c:pt idx="73" formatCode="#,##0.000">
                  <c:v>91.054315638979133</c:v>
                </c:pt>
                <c:pt idx="74" formatCode="#,##0.000">
                  <c:v>102.48487104777489</c:v>
                </c:pt>
                <c:pt idx="75" formatCode="#,##0.000">
                  <c:v>112.54173564910748</c:v>
                </c:pt>
                <c:pt idx="76" formatCode="#,##0.000">
                  <c:v>126.71819370611726</c:v>
                </c:pt>
                <c:pt idx="77" formatCode="#,##0.000">
                  <c:v>137.11770699298904</c:v>
                </c:pt>
                <c:pt idx="78" formatCode="#,##0.000">
                  <c:v>152.35462398364916</c:v>
                </c:pt>
                <c:pt idx="79" formatCode="#,##0.000">
                  <c:v>182.46151902425589</c:v>
                </c:pt>
                <c:pt idx="80" formatCode="#,##0.000">
                  <c:v>205.18222489814349</c:v>
                </c:pt>
                <c:pt idx="81" formatCode="#,##0.000">
                  <c:v>206.00512043725527</c:v>
                </c:pt>
                <c:pt idx="82" formatCode="#,##0.000">
                  <c:v>225.62532176763807</c:v>
                </c:pt>
                <c:pt idx="83" formatCode="#,##0.000">
                  <c:v>243.06684239955334</c:v>
                </c:pt>
                <c:pt idx="84" formatCode="#,##0.000">
                  <c:v>211.44477891638445</c:v>
                </c:pt>
                <c:pt idx="85" formatCode="#,##0.000">
                  <c:v>211.2193158327666</c:v>
                </c:pt>
                <c:pt idx="86" formatCode="#,##0.000">
                  <c:v>251.95972865644231</c:v>
                </c:pt>
                <c:pt idx="87" formatCode="#,##0.000">
                  <c:v>372.35423414793632</c:v>
                </c:pt>
                <c:pt idx="88" formatCode="#,##0.000">
                  <c:v>467.80748649235727</c:v>
                </c:pt>
                <c:pt idx="89" formatCode="#,##0.000">
                  <c:v>468.37224402132188</c:v>
                </c:pt>
                <c:pt idx="90" formatCode="#,##0.000">
                  <c:v>489.88177236198987</c:v>
                </c:pt>
                <c:pt idx="91" formatCode="#,##0.000">
                  <c:v>473.28718207256094</c:v>
                </c:pt>
                <c:pt idx="92" formatCode="#,##0.000">
                  <c:v>419.68172714814449</c:v>
                </c:pt>
                <c:pt idx="93" formatCode="#,##0.000">
                  <c:v>553.80682739160147</c:v>
                </c:pt>
                <c:pt idx="94" formatCode="#,##0.000">
                  <c:v>619.08038756582107</c:v>
                </c:pt>
                <c:pt idx="95" formatCode="#,##0.000">
                  <c:v>611.06927976713041</c:v>
                </c:pt>
                <c:pt idx="96" formatCode="#,##0.000">
                  <c:v>617.06142359860496</c:v>
                </c:pt>
                <c:pt idx="97" formatCode="#,##0.000">
                  <c:v>675.98441255522198</c:v>
                </c:pt>
                <c:pt idx="98" formatCode="#,##0.000">
                  <c:v>636.24396496652889</c:v>
                </c:pt>
                <c:pt idx="99" formatCode="#,##0.000">
                  <c:v>756.38577750010211</c:v>
                </c:pt>
                <c:pt idx="100" formatCode="#,##0.000">
                  <c:v>808.98628913286336</c:v>
                </c:pt>
                <c:pt idx="101" formatCode="#,##0.000">
                  <c:v>671.65339511812556</c:v>
                </c:pt>
                <c:pt idx="102" formatCode="#,##0.000">
                  <c:v>714.98897167557675</c:v>
                </c:pt>
                <c:pt idx="103" formatCode="#,##0.000">
                  <c:v>758.37986051343967</c:v>
                </c:pt>
                <c:pt idx="104" formatCode="#,##0.000">
                  <c:v>786.58856197635828</c:v>
                </c:pt>
                <c:pt idx="105" formatCode="#,##0.000">
                  <c:v>952.05030682825247</c:v>
                </c:pt>
                <c:pt idx="106" formatCode="#,##0.000">
                  <c:v>1235.8323017712096</c:v>
                </c:pt>
                <c:pt idx="107" formatCode="#,##0.000">
                  <c:v>1278.0046351430603</c:v>
                </c:pt>
                <c:pt idx="108" formatCode="#,##0.000">
                  <c:v>1523.4450421375318</c:v>
                </c:pt>
                <c:pt idx="109" formatCode="#,##0.000">
                  <c:v>1794.4697013028456</c:v>
                </c:pt>
                <c:pt idx="110" formatCode="#,##0.000">
                  <c:v>1910.0378604849561</c:v>
                </c:pt>
                <c:pt idx="111" formatCode="#,##0.000">
                  <c:v>1554.869409409222</c:v>
                </c:pt>
                <c:pt idx="112" formatCode="#,##0.000">
                  <c:v>2045.1827247801905</c:v>
                </c:pt>
                <c:pt idx="113" formatCode="#,##0.000">
                  <c:v>2476.6281906415666</c:v>
                </c:pt>
                <c:pt idx="114" formatCode="#,##0.000">
                  <c:v>2410.7132821347282</c:v>
                </c:pt>
                <c:pt idx="115" formatCode="#,##0.000">
                  <c:v>1801.8442264568907</c:v>
                </c:pt>
                <c:pt idx="116" formatCode="#,##0.000">
                  <c:v>2549.1384816954865</c:v>
                </c:pt>
                <c:pt idx="117" formatCode="#,##0.000">
                  <c:v>2934.4379385734123</c:v>
                </c:pt>
                <c:pt idx="118" formatCode="#,##0.000">
                  <c:v>2762.9254653715775</c:v>
                </c:pt>
                <c:pt idx="119" formatCode="#,##0.000">
                  <c:v>2830.953581300218</c:v>
                </c:pt>
                <c:pt idx="120" formatCode="#,##0.000">
                  <c:v>2969.221625755612</c:v>
                </c:pt>
                <c:pt idx="121" formatCode="#,##0.000">
                  <c:v>2767.4245263755547</c:v>
                </c:pt>
                <c:pt idx="122" formatCode="#,##0.000">
                  <c:v>2581.8726732940945</c:v>
                </c:pt>
                <c:pt idx="123" formatCode="#,##0.000">
                  <c:v>3295.698540624574</c:v>
                </c:pt>
                <c:pt idx="124" formatCode="#,##0.000">
                  <c:v>3199.2681572224324</c:v>
                </c:pt>
                <c:pt idx="125" formatCode="#,##0.000">
                  <c:v>2209.0459039765128</c:v>
                </c:pt>
                <c:pt idx="126" formatCode="#,##0.000">
                  <c:v>2191.5921461034545</c:v>
                </c:pt>
                <c:pt idx="127" formatCode="#,##0.000">
                  <c:v>2230.6199116151947</c:v>
                </c:pt>
                <c:pt idx="128" formatCode="#,##0.000">
                  <c:v>1942.7275607892223</c:v>
                </c:pt>
                <c:pt idx="129" formatCode="#,##0.000">
                  <c:v>2386.8299196299768</c:v>
                </c:pt>
                <c:pt idx="130" formatCode="#,##0.000">
                  <c:v>3104.3945238417082</c:v>
                </c:pt>
                <c:pt idx="131" formatCode="#,##0.000">
                  <c:v>3179.3110599907286</c:v>
                </c:pt>
                <c:pt idx="132" formatCode="#,##0.000">
                  <c:v>4033.6535701631847</c:v>
                </c:pt>
                <c:pt idx="133" formatCode="#,##0.000">
                  <c:v>4903.7005403217172</c:v>
                </c:pt>
                <c:pt idx="134" formatCode="#,##0.000">
                  <c:v>5489.9483958365472</c:v>
                </c:pt>
                <c:pt idx="135" formatCode="#,##0.000">
                  <c:v>7753.9431611763412</c:v>
                </c:pt>
                <c:pt idx="136" formatCode="#,##0.000">
                  <c:v>11969.947724075135</c:v>
                </c:pt>
                <c:pt idx="137" formatCode="#,##0.000">
                  <c:v>11021.395102122606</c:v>
                </c:pt>
                <c:pt idx="138" formatCode="#,##0.000">
                  <c:v>8787.7071914977932</c:v>
                </c:pt>
                <c:pt idx="139" formatCode="#,##0.000">
                  <c:v>5127.9481798842362</c:v>
                </c:pt>
                <c:pt idx="140" formatCode="#,##0.000">
                  <c:v>5410.4287768627801</c:v>
                </c:pt>
                <c:pt idx="141" formatCode="#,##0.000">
                  <c:v>8933.675220969375</c:v>
                </c:pt>
                <c:pt idx="142" formatCode="#,##0.000">
                  <c:v>7404.0891618522</c:v>
                </c:pt>
                <c:pt idx="143" formatCode="#,##0.000">
                  <c:v>11988.772323962437</c:v>
                </c:pt>
                <c:pt idx="144" formatCode="#,##0.000">
                  <c:v>15301.677518399883</c:v>
                </c:pt>
                <c:pt idx="145" formatCode="#,##0.000">
                  <c:v>9646.4414828071367</c:v>
                </c:pt>
                <c:pt idx="146" formatCode="#,##0.000">
                  <c:v>11786.79863217337</c:v>
                </c:pt>
                <c:pt idx="147" formatCode="#,##0.000">
                  <c:v>12249.895440434377</c:v>
                </c:pt>
                <c:pt idx="148" formatCode="#,##0.000">
                  <c:v>10752.051978107987</c:v>
                </c:pt>
                <c:pt idx="149" formatCode="#,##0.000">
                  <c:v>9097.0868197124764</c:v>
                </c:pt>
                <c:pt idx="150" formatCode="#,##0.000">
                  <c:v>10745.990493560628</c:v>
                </c:pt>
                <c:pt idx="151" formatCode="#,##0.000">
                  <c:v>12448.485803913707</c:v>
                </c:pt>
                <c:pt idx="152" formatCode="#,##0.000">
                  <c:v>14551.003917617716</c:v>
                </c:pt>
                <c:pt idx="153" formatCode="#,##0.000">
                  <c:v>20475.681664479343</c:v>
                </c:pt>
                <c:pt idx="154" formatCode="#,##0.000">
                  <c:v>15250.783192895828</c:v>
                </c:pt>
                <c:pt idx="155" formatCode="#,##0.000">
                  <c:v>13719.164273219836</c:v>
                </c:pt>
                <c:pt idx="156" formatCode="#,##0.000">
                  <c:v>14915.300542203066</c:v>
                </c:pt>
                <c:pt idx="157" formatCode="#,##0.000">
                  <c:v>18379.064159841248</c:v>
                </c:pt>
                <c:pt idx="158" formatCode="#,##0.000">
                  <c:v>23368.172532351255</c:v>
                </c:pt>
                <c:pt idx="159" formatCode="#,##0.000">
                  <c:v>26586.513430870647</c:v>
                </c:pt>
                <c:pt idx="160" formatCode="#,##0.000">
                  <c:v>30638.9501400687</c:v>
                </c:pt>
                <c:pt idx="161" formatCode="#,##0.000">
                  <c:v>31765.561758213229</c:v>
                </c:pt>
                <c:pt idx="162" formatCode="#,##0.000">
                  <c:v>47272.865279570287</c:v>
                </c:pt>
                <c:pt idx="163" formatCode="#,##0.000">
                  <c:v>58645.307773174689</c:v>
                </c:pt>
                <c:pt idx="164" formatCode="#,##0.000">
                  <c:v>60338.988730485333</c:v>
                </c:pt>
                <c:pt idx="165" formatCode="#,##0.000">
                  <c:v>56523.64015531286</c:v>
                </c:pt>
                <c:pt idx="166" formatCode="#,##0.000">
                  <c:v>76921.662581687124</c:v>
                </c:pt>
                <c:pt idx="167" formatCode="#,##0.000">
                  <c:v>78866.857733670899</c:v>
                </c:pt>
                <c:pt idx="168" formatCode="#,##0.000">
                  <c:v>89170.328331356941</c:v>
                </c:pt>
                <c:pt idx="169" formatCode="#,##0.000">
                  <c:v>101716.26650264653</c:v>
                </c:pt>
                <c:pt idx="170" formatCode="#,##0.000">
                  <c:v>99909.660733631899</c:v>
                </c:pt>
                <c:pt idx="171" formatCode="#,##0.000">
                  <c:v>118118.3459708078</c:v>
                </c:pt>
                <c:pt idx="172" formatCode="#,##0.000">
                  <c:v>137115.52754096477</c:v>
                </c:pt>
                <c:pt idx="173" formatCode="#,##0.000">
                  <c:v>147141.89173878735</c:v>
                </c:pt>
                <c:pt idx="174" formatCode="#,##0.000">
                  <c:v>137289.81212595582</c:v>
                </c:pt>
                <c:pt idx="175" formatCode="#,##0.000">
                  <c:v>145630.32824484768</c:v>
                </c:pt>
                <c:pt idx="176" formatCode="#,##0.000">
                  <c:v>160729.48932979404</c:v>
                </c:pt>
                <c:pt idx="177" formatCode="#,##0.000">
                  <c:v>129114.23759713976</c:v>
                </c:pt>
                <c:pt idx="178" formatCode="#,##0.000">
                  <c:v>143544.90142972284</c:v>
                </c:pt>
                <c:pt idx="179" formatCode="#,##0.000">
                  <c:v>155450.00021289953</c:v>
                </c:pt>
                <c:pt idx="180" formatCode="#,##0.000">
                  <c:v>172290.06544031852</c:v>
                </c:pt>
                <c:pt idx="181" formatCode="#,##0.000">
                  <c:v>135420.92682410037</c:v>
                </c:pt>
                <c:pt idx="182" formatCode="#,##0.000">
                  <c:v>101101.20776302564</c:v>
                </c:pt>
                <c:pt idx="183" formatCode="#,##0.000">
                  <c:v>129364.33429698843</c:v>
                </c:pt>
                <c:pt idx="184" formatCode="#,##0.000">
                  <c:v>129406.17989935941</c:v>
                </c:pt>
                <c:pt idx="185" formatCode="#,##0.000">
                  <c:v>111271.47757756049</c:v>
                </c:pt>
                <c:pt idx="186" formatCode="#,##0.000">
                  <c:v>120208.22330042266</c:v>
                </c:pt>
                <c:pt idx="187" formatCode="#,##0.000">
                  <c:v>127315.3007870217</c:v>
                </c:pt>
                <c:pt idx="188" formatCode="#,##0.000">
                  <c:v>136072.19884756068</c:v>
                </c:pt>
                <c:pt idx="189" formatCode="#,##0.000">
                  <c:v>122967.92689065084</c:v>
                </c:pt>
                <c:pt idx="190" formatCode="#,##0.000">
                  <c:v>151467.85186595091</c:v>
                </c:pt>
                <c:pt idx="191" formatCode="#,##0.000">
                  <c:v>170799.56267269736</c:v>
                </c:pt>
                <c:pt idx="192" formatCode="#,##0.000">
                  <c:v>190007.86291117728</c:v>
                </c:pt>
                <c:pt idx="193" formatCode="#,##0.000">
                  <c:v>224788.42046145041</c:v>
                </c:pt>
                <c:pt idx="194" formatCode="#,##0.000">
                  <c:v>296667.07901854732</c:v>
                </c:pt>
                <c:pt idx="195" formatCode="#,##0.000">
                  <c:v>275641.18195019185</c:v>
                </c:pt>
                <c:pt idx="196" formatCode="#,##0.000">
                  <c:v>316226.30084720353</c:v>
                </c:pt>
                <c:pt idx="197" formatCode="#,##0.000">
                  <c:v>344047.92090584122</c:v>
                </c:pt>
                <c:pt idx="198" formatCode="#,##0.000">
                  <c:v>353003.35637462791</c:v>
                </c:pt>
                <c:pt idx="199" formatCode="#,##0.000">
                  <c:v>422140.0946410069</c:v>
                </c:pt>
                <c:pt idx="200" formatCode="#,##0.000">
                  <c:v>452219.75717714208</c:v>
                </c:pt>
                <c:pt idx="201" formatCode="#,##0.000">
                  <c:v>497869.20966359129</c:v>
                </c:pt>
                <c:pt idx="202" formatCode="#,##0.000">
                  <c:v>486818.28608137259</c:v>
                </c:pt>
                <c:pt idx="203" formatCode="#,##0.000">
                  <c:v>657103.11784394027</c:v>
                </c:pt>
                <c:pt idx="204" formatCode="#,##0.000">
                  <c:v>805691.74512788781</c:v>
                </c:pt>
                <c:pt idx="205" formatCode="#,##0.000">
                  <c:v>1006802.8282424965</c:v>
                </c:pt>
                <c:pt idx="206" formatCode="#,##0.000">
                  <c:v>1311926.2587241582</c:v>
                </c:pt>
                <c:pt idx="207" formatCode="#,##0.000">
                  <c:v>1409187.9367346889</c:v>
                </c:pt>
                <c:pt idx="208" formatCode="#,##0.000">
                  <c:v>1346472.707789555</c:v>
                </c:pt>
                <c:pt idx="209" formatCode="#,##0.000">
                  <c:v>1116320.5024635589</c:v>
                </c:pt>
                <c:pt idx="210" formatCode="#,##0.000">
                  <c:v>837643.32687062118</c:v>
                </c:pt>
                <c:pt idx="211" formatCode="#,##0.000">
                  <c:v>1106035.0970463324</c:v>
                </c:pt>
                <c:pt idx="212" formatCode="#,##0.000">
                  <c:v>1140873.0636477047</c:v>
                </c:pt>
                <c:pt idx="213" formatCode="#,##0.000">
                  <c:v>1210855.1372218549</c:v>
                </c:pt>
                <c:pt idx="214" formatCode="#,##0.000">
                  <c:v>1358330.9523201999</c:v>
                </c:pt>
                <c:pt idx="215" formatCode="#,##0.000">
                  <c:v>1272511.1830649357</c:v>
                </c:pt>
                <c:pt idx="216" formatCode="#,##0.000">
                  <c:v>780751.44398778072</c:v>
                </c:pt>
                <c:pt idx="217" formatCode="#,##0.000">
                  <c:v>1012871.4697069667</c:v>
                </c:pt>
                <c:pt idx="218" formatCode="#,##0.000">
                  <c:v>1217716.2910288104</c:v>
                </c:pt>
                <c:pt idx="219" formatCode="#,##0.000">
                  <c:v>1233009.7623194703</c:v>
                </c:pt>
                <c:pt idx="220" formatCode="#,##0.000">
                  <c:v>1417285.0350383471</c:v>
                </c:pt>
                <c:pt idx="221" formatCode="#,##0.000">
                  <c:v>1695471.5671840662</c:v>
                </c:pt>
                <c:pt idx="222" formatCode="#,##0.000">
                  <c:v>1938382.4693195736</c:v>
                </c:pt>
                <c:pt idx="223" formatCode="#,##0.000">
                  <c:v>1899405.5889566955</c:v>
                </c:pt>
                <c:pt idx="224" formatCode="#,##0.000">
                  <c:v>2224440.2445722097</c:v>
                </c:pt>
                <c:pt idx="225" formatCode="#,##0.000">
                  <c:v>2754861.4481533328</c:v>
                </c:pt>
                <c:pt idx="226" formatCode="#,##0.000">
                  <c:v>2649979.9816349121</c:v>
                </c:pt>
              </c:numCache>
            </c:numRef>
          </c:val>
          <c:smooth val="0"/>
          <c:extLst>
            <c:ext xmlns:c16="http://schemas.microsoft.com/office/drawing/2014/chart" uri="{C3380CC4-5D6E-409C-BE32-E72D297353CC}">
              <c16:uniqueId val="{00000003-6EF5-40CE-8CAD-60ECA2F92F7F}"/>
            </c:ext>
          </c:extLst>
        </c:ser>
        <c:ser>
          <c:idx val="1"/>
          <c:order val="1"/>
          <c:tx>
            <c:v>Siegel real bonds</c:v>
          </c:tx>
          <c:spPr>
            <a:ln w="28575" cap="rnd">
              <a:solidFill>
                <a:schemeClr val="accent2">
                  <a:lumMod val="75000"/>
                </a:schemeClr>
              </a:solidFill>
              <a:prstDash val="sysDot"/>
              <a:round/>
            </a:ln>
            <a:effectLst/>
          </c:spPr>
          <c:marker>
            <c:symbol val="none"/>
          </c:marker>
          <c:cat>
            <c:numRef>
              <c:f>'Reconstructed Siegel series'!$A$3:$A$229</c:f>
              <c:numCache>
                <c:formatCode>General</c:formatCode>
                <c:ptCount val="227"/>
                <c:pt idx="0">
                  <c:v>1793</c:v>
                </c:pt>
                <c:pt idx="1">
                  <c:v>1794</c:v>
                </c:pt>
                <c:pt idx="2">
                  <c:v>1795</c:v>
                </c:pt>
                <c:pt idx="3">
                  <c:v>1796</c:v>
                </c:pt>
                <c:pt idx="4">
                  <c:v>1797</c:v>
                </c:pt>
                <c:pt idx="5">
                  <c:v>1798</c:v>
                </c:pt>
                <c:pt idx="6">
                  <c:v>1799</c:v>
                </c:pt>
                <c:pt idx="7">
                  <c:v>1800</c:v>
                </c:pt>
                <c:pt idx="8">
                  <c:v>1801</c:v>
                </c:pt>
                <c:pt idx="9">
                  <c:v>1802</c:v>
                </c:pt>
                <c:pt idx="10">
                  <c:v>1803</c:v>
                </c:pt>
                <c:pt idx="11">
                  <c:v>1804</c:v>
                </c:pt>
                <c:pt idx="12">
                  <c:v>1805</c:v>
                </c:pt>
                <c:pt idx="13">
                  <c:v>1806</c:v>
                </c:pt>
                <c:pt idx="14">
                  <c:v>1807</c:v>
                </c:pt>
                <c:pt idx="15">
                  <c:v>1808</c:v>
                </c:pt>
                <c:pt idx="16">
                  <c:v>1809</c:v>
                </c:pt>
                <c:pt idx="17">
                  <c:v>1810</c:v>
                </c:pt>
                <c:pt idx="18">
                  <c:v>1811</c:v>
                </c:pt>
                <c:pt idx="19">
                  <c:v>1812</c:v>
                </c:pt>
                <c:pt idx="20">
                  <c:v>1813</c:v>
                </c:pt>
                <c:pt idx="21">
                  <c:v>1814</c:v>
                </c:pt>
                <c:pt idx="22">
                  <c:v>1815</c:v>
                </c:pt>
                <c:pt idx="23">
                  <c:v>1816</c:v>
                </c:pt>
                <c:pt idx="24">
                  <c:v>1817</c:v>
                </c:pt>
                <c:pt idx="25">
                  <c:v>1818</c:v>
                </c:pt>
                <c:pt idx="26">
                  <c:v>1819</c:v>
                </c:pt>
                <c:pt idx="27">
                  <c:v>1820</c:v>
                </c:pt>
                <c:pt idx="28">
                  <c:v>1821</c:v>
                </c:pt>
                <c:pt idx="29">
                  <c:v>1822</c:v>
                </c:pt>
                <c:pt idx="30">
                  <c:v>1823</c:v>
                </c:pt>
                <c:pt idx="31">
                  <c:v>1824</c:v>
                </c:pt>
                <c:pt idx="32">
                  <c:v>1825</c:v>
                </c:pt>
                <c:pt idx="33">
                  <c:v>1826</c:v>
                </c:pt>
                <c:pt idx="34">
                  <c:v>1827</c:v>
                </c:pt>
                <c:pt idx="35">
                  <c:v>1828</c:v>
                </c:pt>
                <c:pt idx="36">
                  <c:v>1829</c:v>
                </c:pt>
                <c:pt idx="37">
                  <c:v>1830</c:v>
                </c:pt>
                <c:pt idx="38">
                  <c:v>1831</c:v>
                </c:pt>
                <c:pt idx="39">
                  <c:v>1832</c:v>
                </c:pt>
                <c:pt idx="40">
                  <c:v>1833</c:v>
                </c:pt>
                <c:pt idx="41">
                  <c:v>1834</c:v>
                </c:pt>
                <c:pt idx="42">
                  <c:v>1835</c:v>
                </c:pt>
                <c:pt idx="43">
                  <c:v>1836</c:v>
                </c:pt>
                <c:pt idx="44">
                  <c:v>1837</c:v>
                </c:pt>
                <c:pt idx="45">
                  <c:v>1838</c:v>
                </c:pt>
                <c:pt idx="46">
                  <c:v>1839</c:v>
                </c:pt>
                <c:pt idx="47">
                  <c:v>1840</c:v>
                </c:pt>
                <c:pt idx="48">
                  <c:v>1841</c:v>
                </c:pt>
                <c:pt idx="49">
                  <c:v>1842</c:v>
                </c:pt>
                <c:pt idx="50">
                  <c:v>1843</c:v>
                </c:pt>
                <c:pt idx="51">
                  <c:v>1844</c:v>
                </c:pt>
                <c:pt idx="52">
                  <c:v>1845</c:v>
                </c:pt>
                <c:pt idx="53">
                  <c:v>1846</c:v>
                </c:pt>
                <c:pt idx="54">
                  <c:v>1847</c:v>
                </c:pt>
                <c:pt idx="55">
                  <c:v>1848</c:v>
                </c:pt>
                <c:pt idx="56">
                  <c:v>1849</c:v>
                </c:pt>
                <c:pt idx="57">
                  <c:v>1850</c:v>
                </c:pt>
                <c:pt idx="58">
                  <c:v>1851</c:v>
                </c:pt>
                <c:pt idx="59">
                  <c:v>1852</c:v>
                </c:pt>
                <c:pt idx="60">
                  <c:v>1853</c:v>
                </c:pt>
                <c:pt idx="61">
                  <c:v>1854</c:v>
                </c:pt>
                <c:pt idx="62">
                  <c:v>1855</c:v>
                </c:pt>
                <c:pt idx="63">
                  <c:v>1856</c:v>
                </c:pt>
                <c:pt idx="64">
                  <c:v>1857</c:v>
                </c:pt>
                <c:pt idx="65">
                  <c:v>1858</c:v>
                </c:pt>
                <c:pt idx="66">
                  <c:v>1859</c:v>
                </c:pt>
                <c:pt idx="67">
                  <c:v>1860</c:v>
                </c:pt>
                <c:pt idx="68">
                  <c:v>1861</c:v>
                </c:pt>
                <c:pt idx="69">
                  <c:v>1862</c:v>
                </c:pt>
                <c:pt idx="70">
                  <c:v>1863</c:v>
                </c:pt>
                <c:pt idx="71">
                  <c:v>1864</c:v>
                </c:pt>
                <c:pt idx="72">
                  <c:v>1865</c:v>
                </c:pt>
                <c:pt idx="73">
                  <c:v>1866</c:v>
                </c:pt>
                <c:pt idx="74">
                  <c:v>1867</c:v>
                </c:pt>
                <c:pt idx="75">
                  <c:v>1868</c:v>
                </c:pt>
                <c:pt idx="76">
                  <c:v>1869</c:v>
                </c:pt>
                <c:pt idx="77">
                  <c:v>1870</c:v>
                </c:pt>
                <c:pt idx="78">
                  <c:v>1871</c:v>
                </c:pt>
                <c:pt idx="79">
                  <c:v>1872</c:v>
                </c:pt>
                <c:pt idx="80">
                  <c:v>1873</c:v>
                </c:pt>
                <c:pt idx="81">
                  <c:v>1874</c:v>
                </c:pt>
                <c:pt idx="82">
                  <c:v>1875</c:v>
                </c:pt>
                <c:pt idx="83">
                  <c:v>1876</c:v>
                </c:pt>
                <c:pt idx="84">
                  <c:v>1877</c:v>
                </c:pt>
                <c:pt idx="85">
                  <c:v>1878</c:v>
                </c:pt>
                <c:pt idx="86">
                  <c:v>1879</c:v>
                </c:pt>
                <c:pt idx="87">
                  <c:v>1880</c:v>
                </c:pt>
                <c:pt idx="88">
                  <c:v>1881</c:v>
                </c:pt>
                <c:pt idx="89">
                  <c:v>1882</c:v>
                </c:pt>
                <c:pt idx="90">
                  <c:v>1883</c:v>
                </c:pt>
                <c:pt idx="91">
                  <c:v>1884</c:v>
                </c:pt>
                <c:pt idx="92">
                  <c:v>1885</c:v>
                </c:pt>
                <c:pt idx="93">
                  <c:v>1886</c:v>
                </c:pt>
                <c:pt idx="94">
                  <c:v>1887</c:v>
                </c:pt>
                <c:pt idx="95">
                  <c:v>1888</c:v>
                </c:pt>
                <c:pt idx="96">
                  <c:v>1889</c:v>
                </c:pt>
                <c:pt idx="97">
                  <c:v>1890</c:v>
                </c:pt>
                <c:pt idx="98">
                  <c:v>1891</c:v>
                </c:pt>
                <c:pt idx="99">
                  <c:v>1892</c:v>
                </c:pt>
                <c:pt idx="100">
                  <c:v>1893</c:v>
                </c:pt>
                <c:pt idx="101">
                  <c:v>1894</c:v>
                </c:pt>
                <c:pt idx="102">
                  <c:v>1895</c:v>
                </c:pt>
                <c:pt idx="103">
                  <c:v>1896</c:v>
                </c:pt>
                <c:pt idx="104">
                  <c:v>1897</c:v>
                </c:pt>
                <c:pt idx="105">
                  <c:v>1898</c:v>
                </c:pt>
                <c:pt idx="106">
                  <c:v>1899</c:v>
                </c:pt>
                <c:pt idx="107">
                  <c:v>1900</c:v>
                </c:pt>
                <c:pt idx="108">
                  <c:v>1901</c:v>
                </c:pt>
                <c:pt idx="109">
                  <c:v>1902</c:v>
                </c:pt>
                <c:pt idx="110">
                  <c:v>1903</c:v>
                </c:pt>
                <c:pt idx="111">
                  <c:v>1904</c:v>
                </c:pt>
                <c:pt idx="112">
                  <c:v>1905</c:v>
                </c:pt>
                <c:pt idx="113">
                  <c:v>1906</c:v>
                </c:pt>
                <c:pt idx="114">
                  <c:v>1907</c:v>
                </c:pt>
                <c:pt idx="115">
                  <c:v>1908</c:v>
                </c:pt>
                <c:pt idx="116">
                  <c:v>1909</c:v>
                </c:pt>
                <c:pt idx="117">
                  <c:v>1910</c:v>
                </c:pt>
                <c:pt idx="118">
                  <c:v>1911</c:v>
                </c:pt>
                <c:pt idx="119">
                  <c:v>1912</c:v>
                </c:pt>
                <c:pt idx="120">
                  <c:v>1913</c:v>
                </c:pt>
                <c:pt idx="121">
                  <c:v>1914</c:v>
                </c:pt>
                <c:pt idx="122">
                  <c:v>1915</c:v>
                </c:pt>
                <c:pt idx="123">
                  <c:v>1916</c:v>
                </c:pt>
                <c:pt idx="124">
                  <c:v>1917</c:v>
                </c:pt>
                <c:pt idx="125">
                  <c:v>1918</c:v>
                </c:pt>
                <c:pt idx="126">
                  <c:v>1919</c:v>
                </c:pt>
                <c:pt idx="127">
                  <c:v>1920</c:v>
                </c:pt>
                <c:pt idx="128">
                  <c:v>1921</c:v>
                </c:pt>
                <c:pt idx="129">
                  <c:v>1922</c:v>
                </c:pt>
                <c:pt idx="130">
                  <c:v>1923</c:v>
                </c:pt>
                <c:pt idx="131">
                  <c:v>1924</c:v>
                </c:pt>
                <c:pt idx="132">
                  <c:v>1925</c:v>
                </c:pt>
                <c:pt idx="133">
                  <c:v>1926</c:v>
                </c:pt>
                <c:pt idx="134">
                  <c:v>1927</c:v>
                </c:pt>
                <c:pt idx="135">
                  <c:v>1928</c:v>
                </c:pt>
                <c:pt idx="136">
                  <c:v>1929</c:v>
                </c:pt>
                <c:pt idx="137">
                  <c:v>1930</c:v>
                </c:pt>
                <c:pt idx="138">
                  <c:v>1931</c:v>
                </c:pt>
                <c:pt idx="139">
                  <c:v>1932</c:v>
                </c:pt>
                <c:pt idx="140">
                  <c:v>1933</c:v>
                </c:pt>
                <c:pt idx="141">
                  <c:v>1934</c:v>
                </c:pt>
                <c:pt idx="142">
                  <c:v>1935</c:v>
                </c:pt>
                <c:pt idx="143">
                  <c:v>1936</c:v>
                </c:pt>
                <c:pt idx="144">
                  <c:v>1937</c:v>
                </c:pt>
                <c:pt idx="145">
                  <c:v>1938</c:v>
                </c:pt>
                <c:pt idx="146">
                  <c:v>1939</c:v>
                </c:pt>
                <c:pt idx="147">
                  <c:v>1940</c:v>
                </c:pt>
                <c:pt idx="148">
                  <c:v>1941</c:v>
                </c:pt>
                <c:pt idx="149">
                  <c:v>1942</c:v>
                </c:pt>
                <c:pt idx="150">
                  <c:v>1943</c:v>
                </c:pt>
                <c:pt idx="151">
                  <c:v>1944</c:v>
                </c:pt>
                <c:pt idx="152">
                  <c:v>1945</c:v>
                </c:pt>
                <c:pt idx="153">
                  <c:v>1946</c:v>
                </c:pt>
                <c:pt idx="154">
                  <c:v>1947</c:v>
                </c:pt>
                <c:pt idx="155">
                  <c:v>1948</c:v>
                </c:pt>
                <c:pt idx="156">
                  <c:v>1949</c:v>
                </c:pt>
                <c:pt idx="157">
                  <c:v>1950</c:v>
                </c:pt>
                <c:pt idx="158">
                  <c:v>1951</c:v>
                </c:pt>
                <c:pt idx="159">
                  <c:v>1952</c:v>
                </c:pt>
                <c:pt idx="160">
                  <c:v>1953</c:v>
                </c:pt>
                <c:pt idx="161">
                  <c:v>1954</c:v>
                </c:pt>
                <c:pt idx="162">
                  <c:v>1955</c:v>
                </c:pt>
                <c:pt idx="163">
                  <c:v>1956</c:v>
                </c:pt>
                <c:pt idx="164">
                  <c:v>1957</c:v>
                </c:pt>
                <c:pt idx="165">
                  <c:v>1958</c:v>
                </c:pt>
                <c:pt idx="166">
                  <c:v>1959</c:v>
                </c:pt>
                <c:pt idx="167">
                  <c:v>1960</c:v>
                </c:pt>
                <c:pt idx="168">
                  <c:v>1961</c:v>
                </c:pt>
                <c:pt idx="169">
                  <c:v>1962</c:v>
                </c:pt>
                <c:pt idx="170">
                  <c:v>1963</c:v>
                </c:pt>
                <c:pt idx="171">
                  <c:v>1964</c:v>
                </c:pt>
                <c:pt idx="172">
                  <c:v>1965</c:v>
                </c:pt>
                <c:pt idx="173">
                  <c:v>1966</c:v>
                </c:pt>
                <c:pt idx="174">
                  <c:v>1967</c:v>
                </c:pt>
                <c:pt idx="175">
                  <c:v>1968</c:v>
                </c:pt>
                <c:pt idx="176">
                  <c:v>1969</c:v>
                </c:pt>
                <c:pt idx="177">
                  <c:v>1970</c:v>
                </c:pt>
                <c:pt idx="178">
                  <c:v>1971</c:v>
                </c:pt>
                <c:pt idx="179">
                  <c:v>1972</c:v>
                </c:pt>
                <c:pt idx="180">
                  <c:v>1973</c:v>
                </c:pt>
                <c:pt idx="181">
                  <c:v>1974</c:v>
                </c:pt>
                <c:pt idx="182">
                  <c:v>1975</c:v>
                </c:pt>
                <c:pt idx="183">
                  <c:v>1976</c:v>
                </c:pt>
                <c:pt idx="184">
                  <c:v>1977</c:v>
                </c:pt>
                <c:pt idx="185">
                  <c:v>1978</c:v>
                </c:pt>
                <c:pt idx="186">
                  <c:v>1979</c:v>
                </c:pt>
                <c:pt idx="187">
                  <c:v>1980</c:v>
                </c:pt>
                <c:pt idx="188">
                  <c:v>1981</c:v>
                </c:pt>
                <c:pt idx="189">
                  <c:v>1982</c:v>
                </c:pt>
                <c:pt idx="190">
                  <c:v>1983</c:v>
                </c:pt>
                <c:pt idx="191">
                  <c:v>1984</c:v>
                </c:pt>
                <c:pt idx="192">
                  <c:v>1985</c:v>
                </c:pt>
                <c:pt idx="193">
                  <c:v>1986</c:v>
                </c:pt>
                <c:pt idx="194">
                  <c:v>1987</c:v>
                </c:pt>
                <c:pt idx="195">
                  <c:v>1988</c:v>
                </c:pt>
                <c:pt idx="196">
                  <c:v>1989</c:v>
                </c:pt>
                <c:pt idx="197">
                  <c:v>1990</c:v>
                </c:pt>
                <c:pt idx="198">
                  <c:v>1991</c:v>
                </c:pt>
                <c:pt idx="199">
                  <c:v>1992</c:v>
                </c:pt>
                <c:pt idx="200">
                  <c:v>1993</c:v>
                </c:pt>
                <c:pt idx="201">
                  <c:v>1994</c:v>
                </c:pt>
                <c:pt idx="202">
                  <c:v>1995</c:v>
                </c:pt>
                <c:pt idx="203">
                  <c:v>1996</c:v>
                </c:pt>
                <c:pt idx="204">
                  <c:v>1997</c:v>
                </c:pt>
                <c:pt idx="205">
                  <c:v>1998</c:v>
                </c:pt>
                <c:pt idx="206">
                  <c:v>1999</c:v>
                </c:pt>
                <c:pt idx="207">
                  <c:v>2000</c:v>
                </c:pt>
                <c:pt idx="208">
                  <c:v>2001</c:v>
                </c:pt>
                <c:pt idx="209">
                  <c:v>2002</c:v>
                </c:pt>
                <c:pt idx="210">
                  <c:v>2003</c:v>
                </c:pt>
                <c:pt idx="211">
                  <c:v>2004</c:v>
                </c:pt>
                <c:pt idx="212">
                  <c:v>2005</c:v>
                </c:pt>
                <c:pt idx="213">
                  <c:v>2006</c:v>
                </c:pt>
                <c:pt idx="214">
                  <c:v>2007</c:v>
                </c:pt>
                <c:pt idx="215">
                  <c:v>2008</c:v>
                </c:pt>
                <c:pt idx="216">
                  <c:v>2009</c:v>
                </c:pt>
                <c:pt idx="217">
                  <c:v>2010</c:v>
                </c:pt>
                <c:pt idx="218">
                  <c:v>2011</c:v>
                </c:pt>
                <c:pt idx="219">
                  <c:v>2012</c:v>
                </c:pt>
                <c:pt idx="220">
                  <c:v>2013</c:v>
                </c:pt>
                <c:pt idx="221">
                  <c:v>2014</c:v>
                </c:pt>
                <c:pt idx="222">
                  <c:v>2015</c:v>
                </c:pt>
                <c:pt idx="223">
                  <c:v>2016</c:v>
                </c:pt>
                <c:pt idx="224">
                  <c:v>2017</c:v>
                </c:pt>
                <c:pt idx="225">
                  <c:v>2018</c:v>
                </c:pt>
                <c:pt idx="226">
                  <c:v>2019</c:v>
                </c:pt>
              </c:numCache>
            </c:numRef>
          </c:cat>
          <c:val>
            <c:numRef>
              <c:f>'Reconstructed Siegel series'!$O$3:$O$229</c:f>
              <c:numCache>
                <c:formatCode>General</c:formatCode>
                <c:ptCount val="227"/>
                <c:pt idx="9" formatCode="0.000">
                  <c:v>1.4190005717662797</c:v>
                </c:pt>
                <c:pt idx="10" formatCode="#,##0.000">
                  <c:v>1.624065096548706</c:v>
                </c:pt>
                <c:pt idx="11" formatCode="#,##0.000">
                  <c:v>1.6113869846286017</c:v>
                </c:pt>
                <c:pt idx="12" formatCode="#,##0.000">
                  <c:v>1.6233282102831128</c:v>
                </c:pt>
                <c:pt idx="13" formatCode="#,##0.000">
                  <c:v>1.6883481027884353</c:v>
                </c:pt>
                <c:pt idx="14" formatCode="#,##0.000">
                  <c:v>1.7966368741589491</c:v>
                </c:pt>
                <c:pt idx="15" formatCode="#,##0.000">
                  <c:v>1.8862224010271536</c:v>
                </c:pt>
                <c:pt idx="16" formatCode="#,##0.000">
                  <c:v>1.962694038330266</c:v>
                </c:pt>
                <c:pt idx="17" formatCode="#,##0.000">
                  <c:v>2.0828364350847983</c:v>
                </c:pt>
                <c:pt idx="18" formatCode="#,##0.000">
                  <c:v>2.098394589531829</c:v>
                </c:pt>
                <c:pt idx="19" formatCode="#,##0.000">
                  <c:v>2.1120206401129162</c:v>
                </c:pt>
                <c:pt idx="20" formatCode="#,##0.000">
                  <c:v>2.0289330332014615</c:v>
                </c:pt>
                <c:pt idx="21" formatCode="#,##0.000">
                  <c:v>1.8126953867079749</c:v>
                </c:pt>
                <c:pt idx="22" formatCode="#,##0.000">
                  <c:v>1.9348878704958297</c:v>
                </c:pt>
                <c:pt idx="23" formatCode="#,##0.000">
                  <c:v>2.1715187703323675</c:v>
                </c:pt>
                <c:pt idx="24" formatCode="#,##0.000">
                  <c:v>2.595921185172787</c:v>
                </c:pt>
                <c:pt idx="25" formatCode="#,##0.000">
                  <c:v>2.9352650049478037</c:v>
                </c:pt>
                <c:pt idx="26" formatCode="#,##0.000">
                  <c:v>3.1219983277280998</c:v>
                </c:pt>
                <c:pt idx="27" formatCode="#,##0.000">
                  <c:v>3.4851179664047045</c:v>
                </c:pt>
                <c:pt idx="28" formatCode="#,##0.000">
                  <c:v>4.0844736269696025</c:v>
                </c:pt>
                <c:pt idx="29" formatCode="#,##0.000">
                  <c:v>4.2302893354524178</c:v>
                </c:pt>
                <c:pt idx="30" formatCode="#,##0.000">
                  <c:v>4.5555153955584302</c:v>
                </c:pt>
                <c:pt idx="31" formatCode="#,##0.000">
                  <c:v>5.5677929673628581</c:v>
                </c:pt>
                <c:pt idx="32" formatCode="#,##0.000">
                  <c:v>5.924452144641263</c:v>
                </c:pt>
                <c:pt idx="33" formatCode="#,##0.000">
                  <c:v>6.0059377637009561</c:v>
                </c:pt>
                <c:pt idx="34" formatCode="#,##0.000">
                  <c:v>6.3500181252842491</c:v>
                </c:pt>
                <c:pt idx="35" formatCode="#,##0.000">
                  <c:v>6.6772905175522776</c:v>
                </c:pt>
                <c:pt idx="36" formatCode="#,##0.000">
                  <c:v>7.2081655483551765</c:v>
                </c:pt>
                <c:pt idx="37" formatCode="#,##0.000">
                  <c:v>7.7594364974699932</c:v>
                </c:pt>
                <c:pt idx="38" formatCode="#,##0.000">
                  <c:v>8.3567410740791637</c:v>
                </c:pt>
                <c:pt idx="39" formatCode="#,##0.000">
                  <c:v>9.015801370729621</c:v>
                </c:pt>
                <c:pt idx="40" formatCode="#,##0.000">
                  <c:v>9.0815574928437304</c:v>
                </c:pt>
                <c:pt idx="41" formatCode="#,##0.000">
                  <c:v>9.5238293427452199</c:v>
                </c:pt>
                <c:pt idx="42" formatCode="#,##0.000">
                  <c:v>9.7959620208010101</c:v>
                </c:pt>
                <c:pt idx="43" formatCode="#,##0.000">
                  <c:v>9.6986807542272437</c:v>
                </c:pt>
                <c:pt idx="44" formatCode="#,##0.000">
                  <c:v>9.7846103233284474</c:v>
                </c:pt>
                <c:pt idx="45" formatCode="#,##0.000">
                  <c:v>10.197520878972908</c:v>
                </c:pt>
                <c:pt idx="46" formatCode="#,##0.000">
                  <c:v>10.609716656683844</c:v>
                </c:pt>
                <c:pt idx="47" formatCode="#,##0.000">
                  <c:v>11.758956286905192</c:v>
                </c:pt>
                <c:pt idx="48" formatCode="#,##0.000">
                  <c:v>12.883849886664855</c:v>
                </c:pt>
                <c:pt idx="49" formatCode="#,##0.000">
                  <c:v>13.988610088633674</c:v>
                </c:pt>
                <c:pt idx="50" formatCode="#,##0.000">
                  <c:v>16.068351609625388</c:v>
                </c:pt>
                <c:pt idx="51" formatCode="#,##0.000">
                  <c:v>17.694418648565076</c:v>
                </c:pt>
                <c:pt idx="52" formatCode="#,##0.000">
                  <c:v>18.329752648419195</c:v>
                </c:pt>
                <c:pt idx="53" formatCode="#,##0.000">
                  <c:v>18.877774946461784</c:v>
                </c:pt>
                <c:pt idx="54" formatCode="#,##0.000">
                  <c:v>18.490894636282189</c:v>
                </c:pt>
                <c:pt idx="55" formatCode="#,##0.000">
                  <c:v>18.775022671023496</c:v>
                </c:pt>
                <c:pt idx="56" formatCode="#,##0.000">
                  <c:v>20.871059469936714</c:v>
                </c:pt>
                <c:pt idx="57" formatCode="#,##0.000">
                  <c:v>23.599040695775539</c:v>
                </c:pt>
                <c:pt idx="58" formatCode="#,##0.000">
                  <c:v>25.010263329382919</c:v>
                </c:pt>
                <c:pt idx="59" formatCode="#,##0.000">
                  <c:v>26.524982231997804</c:v>
                </c:pt>
                <c:pt idx="60" formatCode="#,##0.000">
                  <c:v>28.831699511922253</c:v>
                </c:pt>
                <c:pt idx="61" formatCode="#,##0.000">
                  <c:v>28.309685267208309</c:v>
                </c:pt>
                <c:pt idx="62" formatCode="#,##0.000">
                  <c:v>27.754126544114033</c:v>
                </c:pt>
                <c:pt idx="63" formatCode="#,##0.000">
                  <c:v>29.02901067498258</c:v>
                </c:pt>
                <c:pt idx="64" formatCode="#,##0.000">
                  <c:v>29.36935320061805</c:v>
                </c:pt>
                <c:pt idx="65" formatCode="#,##0.000">
                  <c:v>31.001946238827003</c:v>
                </c:pt>
                <c:pt idx="66" formatCode="#,##0.000">
                  <c:v>31.565346695238048</c:v>
                </c:pt>
                <c:pt idx="67" formatCode="#,##0.000">
                  <c:v>32.617929602344638</c:v>
                </c:pt>
                <c:pt idx="68" formatCode="#,##0.000">
                  <c:v>32.23223633934554</c:v>
                </c:pt>
                <c:pt idx="69" formatCode="#,##0.000">
                  <c:v>31.196434303762512</c:v>
                </c:pt>
                <c:pt idx="70" formatCode="#,##0.000">
                  <c:v>29.109613444065118</c:v>
                </c:pt>
                <c:pt idx="71" formatCode="#,##0.000">
                  <c:v>23.066457693077208</c:v>
                </c:pt>
                <c:pt idx="72" formatCode="#,##0.000">
                  <c:v>20.399076915514627</c:v>
                </c:pt>
                <c:pt idx="73" formatCode="#,##0.000">
                  <c:v>20.610991790494044</c:v>
                </c:pt>
                <c:pt idx="74" formatCode="#,##0.000">
                  <c:v>23.215838466385705</c:v>
                </c:pt>
                <c:pt idx="75" formatCode="#,##0.000">
                  <c:v>26.032482730744992</c:v>
                </c:pt>
                <c:pt idx="76" formatCode="#,##0.000">
                  <c:v>28.266959039486697</c:v>
                </c:pt>
                <c:pt idx="77" formatCode="#,##0.000">
                  <c:v>30.844482683271174</c:v>
                </c:pt>
                <c:pt idx="78" formatCode="#,##0.000">
                  <c:v>34.804259334078601</c:v>
                </c:pt>
                <c:pt idx="79" formatCode="#,##0.000">
                  <c:v>37.740523318392185</c:v>
                </c:pt>
                <c:pt idx="80" formatCode="#,##0.000">
                  <c:v>39.194499520501438</c:v>
                </c:pt>
                <c:pt idx="81" formatCode="#,##0.000">
                  <c:v>43.366867561559893</c:v>
                </c:pt>
                <c:pt idx="82" formatCode="#,##0.000">
                  <c:v>49.956279058396127</c:v>
                </c:pt>
                <c:pt idx="83" formatCode="#,##0.000">
                  <c:v>57.222026706014056</c:v>
                </c:pt>
                <c:pt idx="84" formatCode="#,##0.000">
                  <c:v>62.319107986618597</c:v>
                </c:pt>
                <c:pt idx="85" formatCode="#,##0.000">
                  <c:v>68.373991014449842</c:v>
                </c:pt>
                <c:pt idx="86" formatCode="#,##0.000">
                  <c:v>74.205154059921057</c:v>
                </c:pt>
                <c:pt idx="87" formatCode="#,##0.000">
                  <c:v>78.323668964957506</c:v>
                </c:pt>
                <c:pt idx="88" formatCode="#,##0.000">
                  <c:v>83.843819988828415</c:v>
                </c:pt>
                <c:pt idx="89" formatCode="#,##0.000">
                  <c:v>87.857423651693637</c:v>
                </c:pt>
                <c:pt idx="90" formatCode="#,##0.000">
                  <c:v>91.850494299188085</c:v>
                </c:pt>
                <c:pt idx="91" formatCode="#,##0.000">
                  <c:v>97.296884530193964</c:v>
                </c:pt>
                <c:pt idx="92" formatCode="#,##0.000">
                  <c:v>104.27269911831179</c:v>
                </c:pt>
                <c:pt idx="93" formatCode="#,##0.000">
                  <c:v>112.45145041521303</c:v>
                </c:pt>
                <c:pt idx="94" formatCode="#,##0.000">
                  <c:v>114.53443878680825</c:v>
                </c:pt>
                <c:pt idx="95" formatCode="#,##0.000">
                  <c:v>115.59923639581584</c:v>
                </c:pt>
                <c:pt idx="96" formatCode="#,##0.000">
                  <c:v>125.40776150523563</c:v>
                </c:pt>
                <c:pt idx="97" formatCode="#,##0.000">
                  <c:v>133.19815668666044</c:v>
                </c:pt>
                <c:pt idx="98" formatCode="#,##0.000">
                  <c:v>134.87752569097185</c:v>
                </c:pt>
                <c:pt idx="99" formatCode="#,##0.000">
                  <c:v>140.12426144035064</c:v>
                </c:pt>
                <c:pt idx="100" formatCode="#,##0.000">
                  <c:v>143.13563886916577</c:v>
                </c:pt>
                <c:pt idx="101" formatCode="#,##0.000">
                  <c:v>153.68221841445276</c:v>
                </c:pt>
                <c:pt idx="102" formatCode="#,##0.000">
                  <c:v>170.25912106252025</c:v>
                </c:pt>
                <c:pt idx="103" formatCode="#,##0.000">
                  <c:v>175.02219318148303</c:v>
                </c:pt>
                <c:pt idx="104" formatCode="#,##0.000">
                  <c:v>187.33934216645218</c:v>
                </c:pt>
                <c:pt idx="105" formatCode="#,##0.000">
                  <c:v>196.23306772758568</c:v>
                </c:pt>
                <c:pt idx="106" formatCode="#,##0.000">
                  <c:v>209.81239601433458</c:v>
                </c:pt>
                <c:pt idx="107" formatCode="#,##0.000">
                  <c:v>213.49918105361931</c:v>
                </c:pt>
                <c:pt idx="108" formatCode="#,##0.000">
                  <c:v>219.05388752449207</c:v>
                </c:pt>
                <c:pt idx="109" formatCode="#,##0.000">
                  <c:v>220.65316587051535</c:v>
                </c:pt>
                <c:pt idx="110" formatCode="#,##0.000">
                  <c:v>220.11297762211862</c:v>
                </c:pt>
                <c:pt idx="111" formatCode="#,##0.000">
                  <c:v>220.52622819321715</c:v>
                </c:pt>
                <c:pt idx="112" formatCode="#,##0.000">
                  <c:v>225.59833144166117</c:v>
                </c:pt>
                <c:pt idx="113" formatCode="#,##0.000">
                  <c:v>233.80210686968306</c:v>
                </c:pt>
                <c:pt idx="114" formatCode="#,##0.000">
                  <c:v>226.58118846247822</c:v>
                </c:pt>
                <c:pt idx="115" formatCode="#,##0.000">
                  <c:v>226.30848675478899</c:v>
                </c:pt>
                <c:pt idx="116" formatCode="#,##0.000">
                  <c:v>242.31343371222937</c:v>
                </c:pt>
                <c:pt idx="117" formatCode="#,##0.000">
                  <c:v>242.6121122341828</c:v>
                </c:pt>
                <c:pt idx="118" formatCode="#,##0.000">
                  <c:v>244.55213983784301</c:v>
                </c:pt>
                <c:pt idx="119" formatCode="#,##0.000">
                  <c:v>250.74515667602142</c:v>
                </c:pt>
                <c:pt idx="120" formatCode="#,##0.000">
                  <c:v>241.69326971713056</c:v>
                </c:pt>
                <c:pt idx="121" formatCode="#,##0.000">
                  <c:v>256.35293329855341</c:v>
                </c:pt>
                <c:pt idx="122" formatCode="#,##0.000">
                  <c:v>261.73380674996855</c:v>
                </c:pt>
                <c:pt idx="123" formatCode="#,##0.000">
                  <c:v>271.31578074823608</c:v>
                </c:pt>
                <c:pt idx="124" formatCode="#,##0.000">
                  <c:v>245.29358275469414</c:v>
                </c:pt>
                <c:pt idx="125" formatCode="#,##0.000">
                  <c:v>204.87235409135596</c:v>
                </c:pt>
                <c:pt idx="126" formatCode="#,##0.000">
                  <c:v>183.32226574220701</c:v>
                </c:pt>
                <c:pt idx="127" formatCode="#,##0.000">
                  <c:v>154.78288337697202</c:v>
                </c:pt>
                <c:pt idx="128" formatCode="#,##0.000">
                  <c:v>169.9621963557253</c:v>
                </c:pt>
                <c:pt idx="129" formatCode="#,##0.000">
                  <c:v>220.25994384885485</c:v>
                </c:pt>
                <c:pt idx="130" formatCode="#,##0.000">
                  <c:v>229.39247177068799</c:v>
                </c:pt>
                <c:pt idx="131" formatCode="#,##0.000">
                  <c:v>241.27420622758268</c:v>
                </c:pt>
                <c:pt idx="132" formatCode="#,##0.000">
                  <c:v>257.511960306699</c:v>
                </c:pt>
                <c:pt idx="133" formatCode="#,##0.000">
                  <c:v>264.58461980645222</c:v>
                </c:pt>
                <c:pt idx="134" formatCode="#,##0.000">
                  <c:v>289.84666645414364</c:v>
                </c:pt>
                <c:pt idx="135" formatCode="#,##0.000">
                  <c:v>315.90440052075093</c:v>
                </c:pt>
                <c:pt idx="136" formatCode="#,##0.000">
                  <c:v>318.13007210234667</c:v>
                </c:pt>
                <c:pt idx="137" formatCode="#,##0.000">
                  <c:v>330.07362536270074</c:v>
                </c:pt>
                <c:pt idx="138" formatCode="#,##0.000">
                  <c:v>369.07548847718579</c:v>
                </c:pt>
                <c:pt idx="139" formatCode="#,##0.000">
                  <c:v>394.65282319519901</c:v>
                </c:pt>
                <c:pt idx="140" formatCode="#,##0.000">
                  <c:v>516.98604608699202</c:v>
                </c:pt>
                <c:pt idx="141" formatCode="#,##0.000">
                  <c:v>510.30922047101768</c:v>
                </c:pt>
                <c:pt idx="142" formatCode="#,##0.000">
                  <c:v>540.92003828381849</c:v>
                </c:pt>
                <c:pt idx="143" formatCode="#,##0.000">
                  <c:v>552.73248647704747</c:v>
                </c:pt>
                <c:pt idx="144" formatCode="#,##0.000">
                  <c:v>577.58972766755926</c:v>
                </c:pt>
                <c:pt idx="145" formatCode="#,##0.000">
                  <c:v>578.88571212680768</c:v>
                </c:pt>
                <c:pt idx="146" formatCode="#,##0.000">
                  <c:v>619.64164825305909</c:v>
                </c:pt>
                <c:pt idx="147" formatCode="#,##0.000">
                  <c:v>656.23575465987051</c:v>
                </c:pt>
                <c:pt idx="148" formatCode="#,##0.000">
                  <c:v>673.68968053045967</c:v>
                </c:pt>
                <c:pt idx="149" formatCode="#,##0.000">
                  <c:v>627.49756713931265</c:v>
                </c:pt>
                <c:pt idx="150" formatCode="#,##0.000">
                  <c:v>599.5483943709653</c:v>
                </c:pt>
                <c:pt idx="151" formatCode="#,##0.000">
                  <c:v>593.76716562016736</c:v>
                </c:pt>
                <c:pt idx="152" formatCode="#,##0.000">
                  <c:v>603.07597612197515</c:v>
                </c:pt>
                <c:pt idx="153" formatCode="#,##0.000">
                  <c:v>646.53651679535108</c:v>
                </c:pt>
                <c:pt idx="154" formatCode="#,##0.000">
                  <c:v>545.14891766305163</c:v>
                </c:pt>
                <c:pt idx="155" formatCode="#,##0.000">
                  <c:v>482.80317338358788</c:v>
                </c:pt>
                <c:pt idx="156" formatCode="#,##0.000">
                  <c:v>495.95672788481698</c:v>
                </c:pt>
                <c:pt idx="157" formatCode="#,##0.000">
                  <c:v>531.47662049877397</c:v>
                </c:pt>
                <c:pt idx="158" formatCode="#,##0.000">
                  <c:v>497.859089691912</c:v>
                </c:pt>
                <c:pt idx="159" formatCode="#,##0.000">
                  <c:v>457.0143024021578</c:v>
                </c:pt>
                <c:pt idx="160" formatCode="#,##0.000">
                  <c:v>459.88509426941869</c:v>
                </c:pt>
                <c:pt idx="161" formatCode="#,##0.000">
                  <c:v>474.86914156135543</c:v>
                </c:pt>
                <c:pt idx="162" formatCode="#,##0.000">
                  <c:v>495.99395174711435</c:v>
                </c:pt>
                <c:pt idx="163" formatCode="#,##0.000">
                  <c:v>503.99621052757198</c:v>
                </c:pt>
                <c:pt idx="164" formatCode="#,##0.000">
                  <c:v>474.0610683193317</c:v>
                </c:pt>
                <c:pt idx="165" formatCode="#,##0.000">
                  <c:v>471.20984434640422</c:v>
                </c:pt>
                <c:pt idx="166" formatCode="#,##0.000">
                  <c:v>436.51024763158989</c:v>
                </c:pt>
                <c:pt idx="167" formatCode="#,##0.000">
                  <c:v>430.42184343112439</c:v>
                </c:pt>
                <c:pt idx="168" formatCode="#,##0.000">
                  <c:v>471.1439945937538</c:v>
                </c:pt>
                <c:pt idx="169" formatCode="#,##0.000">
                  <c:v>476.97465087718336</c:v>
                </c:pt>
                <c:pt idx="170" formatCode="#,##0.000">
                  <c:v>503.7515601123589</c:v>
                </c:pt>
                <c:pt idx="171" formatCode="#,##0.000">
                  <c:v>500.96646420607669</c:v>
                </c:pt>
                <c:pt idx="172" formatCode="#,##0.000">
                  <c:v>516.34995563490077</c:v>
                </c:pt>
                <c:pt idx="173" formatCode="#,##0.000">
                  <c:v>502.84648200013993</c:v>
                </c:pt>
                <c:pt idx="174" formatCode="#,##0.000">
                  <c:v>516.88330045838654</c:v>
                </c:pt>
                <c:pt idx="175" formatCode="#,##0.000">
                  <c:v>460.69255878111045</c:v>
                </c:pt>
                <c:pt idx="176" formatCode="#,##0.000">
                  <c:v>417.38826121438922</c:v>
                </c:pt>
                <c:pt idx="177" formatCode="#,##0.000">
                  <c:v>380.20021302462425</c:v>
                </c:pt>
                <c:pt idx="178" formatCode="#,##0.000">
                  <c:v>426.17259438522586</c:v>
                </c:pt>
                <c:pt idx="179" formatCode="#,##0.000">
                  <c:v>442.00985182897028</c:v>
                </c:pt>
                <c:pt idx="180" formatCode="#,##0.000">
                  <c:v>438.97745120540071</c:v>
                </c:pt>
                <c:pt idx="181" formatCode="#,##0.000">
                  <c:v>406.59907997614704</c:v>
                </c:pt>
                <c:pt idx="182" formatCode="#,##0.000">
                  <c:v>391.25459214433363</c:v>
                </c:pt>
                <c:pt idx="183" formatCode="#,##0.000">
                  <c:v>395.02148392231391</c:v>
                </c:pt>
                <c:pt idx="184" formatCode="#,##0.000">
                  <c:v>417.61212782270599</c:v>
                </c:pt>
                <c:pt idx="185" formatCode="#,##0.000">
                  <c:v>400.59093603870241</c:v>
                </c:pt>
                <c:pt idx="186" formatCode="#,##0.000">
                  <c:v>372.19669258277429</c:v>
                </c:pt>
                <c:pt idx="187" formatCode="#,##0.000">
                  <c:v>293.15454563191645</c:v>
                </c:pt>
                <c:pt idx="188" formatCode="#,##0.000">
                  <c:v>268.81495890308219</c:v>
                </c:pt>
                <c:pt idx="189" formatCode="#,##0.000">
                  <c:v>256.72505036957034</c:v>
                </c:pt>
                <c:pt idx="190" formatCode="#,##0.000">
                  <c:v>335.14293191799175</c:v>
                </c:pt>
                <c:pt idx="191" formatCode="#,##0.000">
                  <c:v>342.22971559359979</c:v>
                </c:pt>
                <c:pt idx="192" formatCode="#,##0.000">
                  <c:v>386.23448749689095</c:v>
                </c:pt>
                <c:pt idx="193" formatCode="#,##0.000">
                  <c:v>468.65589035175969</c:v>
                </c:pt>
                <c:pt idx="194" formatCode="#,##0.000">
                  <c:v>585.90448596270176</c:v>
                </c:pt>
                <c:pt idx="195" formatCode="#,##0.000">
                  <c:v>575.04556831915011</c:v>
                </c:pt>
                <c:pt idx="196" formatCode="#,##0.000">
                  <c:v>576.35770657519788</c:v>
                </c:pt>
                <c:pt idx="197" formatCode="#,##0.000">
                  <c:v>612.38122571568692</c:v>
                </c:pt>
                <c:pt idx="198" formatCode="#,##0.000">
                  <c:v>645.52371079684383</c:v>
                </c:pt>
                <c:pt idx="199" formatCode="#,##0.000">
                  <c:v>716.74189172555248</c:v>
                </c:pt>
                <c:pt idx="200" formatCode="#,##0.000">
                  <c:v>796.84408930859809</c:v>
                </c:pt>
                <c:pt idx="201" formatCode="#,##0.000">
                  <c:v>916.89006935701013</c:v>
                </c:pt>
                <c:pt idx="202" formatCode="#,##0.000">
                  <c:v>823.79940457906628</c:v>
                </c:pt>
                <c:pt idx="203" formatCode="#,##0.000">
                  <c:v>1026.5974124475745</c:v>
                </c:pt>
                <c:pt idx="204" formatCode="#,##0.000">
                  <c:v>980.40041519436727</c:v>
                </c:pt>
                <c:pt idx="205" formatCode="#,##0.000">
                  <c:v>1149.8255809430686</c:v>
                </c:pt>
                <c:pt idx="206" formatCode="#,##0.000">
                  <c:v>1268.8431962508569</c:v>
                </c:pt>
                <c:pt idx="207" formatCode="#,##0.000">
                  <c:v>1135.8730866208098</c:v>
                </c:pt>
                <c:pt idx="208" formatCode="#,##0.000">
                  <c:v>1301.3535419060363</c:v>
                </c:pt>
                <c:pt idx="209" formatCode="#,##0.000">
                  <c:v>1352.0363248173458</c:v>
                </c:pt>
                <c:pt idx="210" formatCode="#,##0.000">
                  <c:v>1515.5472457408355</c:v>
                </c:pt>
                <c:pt idx="211" formatCode="#,##0.000">
                  <c:v>1553.0187872646052</c:v>
                </c:pt>
                <c:pt idx="212" formatCode="#,##0.000">
                  <c:v>1654.5386697417584</c:v>
                </c:pt>
                <c:pt idx="213" formatCode="#,##0.000">
                  <c:v>1645.7419496978298</c:v>
                </c:pt>
                <c:pt idx="214" formatCode="#,##0.000">
                  <c:v>1633.8776153306906</c:v>
                </c:pt>
                <c:pt idx="215" formatCode="#,##0.000">
                  <c:v>1776.611146333574</c:v>
                </c:pt>
                <c:pt idx="216" formatCode="#,##0.000">
                  <c:v>1942.766377740912</c:v>
                </c:pt>
                <c:pt idx="217" formatCode="#,##0.000">
                  <c:v>1862.9540137537638</c:v>
                </c:pt>
                <c:pt idx="218" formatCode="#,##0.000">
                  <c:v>1928.8261206320121</c:v>
                </c:pt>
                <c:pt idx="219" formatCode="#,##0.000">
                  <c:v>2429.8952802376957</c:v>
                </c:pt>
                <c:pt idx="220" formatCode="#,##0.000">
                  <c:v>2391.2440323563033</c:v>
                </c:pt>
                <c:pt idx="221" formatCode="#,##0.000">
                  <c:v>2240.1052525747314</c:v>
                </c:pt>
                <c:pt idx="222" formatCode="#,##0.000">
                  <c:v>2838.7728167482296</c:v>
                </c:pt>
                <c:pt idx="223" formatCode="#,##0.000">
                  <c:v>2721.8440742596231</c:v>
                </c:pt>
                <c:pt idx="224" formatCode="#,##0.000">
                  <c:v>2590.5313693244052</c:v>
                </c:pt>
                <c:pt idx="225" formatCode="#,##0.000">
                  <c:v>2600.0950970943013</c:v>
                </c:pt>
                <c:pt idx="226" formatCode="#,##0.000">
                  <c:v>2649.8161374779588</c:v>
                </c:pt>
              </c:numCache>
            </c:numRef>
          </c:val>
          <c:smooth val="0"/>
          <c:extLst>
            <c:ext xmlns:c16="http://schemas.microsoft.com/office/drawing/2014/chart" uri="{C3380CC4-5D6E-409C-BE32-E72D297353CC}">
              <c16:uniqueId val="{00000004-6EF5-40CE-8CAD-60ECA2F92F7F}"/>
            </c:ext>
          </c:extLst>
        </c:ser>
        <c:dLbls>
          <c:showLegendKey val="0"/>
          <c:showVal val="0"/>
          <c:showCatName val="0"/>
          <c:showSerName val="0"/>
          <c:showPercent val="0"/>
          <c:showBubbleSize val="0"/>
        </c:dLbls>
        <c:smooth val="0"/>
        <c:axId val="853341056"/>
        <c:axId val="853345976"/>
      </c:lineChart>
      <c:catAx>
        <c:axId val="853341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3345976"/>
        <c:crosses val="autoZero"/>
        <c:auto val="1"/>
        <c:lblAlgn val="ctr"/>
        <c:lblOffset val="100"/>
        <c:noMultiLvlLbl val="0"/>
      </c:catAx>
      <c:valAx>
        <c:axId val="853345976"/>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3341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5B662AF-D1F6-4DF8-A586-BF05A92DE7AF}">
  <sheetPr/>
  <sheetViews>
    <sheetView zoomScale="9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FF70DA9-0E4C-4A9D-9D88-58918BDDBBE1}">
  <sheetPr/>
  <sheetViews>
    <sheetView zoomScale="90"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89AD15-8C05-46C4-849B-122D62CB02D6}">
  <sheetPr/>
  <sheetViews>
    <sheetView zoomScale="90"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BCEFEBF-73EE-43B8-B71D-E031E3F7AF80}">
  <sheetPr/>
  <sheetViews>
    <sheetView zoomScale="9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a:extLst>
            <a:ext uri="{FF2B5EF4-FFF2-40B4-BE49-F238E27FC236}">
              <a16:creationId xmlns:a16="http://schemas.microsoft.com/office/drawing/2014/main" id="{93BCD9D7-581A-4717-81B5-D6537E094D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a:extLst>
            <a:ext uri="{FF2B5EF4-FFF2-40B4-BE49-F238E27FC236}">
              <a16:creationId xmlns:a16="http://schemas.microsoft.com/office/drawing/2014/main" id="{B086598A-2CF6-473C-B681-8399E156BC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a:extLst>
            <a:ext uri="{FF2B5EF4-FFF2-40B4-BE49-F238E27FC236}">
              <a16:creationId xmlns:a16="http://schemas.microsoft.com/office/drawing/2014/main" id="{7A7E6B20-EC7C-4F8E-9FB1-78D53644B8C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a:extLst>
            <a:ext uri="{FF2B5EF4-FFF2-40B4-BE49-F238E27FC236}">
              <a16:creationId xmlns:a16="http://schemas.microsoft.com/office/drawing/2014/main" id="{37303719-EB1B-42DA-AC79-185197D144B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www.measuringworth.com/uscp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BB1CD-50E9-4D36-98CC-A111613CEADE}">
  <dimension ref="A1:A4"/>
  <sheetViews>
    <sheetView workbookViewId="0"/>
  </sheetViews>
  <sheetFormatPr defaultRowHeight="14.4" x14ac:dyDescent="0.55000000000000004"/>
  <cols>
    <col min="1" max="1" width="63.26171875" style="1" customWidth="1"/>
  </cols>
  <sheetData>
    <row r="1" spans="1:1" ht="115.2" x14ac:dyDescent="0.55000000000000004">
      <c r="A1" s="1" t="s">
        <v>211</v>
      </c>
    </row>
    <row r="2" spans="1:1" ht="57.6" x14ac:dyDescent="0.55000000000000004">
      <c r="A2" s="1" t="s">
        <v>91</v>
      </c>
    </row>
    <row r="3" spans="1:1" ht="43.2" x14ac:dyDescent="0.55000000000000004">
      <c r="A3" s="1" t="s">
        <v>92</v>
      </c>
    </row>
    <row r="4" spans="1:1" ht="57.6" x14ac:dyDescent="0.55000000000000004">
      <c r="A4" s="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751BD-C8E2-4728-ABEA-1FAB9D2E0BE1}">
  <dimension ref="A1:B106"/>
  <sheetViews>
    <sheetView zoomScaleNormal="100" workbookViewId="0">
      <selection activeCell="B4" sqref="B4"/>
    </sheetView>
  </sheetViews>
  <sheetFormatPr defaultRowHeight="14.4" x14ac:dyDescent="0.55000000000000004"/>
  <cols>
    <col min="2" max="2" width="79.578125" style="1" customWidth="1"/>
  </cols>
  <sheetData>
    <row r="1" spans="1:2" x14ac:dyDescent="0.55000000000000004">
      <c r="A1" s="1"/>
      <c r="B1" s="30" t="s">
        <v>90</v>
      </c>
    </row>
    <row r="2" spans="1:2" x14ac:dyDescent="0.55000000000000004">
      <c r="A2" s="1"/>
      <c r="B2" s="25" t="s">
        <v>212</v>
      </c>
    </row>
    <row r="3" spans="1:2" ht="22.2" customHeight="1" x14ac:dyDescent="0.55000000000000004">
      <c r="A3" t="s">
        <v>94</v>
      </c>
      <c r="B3" s="23" t="s">
        <v>93</v>
      </c>
    </row>
    <row r="4" spans="1:2" ht="20.7" customHeight="1" x14ac:dyDescent="0.55000000000000004">
      <c r="A4" t="s">
        <v>95</v>
      </c>
      <c r="B4" s="24" t="s">
        <v>96</v>
      </c>
    </row>
    <row r="5" spans="1:2" x14ac:dyDescent="0.55000000000000004">
      <c r="B5" s="1" t="s">
        <v>97</v>
      </c>
    </row>
    <row r="6" spans="1:2" ht="22.5" customHeight="1" x14ac:dyDescent="0.55000000000000004">
      <c r="A6" t="s">
        <v>98</v>
      </c>
      <c r="B6" s="24" t="s">
        <v>99</v>
      </c>
    </row>
    <row r="7" spans="1:2" ht="86.4" x14ac:dyDescent="0.55000000000000004">
      <c r="B7" s="1" t="s">
        <v>100</v>
      </c>
    </row>
    <row r="8" spans="1:2" ht="25.5" customHeight="1" x14ac:dyDescent="0.55000000000000004">
      <c r="A8" t="s">
        <v>101</v>
      </c>
      <c r="B8" s="24" t="s">
        <v>102</v>
      </c>
    </row>
    <row r="9" spans="1:2" ht="115.2" x14ac:dyDescent="0.55000000000000004">
      <c r="B9" s="1" t="s">
        <v>171</v>
      </c>
    </row>
    <row r="10" spans="1:2" ht="43.2" x14ac:dyDescent="0.55000000000000004">
      <c r="B10" s="1" t="s">
        <v>103</v>
      </c>
    </row>
    <row r="11" spans="1:2" ht="57.6" x14ac:dyDescent="0.55000000000000004">
      <c r="B11" s="1" t="s">
        <v>104</v>
      </c>
    </row>
    <row r="12" spans="1:2" ht="24" customHeight="1" x14ac:dyDescent="0.55000000000000004">
      <c r="A12" t="s">
        <v>105</v>
      </c>
      <c r="B12" s="24" t="s">
        <v>106</v>
      </c>
    </row>
    <row r="13" spans="1:2" ht="57.6" x14ac:dyDescent="0.55000000000000004">
      <c r="A13" t="s">
        <v>107</v>
      </c>
      <c r="B13" s="1" t="s">
        <v>109</v>
      </c>
    </row>
    <row r="14" spans="1:2" ht="43.2" x14ac:dyDescent="0.55000000000000004">
      <c r="A14" t="s">
        <v>108</v>
      </c>
      <c r="B14" s="1" t="s">
        <v>110</v>
      </c>
    </row>
    <row r="15" spans="1:2" ht="28.8" x14ac:dyDescent="0.55000000000000004">
      <c r="A15" t="s">
        <v>111</v>
      </c>
      <c r="B15" s="1" t="s">
        <v>112</v>
      </c>
    </row>
    <row r="16" spans="1:2" ht="86.4" x14ac:dyDescent="0.55000000000000004">
      <c r="A16" t="s">
        <v>113</v>
      </c>
      <c r="B16" s="1" t="s">
        <v>114</v>
      </c>
    </row>
    <row r="17" spans="1:2" ht="30.6" customHeight="1" x14ac:dyDescent="0.55000000000000004">
      <c r="A17" t="s">
        <v>115</v>
      </c>
      <c r="B17" s="24" t="s">
        <v>116</v>
      </c>
    </row>
    <row r="18" spans="1:2" ht="72" x14ac:dyDescent="0.55000000000000004">
      <c r="B18" s="1" t="s">
        <v>117</v>
      </c>
    </row>
    <row r="19" spans="1:2" ht="29.7" customHeight="1" x14ac:dyDescent="0.55000000000000004">
      <c r="A19" t="s">
        <v>118</v>
      </c>
      <c r="B19" s="23" t="s">
        <v>119</v>
      </c>
    </row>
    <row r="20" spans="1:2" ht="24.6" customHeight="1" x14ac:dyDescent="0.55000000000000004">
      <c r="A20" t="s">
        <v>120</v>
      </c>
      <c r="B20" s="24" t="s">
        <v>121</v>
      </c>
    </row>
    <row r="21" spans="1:2" ht="28.8" x14ac:dyDescent="0.55000000000000004">
      <c r="B21" s="1" t="s">
        <v>122</v>
      </c>
    </row>
    <row r="22" spans="1:2" ht="115.2" x14ac:dyDescent="0.55000000000000004">
      <c r="B22" s="1" t="s">
        <v>123</v>
      </c>
    </row>
    <row r="23" spans="1:2" ht="28.8" x14ac:dyDescent="0.55000000000000004">
      <c r="B23" s="1" t="s">
        <v>124</v>
      </c>
    </row>
    <row r="24" spans="1:2" ht="43.2" x14ac:dyDescent="0.55000000000000004">
      <c r="B24" s="1" t="s">
        <v>125</v>
      </c>
    </row>
    <row r="25" spans="1:2" ht="86.4" x14ac:dyDescent="0.55000000000000004">
      <c r="B25" s="1" t="s">
        <v>126</v>
      </c>
    </row>
    <row r="26" spans="1:2" ht="28.8" x14ac:dyDescent="0.55000000000000004">
      <c r="B26" s="1" t="s">
        <v>127</v>
      </c>
    </row>
    <row r="27" spans="1:2" ht="100.8" x14ac:dyDescent="0.55000000000000004">
      <c r="B27" s="1" t="s">
        <v>128</v>
      </c>
    </row>
    <row r="28" spans="1:2" ht="100.8" x14ac:dyDescent="0.55000000000000004">
      <c r="B28" s="1" t="s">
        <v>129</v>
      </c>
    </row>
    <row r="29" spans="1:2" ht="21" customHeight="1" x14ac:dyDescent="0.55000000000000004">
      <c r="A29" t="s">
        <v>98</v>
      </c>
      <c r="B29" s="24" t="s">
        <v>99</v>
      </c>
    </row>
    <row r="30" spans="1:2" ht="100.8" x14ac:dyDescent="0.55000000000000004">
      <c r="A30" t="s">
        <v>30</v>
      </c>
      <c r="B30" s="1" t="s">
        <v>130</v>
      </c>
    </row>
    <row r="31" spans="1:2" ht="115.2" x14ac:dyDescent="0.55000000000000004">
      <c r="A31" t="s">
        <v>31</v>
      </c>
      <c r="B31" s="1" t="s">
        <v>131</v>
      </c>
    </row>
    <row r="32" spans="1:2" ht="43.2" x14ac:dyDescent="0.55000000000000004">
      <c r="A32" t="s">
        <v>32</v>
      </c>
      <c r="B32" s="1" t="s">
        <v>132</v>
      </c>
    </row>
    <row r="33" spans="1:2" ht="43.2" x14ac:dyDescent="0.55000000000000004">
      <c r="A33" t="s">
        <v>33</v>
      </c>
      <c r="B33" s="1" t="s">
        <v>133</v>
      </c>
    </row>
    <row r="34" spans="1:2" x14ac:dyDescent="0.55000000000000004">
      <c r="A34" t="s">
        <v>34</v>
      </c>
      <c r="B34" s="1" t="s">
        <v>134</v>
      </c>
    </row>
    <row r="35" spans="1:2" ht="86.4" x14ac:dyDescent="0.55000000000000004">
      <c r="A35" t="s">
        <v>135</v>
      </c>
      <c r="B35" s="1" t="s">
        <v>136</v>
      </c>
    </row>
    <row r="36" spans="1:2" ht="115.2" x14ac:dyDescent="0.55000000000000004">
      <c r="A36" t="s">
        <v>37</v>
      </c>
      <c r="B36" s="1" t="s">
        <v>137</v>
      </c>
    </row>
    <row r="37" spans="1:2" ht="28.8" x14ac:dyDescent="0.55000000000000004">
      <c r="A37" t="s">
        <v>38</v>
      </c>
      <c r="B37" s="1" t="s">
        <v>138</v>
      </c>
    </row>
    <row r="38" spans="1:2" ht="72" x14ac:dyDescent="0.55000000000000004">
      <c r="A38" t="s">
        <v>39</v>
      </c>
      <c r="B38" s="1" t="s">
        <v>139</v>
      </c>
    </row>
    <row r="39" spans="1:2" ht="28.8" x14ac:dyDescent="0.55000000000000004">
      <c r="A39" t="s">
        <v>40</v>
      </c>
      <c r="B39" s="1" t="s">
        <v>140</v>
      </c>
    </row>
    <row r="40" spans="1:2" x14ac:dyDescent="0.55000000000000004">
      <c r="A40" t="s">
        <v>85</v>
      </c>
      <c r="B40" s="1" t="s">
        <v>141</v>
      </c>
    </row>
    <row r="41" spans="1:2" s="4" customFormat="1" ht="23.7" customHeight="1" x14ac:dyDescent="0.55000000000000004">
      <c r="A41" s="4" t="s">
        <v>101</v>
      </c>
      <c r="B41" s="24" t="s">
        <v>156</v>
      </c>
    </row>
    <row r="42" spans="1:2" ht="172.8" x14ac:dyDescent="0.55000000000000004">
      <c r="A42" t="s">
        <v>142</v>
      </c>
      <c r="B42" s="1" t="s">
        <v>143</v>
      </c>
    </row>
    <row r="43" spans="1:2" ht="43.2" x14ac:dyDescent="0.55000000000000004">
      <c r="A43" t="s">
        <v>46</v>
      </c>
      <c r="B43" s="1" t="s">
        <v>144</v>
      </c>
    </row>
    <row r="44" spans="1:2" ht="42.6" customHeight="1" x14ac:dyDescent="0.55000000000000004">
      <c r="A44" t="s">
        <v>47</v>
      </c>
      <c r="B44" s="1" t="s">
        <v>172</v>
      </c>
    </row>
    <row r="45" spans="1:2" ht="57.6" x14ac:dyDescent="0.55000000000000004">
      <c r="A45" t="s">
        <v>48</v>
      </c>
      <c r="B45" s="1" t="s">
        <v>173</v>
      </c>
    </row>
    <row r="46" spans="1:2" ht="72" x14ac:dyDescent="0.55000000000000004">
      <c r="A46" t="s">
        <v>49</v>
      </c>
      <c r="B46" s="1" t="s">
        <v>145</v>
      </c>
    </row>
    <row r="47" spans="1:2" x14ac:dyDescent="0.55000000000000004">
      <c r="A47" t="s">
        <v>50</v>
      </c>
      <c r="B47" s="1" t="s">
        <v>146</v>
      </c>
    </row>
    <row r="48" spans="1:2" ht="86.4" x14ac:dyDescent="0.55000000000000004">
      <c r="A48" t="s">
        <v>51</v>
      </c>
      <c r="B48" s="1" t="s">
        <v>147</v>
      </c>
    </row>
    <row r="49" spans="1:2" ht="28.8" x14ac:dyDescent="0.55000000000000004">
      <c r="A49" t="s">
        <v>52</v>
      </c>
      <c r="B49" s="1" t="s">
        <v>148</v>
      </c>
    </row>
    <row r="50" spans="1:2" x14ac:dyDescent="0.55000000000000004">
      <c r="A50" t="s">
        <v>53</v>
      </c>
      <c r="B50" s="1" t="s">
        <v>149</v>
      </c>
    </row>
    <row r="51" spans="1:2" ht="57.6" x14ac:dyDescent="0.55000000000000004">
      <c r="A51" t="s">
        <v>150</v>
      </c>
      <c r="B51" s="1" t="s">
        <v>151</v>
      </c>
    </row>
    <row r="52" spans="1:2" ht="30.9" customHeight="1" x14ac:dyDescent="0.55000000000000004">
      <c r="A52" t="s">
        <v>152</v>
      </c>
      <c r="B52" s="1" t="s">
        <v>153</v>
      </c>
    </row>
    <row r="53" spans="1:2" ht="72" x14ac:dyDescent="0.55000000000000004">
      <c r="A53" t="s">
        <v>58</v>
      </c>
      <c r="B53" s="1" t="s">
        <v>155</v>
      </c>
    </row>
    <row r="54" spans="1:2" ht="86.4" x14ac:dyDescent="0.55000000000000004">
      <c r="A54" t="s">
        <v>59</v>
      </c>
      <c r="B54" s="1" t="s">
        <v>154</v>
      </c>
    </row>
    <row r="55" spans="1:2" ht="24.6" customHeight="1" x14ac:dyDescent="0.55000000000000004">
      <c r="A55" t="s">
        <v>105</v>
      </c>
      <c r="B55" s="24" t="s">
        <v>116</v>
      </c>
    </row>
    <row r="56" spans="1:2" ht="100.8" x14ac:dyDescent="0.55000000000000004">
      <c r="B56" s="1" t="s">
        <v>157</v>
      </c>
    </row>
    <row r="57" spans="1:2" ht="86.4" x14ac:dyDescent="0.55000000000000004">
      <c r="B57" s="1" t="s">
        <v>158</v>
      </c>
    </row>
    <row r="58" spans="1:2" ht="118.8" customHeight="1" x14ac:dyDescent="0.55000000000000004">
      <c r="B58" s="1" t="s">
        <v>169</v>
      </c>
    </row>
    <row r="59" spans="1:2" ht="28.8" x14ac:dyDescent="0.55000000000000004">
      <c r="A59" t="s">
        <v>60</v>
      </c>
      <c r="B59" s="1" t="s">
        <v>159</v>
      </c>
    </row>
    <row r="60" spans="1:2" ht="72" x14ac:dyDescent="0.55000000000000004">
      <c r="A60" t="s">
        <v>61</v>
      </c>
      <c r="B60" s="1" t="s">
        <v>170</v>
      </c>
    </row>
    <row r="61" spans="1:2" ht="28.8" x14ac:dyDescent="0.55000000000000004">
      <c r="A61" t="s">
        <v>62</v>
      </c>
      <c r="B61" s="1" t="s">
        <v>160</v>
      </c>
    </row>
    <row r="62" spans="1:2" ht="32.4" customHeight="1" x14ac:dyDescent="0.55000000000000004">
      <c r="A62" t="s">
        <v>63</v>
      </c>
      <c r="B62" s="1" t="s">
        <v>161</v>
      </c>
    </row>
    <row r="63" spans="1:2" ht="57.6" x14ac:dyDescent="0.55000000000000004">
      <c r="A63" t="s">
        <v>64</v>
      </c>
      <c r="B63" s="1" t="s">
        <v>162</v>
      </c>
    </row>
    <row r="64" spans="1:2" ht="72" x14ac:dyDescent="0.55000000000000004">
      <c r="A64" t="s">
        <v>65</v>
      </c>
      <c r="B64" s="1" t="s">
        <v>163</v>
      </c>
    </row>
    <row r="65" spans="1:2" x14ac:dyDescent="0.55000000000000004">
      <c r="A65" t="s">
        <v>66</v>
      </c>
      <c r="B65" s="1" t="s">
        <v>164</v>
      </c>
    </row>
    <row r="66" spans="1:2" x14ac:dyDescent="0.55000000000000004">
      <c r="A66" t="s">
        <v>67</v>
      </c>
      <c r="B66" s="1" t="s">
        <v>165</v>
      </c>
    </row>
    <row r="67" spans="1:2" ht="72" x14ac:dyDescent="0.55000000000000004">
      <c r="A67" t="s">
        <v>68</v>
      </c>
      <c r="B67" s="1" t="s">
        <v>166</v>
      </c>
    </row>
    <row r="68" spans="1:2" ht="72" x14ac:dyDescent="0.55000000000000004">
      <c r="A68" t="s">
        <v>69</v>
      </c>
      <c r="B68" s="1" t="s">
        <v>167</v>
      </c>
    </row>
    <row r="70" spans="1:2" ht="15" x14ac:dyDescent="0.55000000000000004">
      <c r="A70" t="s">
        <v>210</v>
      </c>
      <c r="B70" s="26" t="s">
        <v>175</v>
      </c>
    </row>
    <row r="71" spans="1:2" ht="30.6" x14ac:dyDescent="0.55000000000000004">
      <c r="B71" s="28" t="s">
        <v>176</v>
      </c>
    </row>
    <row r="72" spans="1:2" ht="30.6" x14ac:dyDescent="0.55000000000000004">
      <c r="B72" s="28" t="s">
        <v>177</v>
      </c>
    </row>
    <row r="73" spans="1:2" ht="30.6" x14ac:dyDescent="0.55000000000000004">
      <c r="B73" s="28" t="s">
        <v>178</v>
      </c>
    </row>
    <row r="74" spans="1:2" ht="30.6" x14ac:dyDescent="0.55000000000000004">
      <c r="B74" s="28" t="s">
        <v>179</v>
      </c>
    </row>
    <row r="75" spans="1:2" ht="30.6" x14ac:dyDescent="0.55000000000000004">
      <c r="B75" s="28" t="s">
        <v>180</v>
      </c>
    </row>
    <row r="76" spans="1:2" ht="30.6" x14ac:dyDescent="0.55000000000000004">
      <c r="B76" s="28" t="s">
        <v>181</v>
      </c>
    </row>
    <row r="77" spans="1:2" ht="30.6" x14ac:dyDescent="0.55000000000000004">
      <c r="B77" s="28" t="s">
        <v>182</v>
      </c>
    </row>
    <row r="78" spans="1:2" ht="30.6" x14ac:dyDescent="0.55000000000000004">
      <c r="B78" s="28" t="s">
        <v>183</v>
      </c>
    </row>
    <row r="79" spans="1:2" ht="45.9" x14ac:dyDescent="0.55000000000000004">
      <c r="B79" s="28" t="s">
        <v>184</v>
      </c>
    </row>
    <row r="80" spans="1:2" ht="45.9" x14ac:dyDescent="0.55000000000000004">
      <c r="B80" s="28" t="s">
        <v>185</v>
      </c>
    </row>
    <row r="81" spans="2:2" ht="30.6" x14ac:dyDescent="0.55000000000000004">
      <c r="B81" s="28" t="s">
        <v>174</v>
      </c>
    </row>
    <row r="82" spans="2:2" ht="30.6" x14ac:dyDescent="0.55000000000000004">
      <c r="B82" s="28" t="s">
        <v>186</v>
      </c>
    </row>
    <row r="83" spans="2:2" ht="30.6" x14ac:dyDescent="0.55000000000000004">
      <c r="B83" s="28" t="s">
        <v>187</v>
      </c>
    </row>
    <row r="84" spans="2:2" ht="15.3" x14ac:dyDescent="0.55000000000000004">
      <c r="B84" s="28" t="s">
        <v>188</v>
      </c>
    </row>
    <row r="85" spans="2:2" ht="15.3" x14ac:dyDescent="0.55000000000000004">
      <c r="B85" s="28" t="s">
        <v>189</v>
      </c>
    </row>
    <row r="86" spans="2:2" ht="30.6" x14ac:dyDescent="0.55000000000000004">
      <c r="B86" s="28" t="s">
        <v>190</v>
      </c>
    </row>
    <row r="87" spans="2:2" ht="45.9" x14ac:dyDescent="0.55000000000000004">
      <c r="B87" s="28" t="s">
        <v>191</v>
      </c>
    </row>
    <row r="88" spans="2:2" ht="15.3" x14ac:dyDescent="0.55000000000000004">
      <c r="B88" s="28" t="s">
        <v>192</v>
      </c>
    </row>
    <row r="89" spans="2:2" ht="30.6" x14ac:dyDescent="0.55000000000000004">
      <c r="B89" s="28" t="s">
        <v>193</v>
      </c>
    </row>
    <row r="90" spans="2:2" ht="30.6" x14ac:dyDescent="0.55000000000000004">
      <c r="B90" s="28" t="s">
        <v>194</v>
      </c>
    </row>
    <row r="91" spans="2:2" ht="28.8" x14ac:dyDescent="0.55000000000000004">
      <c r="B91" s="29" t="s">
        <v>195</v>
      </c>
    </row>
    <row r="92" spans="2:2" ht="30.6" x14ac:dyDescent="0.55000000000000004">
      <c r="B92" s="28" t="s">
        <v>196</v>
      </c>
    </row>
    <row r="93" spans="2:2" ht="45.9" x14ac:dyDescent="0.55000000000000004">
      <c r="B93" s="28" t="s">
        <v>197</v>
      </c>
    </row>
    <row r="94" spans="2:2" ht="30.6" x14ac:dyDescent="0.55000000000000004">
      <c r="B94" s="28" t="s">
        <v>198</v>
      </c>
    </row>
    <row r="95" spans="2:2" ht="30.6" x14ac:dyDescent="0.55000000000000004">
      <c r="B95" s="28" t="s">
        <v>199</v>
      </c>
    </row>
    <row r="96" spans="2:2" ht="15.3" x14ac:dyDescent="0.55000000000000004">
      <c r="B96" s="28" t="s">
        <v>200</v>
      </c>
    </row>
    <row r="97" spans="2:2" ht="30.6" x14ac:dyDescent="0.55000000000000004">
      <c r="B97" s="28" t="s">
        <v>201</v>
      </c>
    </row>
    <row r="98" spans="2:2" ht="30.6" x14ac:dyDescent="0.55000000000000004">
      <c r="B98" s="28" t="s">
        <v>202</v>
      </c>
    </row>
    <row r="99" spans="2:2" ht="30.6" x14ac:dyDescent="0.55000000000000004">
      <c r="B99" s="28" t="s">
        <v>203</v>
      </c>
    </row>
    <row r="100" spans="2:2" ht="30.6" x14ac:dyDescent="0.55000000000000004">
      <c r="B100" s="28" t="s">
        <v>204</v>
      </c>
    </row>
    <row r="101" spans="2:2" ht="15.3" x14ac:dyDescent="0.55000000000000004">
      <c r="B101" s="28" t="s">
        <v>205</v>
      </c>
    </row>
    <row r="102" spans="2:2" ht="45.9" x14ac:dyDescent="0.55000000000000004">
      <c r="B102" s="28" t="s">
        <v>206</v>
      </c>
    </row>
    <row r="103" spans="2:2" ht="15.3" x14ac:dyDescent="0.55000000000000004">
      <c r="B103" s="28" t="s">
        <v>207</v>
      </c>
    </row>
    <row r="104" spans="2:2" ht="30.6" x14ac:dyDescent="0.55000000000000004">
      <c r="B104" s="28" t="s">
        <v>208</v>
      </c>
    </row>
    <row r="105" spans="2:2" ht="45.9" x14ac:dyDescent="0.55000000000000004">
      <c r="B105" s="28" t="s">
        <v>209</v>
      </c>
    </row>
    <row r="106" spans="2:2" ht="15.3" x14ac:dyDescent="0.55000000000000004">
      <c r="B106" s="27"/>
    </row>
  </sheetData>
  <hyperlinks>
    <hyperlink ref="B91" r:id="rId1" display="http://www.measuringworth.com/uscpi/" xr:uid="{DB7F7FC6-C118-4F89-9BA4-51122DDCC064}"/>
  </hyperlinks>
  <pageMargins left="0.7" right="0.7" top="0.75" bottom="0.75" header="0.3" footer="0.3"/>
  <rowBreaks count="1" manualBreakCount="1">
    <brk id="1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89657-2AB3-4697-BF65-DC2AD32BCDC1}">
  <dimension ref="A1:K239"/>
  <sheetViews>
    <sheetView tabSelected="1" workbookViewId="0">
      <pane xSplit="1" ySplit="1" topLeftCell="B210" activePane="bottomRight" state="frozen"/>
      <selection pane="topRight" activeCell="B1" sqref="B1"/>
      <selection pane="bottomLeft" activeCell="A2" sqref="A2"/>
      <selection pane="bottomRight" activeCell="G132" sqref="G132"/>
    </sheetView>
  </sheetViews>
  <sheetFormatPr defaultRowHeight="14.4" x14ac:dyDescent="0.55000000000000004"/>
  <cols>
    <col min="2" max="2" width="12.578125" customWidth="1"/>
    <col min="3" max="3" width="9.62890625" customWidth="1"/>
    <col min="5" max="5" width="8.83984375" style="3"/>
    <col min="7" max="7" width="8.83984375" style="3"/>
    <col min="9" max="9" width="8.83984375" style="3"/>
    <col min="10" max="10" width="10.15625" bestFit="1" customWidth="1"/>
    <col min="11" max="11" width="9.15625" customWidth="1"/>
  </cols>
  <sheetData>
    <row r="1" spans="1:11" s="1" customFormat="1" ht="59.1" customHeight="1" x14ac:dyDescent="0.55000000000000004">
      <c r="A1" s="1" t="s">
        <v>7</v>
      </c>
      <c r="B1" s="1" t="s">
        <v>83</v>
      </c>
      <c r="C1" s="1" t="s">
        <v>81</v>
      </c>
      <c r="D1" s="1" t="s">
        <v>82</v>
      </c>
      <c r="E1" s="2" t="s">
        <v>4</v>
      </c>
      <c r="F1" s="1" t="s">
        <v>5</v>
      </c>
      <c r="G1" s="2" t="s">
        <v>0</v>
      </c>
      <c r="H1" s="1" t="s">
        <v>6</v>
      </c>
      <c r="I1" s="2" t="s">
        <v>1</v>
      </c>
      <c r="J1" s="1" t="s">
        <v>2</v>
      </c>
      <c r="K1" s="1" t="s">
        <v>3</v>
      </c>
    </row>
    <row r="2" spans="1:11" x14ac:dyDescent="0.55000000000000004">
      <c r="A2">
        <v>1792</v>
      </c>
      <c r="B2">
        <v>9.27</v>
      </c>
    </row>
    <row r="3" spans="1:11" x14ac:dyDescent="0.55000000000000004">
      <c r="A3">
        <v>1793</v>
      </c>
      <c r="B3">
        <v>9.59</v>
      </c>
      <c r="C3">
        <f>AVERAGE(B2:B3)</f>
        <v>9.43</v>
      </c>
      <c r="J3">
        <v>1</v>
      </c>
      <c r="K3">
        <v>1</v>
      </c>
    </row>
    <row r="4" spans="1:11" x14ac:dyDescent="0.55000000000000004">
      <c r="A4">
        <v>1794</v>
      </c>
      <c r="B4">
        <v>10.64</v>
      </c>
      <c r="C4">
        <f t="shared" ref="C4:C67" si="0">AVERAGE(B3:B4)</f>
        <v>10.115</v>
      </c>
      <c r="E4" s="7">
        <f>C4/C3</f>
        <v>1.0726405090137858</v>
      </c>
      <c r="F4" s="5">
        <f>'my component series'!F4</f>
        <v>-7.6413390766475131E-2</v>
      </c>
      <c r="G4" s="17">
        <f>((1+'my component series'!F4)/E4)-1</f>
        <v>-0.13895978990883451</v>
      </c>
      <c r="H4" s="5">
        <f>'my component series'!M4</f>
        <v>-7.2395008687413762E-2</v>
      </c>
      <c r="I4" s="17">
        <f>((1+'my component series'!M4)/$E4)-1</f>
        <v>-0.13521353751085641</v>
      </c>
      <c r="J4" s="11">
        <f t="shared" ref="J4:J67" si="1">J3*(1+G4)</f>
        <v>0.86104021009116549</v>
      </c>
      <c r="K4" s="11">
        <f t="shared" ref="K4:K67" si="2">K3*(1+I4)</f>
        <v>0.86478646248914359</v>
      </c>
    </row>
    <row r="5" spans="1:11" x14ac:dyDescent="0.55000000000000004">
      <c r="A5">
        <v>1795</v>
      </c>
      <c r="B5">
        <v>12.17</v>
      </c>
      <c r="C5">
        <f t="shared" si="0"/>
        <v>11.405000000000001</v>
      </c>
      <c r="E5" s="7">
        <f t="shared" ref="E5:E68" si="3">C5/C4</f>
        <v>1.1275333662876916</v>
      </c>
      <c r="F5" s="5">
        <f>'my component series'!F5</f>
        <v>0.19808034435693744</v>
      </c>
      <c r="G5" s="17">
        <f>((1+'my component series'!F5)/E5)-1</f>
        <v>6.2567530308673458E-2</v>
      </c>
      <c r="H5" s="5">
        <f>'my component series'!M5</f>
        <v>0.15320463532224407</v>
      </c>
      <c r="I5" s="17">
        <f>((1+'my component series'!M5)/$E5)-1</f>
        <v>2.2767635798728314E-2</v>
      </c>
      <c r="J5" s="11">
        <f t="shared" si="1"/>
        <v>0.91491336953303104</v>
      </c>
      <c r="K5" s="11">
        <f t="shared" si="2"/>
        <v>0.884475605710767</v>
      </c>
    </row>
    <row r="6" spans="1:11" x14ac:dyDescent="0.55000000000000004">
      <c r="A6">
        <v>1796</v>
      </c>
      <c r="B6">
        <v>12.81</v>
      </c>
      <c r="C6">
        <f t="shared" si="0"/>
        <v>12.49</v>
      </c>
      <c r="E6" s="7">
        <f t="shared" si="3"/>
        <v>1.0951337132836474</v>
      </c>
      <c r="F6" s="5">
        <f>'my component series'!F6</f>
        <v>9.8991845007751822E-2</v>
      </c>
      <c r="G6" s="17">
        <f>((1+'my component series'!F6)/E6)-1</f>
        <v>3.5229777672867169E-3</v>
      </c>
      <c r="H6" s="5">
        <f>'my component series'!M6</f>
        <v>-1.029865490671132E-2</v>
      </c>
      <c r="I6" s="17">
        <f>((1+'my component series'!M6)/$E6)-1</f>
        <v>-9.6273511546120183E-2</v>
      </c>
      <c r="J6" s="11">
        <f t="shared" si="1"/>
        <v>0.9181365889928893</v>
      </c>
      <c r="K6" s="11">
        <f t="shared" si="2"/>
        <v>0.79932403327210988</v>
      </c>
    </row>
    <row r="7" spans="1:11" x14ac:dyDescent="0.55000000000000004">
      <c r="A7">
        <v>1797</v>
      </c>
      <c r="B7">
        <v>12.33</v>
      </c>
      <c r="C7">
        <f t="shared" si="0"/>
        <v>12.57</v>
      </c>
      <c r="E7" s="7">
        <f t="shared" si="3"/>
        <v>1.0064051240992795</v>
      </c>
      <c r="F7" s="5">
        <f>'my component series'!F7</f>
        <v>-3.5020047159498469E-2</v>
      </c>
      <c r="G7" s="17">
        <f>((1+'my component series'!F7)/E7)-1</f>
        <v>-4.1161526572962348E-2</v>
      </c>
      <c r="H7" s="5">
        <f>'my component series'!M7</f>
        <v>-6.0961833245426506E-2</v>
      </c>
      <c r="I7" s="17">
        <f>((1+'my component series'!M7)/$E7)-1</f>
        <v>-6.6938209803928173E-2</v>
      </c>
      <c r="J7" s="11">
        <f t="shared" si="1"/>
        <v>0.88034468538744948</v>
      </c>
      <c r="K7" s="11">
        <f t="shared" si="2"/>
        <v>0.74581871343161932</v>
      </c>
    </row>
    <row r="8" spans="1:11" x14ac:dyDescent="0.55000000000000004">
      <c r="A8">
        <v>1798</v>
      </c>
      <c r="B8">
        <v>11.92</v>
      </c>
      <c r="C8">
        <f t="shared" si="0"/>
        <v>12.125</v>
      </c>
      <c r="E8" s="7">
        <f t="shared" si="3"/>
        <v>0.96459824980111375</v>
      </c>
      <c r="F8" s="5">
        <f>'my component series'!F8</f>
        <v>0.1333460882381976</v>
      </c>
      <c r="G8" s="17">
        <f>((1+'my component series'!F8)/E8)-1</f>
        <v>0.1749410580745685</v>
      </c>
      <c r="H8" s="5">
        <f>'my component series'!M8</f>
        <v>0.15460139184933686</v>
      </c>
      <c r="I8" s="17">
        <f>((1+'my component series'!M8)/$E8)-1</f>
        <v>0.19697645324092083</v>
      </c>
      <c r="J8" s="11">
        <f t="shared" si="1"/>
        <v>1.034353116119453</v>
      </c>
      <c r="K8" s="11">
        <f t="shared" si="2"/>
        <v>0.89272743836408641</v>
      </c>
    </row>
    <row r="9" spans="1:11" x14ac:dyDescent="0.55000000000000004">
      <c r="A9">
        <v>1799</v>
      </c>
      <c r="B9">
        <v>11.92</v>
      </c>
      <c r="C9">
        <f t="shared" si="0"/>
        <v>11.92</v>
      </c>
      <c r="E9" s="7">
        <f t="shared" si="3"/>
        <v>0.98309278350515461</v>
      </c>
      <c r="F9" s="5">
        <f>'my component series'!F9</f>
        <v>8.5028391586049246E-2</v>
      </c>
      <c r="G9" s="17">
        <f>((1+'my component series'!F9)/E9)-1</f>
        <v>0.10368869530040659</v>
      </c>
      <c r="H9" s="5">
        <f>'my component series'!M9</f>
        <v>3.2268079325658144E-2</v>
      </c>
      <c r="I9" s="17">
        <f>((1+'my component series'!M9)/$E9)-1</f>
        <v>5.0021011897953604E-2</v>
      </c>
      <c r="J9" s="11">
        <f t="shared" si="1"/>
        <v>1.1416038412097891</v>
      </c>
      <c r="K9" s="11">
        <f t="shared" si="2"/>
        <v>0.937382568180126</v>
      </c>
    </row>
    <row r="10" spans="1:11" x14ac:dyDescent="0.55000000000000004">
      <c r="A10">
        <v>1800</v>
      </c>
      <c r="B10">
        <v>12.17</v>
      </c>
      <c r="C10">
        <f t="shared" si="0"/>
        <v>12.045</v>
      </c>
      <c r="E10" s="7">
        <f t="shared" si="3"/>
        <v>1.0104865771812082</v>
      </c>
      <c r="F10" s="5">
        <f>'my component series'!F10</f>
        <v>6.0990539549073963E-2</v>
      </c>
      <c r="G10" s="17">
        <f>((1+'my component series'!F10)/E10)-1</f>
        <v>4.997984486716156E-2</v>
      </c>
      <c r="H10" s="5">
        <f>'my component series'!M10</f>
        <v>5.6153006948460704E-2</v>
      </c>
      <c r="I10" s="17">
        <f>((1+'my component series'!M10)/$E10)-1</f>
        <v>4.5192514970996189E-2</v>
      </c>
      <c r="J10" s="11">
        <f t="shared" si="1"/>
        <v>1.1986610240932101</v>
      </c>
      <c r="K10" s="11">
        <f t="shared" si="2"/>
        <v>0.97974524392615725</v>
      </c>
    </row>
    <row r="11" spans="1:11" x14ac:dyDescent="0.55000000000000004">
      <c r="A11">
        <v>1801</v>
      </c>
      <c r="B11">
        <v>12.33</v>
      </c>
      <c r="C11">
        <f t="shared" si="0"/>
        <v>12.25</v>
      </c>
      <c r="E11" s="7">
        <f t="shared" si="3"/>
        <v>1.0170195101701951</v>
      </c>
      <c r="F11" s="5">
        <f>'my component series'!F11</f>
        <v>0.13642207163601161</v>
      </c>
      <c r="G11" s="17">
        <f>((1+'my component series'!F11)/E11)-1</f>
        <v>0.11740439615149056</v>
      </c>
      <c r="H11" s="5">
        <f>'my component series'!M11</f>
        <v>0.1877726635199394</v>
      </c>
      <c r="I11" s="17">
        <f>((1+'my component series'!M11)/$E11)-1</f>
        <v>0.16789565159980979</v>
      </c>
      <c r="J11" s="11">
        <f t="shared" si="1"/>
        <v>1.3393890978172007</v>
      </c>
      <c r="K11" s="11">
        <f t="shared" si="2"/>
        <v>1.144240210056954</v>
      </c>
    </row>
    <row r="12" spans="1:11" x14ac:dyDescent="0.55000000000000004">
      <c r="A12">
        <v>1802</v>
      </c>
      <c r="B12">
        <v>10.39</v>
      </c>
      <c r="C12">
        <f t="shared" si="0"/>
        <v>11.36</v>
      </c>
      <c r="E12" s="7">
        <f t="shared" si="3"/>
        <v>0.92734693877551011</v>
      </c>
      <c r="F12" s="5">
        <f>'my component series'!F12</f>
        <v>0.13219385436052233</v>
      </c>
      <c r="G12" s="17">
        <f>((1+'my component series'!F12)/E12)-1</f>
        <v>0.22089566161235918</v>
      </c>
      <c r="H12" s="5">
        <f>'my component series'!M12</f>
        <v>0.15002586413447161</v>
      </c>
      <c r="I12" s="17">
        <f>((1+'my component series'!M12)/$E12)-1</f>
        <v>0.24012472144782393</v>
      </c>
      <c r="J12" s="11">
        <f t="shared" si="1"/>
        <v>1.6352543387359122</v>
      </c>
      <c r="K12" s="11">
        <f t="shared" si="2"/>
        <v>1.4190005717662797</v>
      </c>
    </row>
    <row r="13" spans="1:11" x14ac:dyDescent="0.55000000000000004">
      <c r="A13">
        <v>1803</v>
      </c>
      <c r="B13">
        <v>10.96</v>
      </c>
      <c r="C13">
        <f t="shared" si="0"/>
        <v>10.675000000000001</v>
      </c>
      <c r="E13" s="7">
        <f t="shared" si="3"/>
        <v>0.93970070422535223</v>
      </c>
      <c r="F13" s="5">
        <f>'my component series'!F13</f>
        <v>0.14209886697977736</v>
      </c>
      <c r="G13" s="17">
        <f>((1+'my component series'!F13)/E13)-1</f>
        <v>0.21538577319815166</v>
      </c>
      <c r="H13" s="5">
        <f>'my component series'!M13</f>
        <v>5.5059959872152897E-2</v>
      </c>
      <c r="I13" s="17">
        <f>((1+'my component series'!M13)/$E13)-1</f>
        <v>0.12276169968596307</v>
      </c>
      <c r="J13" s="11">
        <f t="shared" si="1"/>
        <v>1.9874648588601789</v>
      </c>
      <c r="K13" s="11">
        <f t="shared" si="2"/>
        <v>1.5931994938116616</v>
      </c>
    </row>
    <row r="14" spans="1:11" x14ac:dyDescent="0.55000000000000004">
      <c r="A14">
        <v>1804</v>
      </c>
      <c r="B14">
        <v>11.44</v>
      </c>
      <c r="C14">
        <f t="shared" si="0"/>
        <v>11.2</v>
      </c>
      <c r="E14" s="7">
        <f t="shared" si="3"/>
        <v>1.0491803278688523</v>
      </c>
      <c r="F14" s="5">
        <f>'my component series'!F14</f>
        <v>4.3203720565025305E-2</v>
      </c>
      <c r="G14" s="17">
        <f>((1+'my component series'!F14)/E14)-1</f>
        <v>-5.6964538364601136E-3</v>
      </c>
      <c r="H14" s="5">
        <f>'my component series'!M14</f>
        <v>2.6324618058381214E-2</v>
      </c>
      <c r="I14" s="17">
        <f>((1+'my component series'!M14)/$E14)-1</f>
        <v>-2.1784348413105281E-2</v>
      </c>
      <c r="J14" s="11">
        <f t="shared" si="1"/>
        <v>1.9761433570400952</v>
      </c>
      <c r="K14" s="11">
        <f t="shared" si="2"/>
        <v>1.5584926809468853</v>
      </c>
    </row>
    <row r="15" spans="1:11" x14ac:dyDescent="0.55000000000000004">
      <c r="A15">
        <v>1805</v>
      </c>
      <c r="B15">
        <v>11.36</v>
      </c>
      <c r="C15">
        <f t="shared" si="0"/>
        <v>11.399999999999999</v>
      </c>
      <c r="E15" s="7">
        <f t="shared" si="3"/>
        <v>1.0178571428571428</v>
      </c>
      <c r="F15" s="5">
        <f>'my component series'!F15</f>
        <v>3.1247389232398337E-3</v>
      </c>
      <c r="G15" s="17">
        <f>((1+'my component series'!F15)/E15)-1</f>
        <v>-1.4473940706992372E-2</v>
      </c>
      <c r="H15" s="5">
        <f>'my component series'!M15</f>
        <v>1.0086974449095154E-2</v>
      </c>
      <c r="I15" s="17">
        <f>((1+'my component series'!M15)/$E15)-1</f>
        <v>-7.6338496640466769E-3</v>
      </c>
      <c r="J15" s="11">
        <f t="shared" si="1"/>
        <v>1.9475407752617802</v>
      </c>
      <c r="K15" s="11">
        <f t="shared" si="2"/>
        <v>1.5465953821180198</v>
      </c>
    </row>
    <row r="16" spans="1:11" x14ac:dyDescent="0.55000000000000004">
      <c r="A16">
        <v>1806</v>
      </c>
      <c r="B16">
        <v>11.84</v>
      </c>
      <c r="C16">
        <f t="shared" si="0"/>
        <v>11.6</v>
      </c>
      <c r="E16" s="7">
        <f t="shared" si="3"/>
        <v>1.0175438596491229</v>
      </c>
      <c r="F16" s="5">
        <f>'my component series'!F16</f>
        <v>2.978591864111424E-3</v>
      </c>
      <c r="G16" s="17">
        <f>((1+'my component series'!F16)/E16)-1</f>
        <v>-1.431414247837326E-2</v>
      </c>
      <c r="H16" s="5">
        <f>'my component series'!M16</f>
        <v>6.0607783286445338E-2</v>
      </c>
      <c r="I16" s="17">
        <f>((1+'my component series'!M16)/$E16)-1</f>
        <v>4.2321442195299763E-2</v>
      </c>
      <c r="J16" s="11">
        <f t="shared" si="1"/>
        <v>1.9196633991222416</v>
      </c>
      <c r="K16" s="11">
        <f t="shared" si="2"/>
        <v>1.6120495291818451</v>
      </c>
    </row>
    <row r="17" spans="1:11" x14ac:dyDescent="0.55000000000000004">
      <c r="A17">
        <v>1807</v>
      </c>
      <c r="B17">
        <v>11.2</v>
      </c>
      <c r="C17">
        <f t="shared" si="0"/>
        <v>11.52</v>
      </c>
      <c r="E17" s="7">
        <f t="shared" si="3"/>
        <v>0.99310344827586206</v>
      </c>
      <c r="F17" s="5">
        <f>'my component series'!F17</f>
        <v>0.10629229328992773</v>
      </c>
      <c r="G17" s="17">
        <f>((1+'my component series'!F17)/E17)-1</f>
        <v>0.11397487865999678</v>
      </c>
      <c r="H17" s="5">
        <f>'my component series'!M17</f>
        <v>0.11407926802669492</v>
      </c>
      <c r="I17" s="17">
        <f>((1+'my component series'!M17)/$E17)-1</f>
        <v>0.1218159296102137</v>
      </c>
      <c r="J17" s="11">
        <f t="shared" si="1"/>
        <v>2.1384568021052361</v>
      </c>
      <c r="K17" s="11">
        <f t="shared" si="2"/>
        <v>1.8084228411568388</v>
      </c>
    </row>
    <row r="18" spans="1:11" x14ac:dyDescent="0.55000000000000004">
      <c r="A18">
        <v>1808</v>
      </c>
      <c r="B18">
        <v>12.17</v>
      </c>
      <c r="C18">
        <f t="shared" si="0"/>
        <v>11.684999999999999</v>
      </c>
      <c r="E18" s="7">
        <f t="shared" si="3"/>
        <v>1.0143229166666665</v>
      </c>
      <c r="F18" s="5">
        <f>'my component series'!F18</f>
        <v>5.0006387764147675E-3</v>
      </c>
      <c r="G18" s="17">
        <f>((1+'my component series'!F18)/E18)-1</f>
        <v>-9.1906411036114521E-3</v>
      </c>
      <c r="H18" s="5">
        <f>'my component series'!M18</f>
        <v>4.7660904005024742E-2</v>
      </c>
      <c r="I18" s="17">
        <f>((1+'my component series'!M18)/$E18)-1</f>
        <v>3.2867232703285065E-2</v>
      </c>
      <c r="J18" s="11">
        <f t="shared" si="1"/>
        <v>2.1188030131215103</v>
      </c>
      <c r="K18" s="11">
        <f t="shared" si="2"/>
        <v>1.8678606955030765</v>
      </c>
    </row>
    <row r="19" spans="1:11" x14ac:dyDescent="0.55000000000000004">
      <c r="A19">
        <v>1809</v>
      </c>
      <c r="B19">
        <v>11.92</v>
      </c>
      <c r="C19">
        <f t="shared" si="0"/>
        <v>12.045</v>
      </c>
      <c r="E19" s="7">
        <f t="shared" si="3"/>
        <v>1.0308087291399231</v>
      </c>
      <c r="F19" s="5">
        <f>'my component series'!F19</f>
        <v>0.14744033665163547</v>
      </c>
      <c r="G19" s="17">
        <f>((1+'my component series'!F19)/E19)-1</f>
        <v>0.11314573132207228</v>
      </c>
      <c r="H19" s="5">
        <f>'my component series'!M19</f>
        <v>0.10064792123562037</v>
      </c>
      <c r="I19" s="17">
        <f>((1+'my component series'!M19)/$E19)-1</f>
        <v>6.7751843888603114E-2</v>
      </c>
      <c r="J19" s="11">
        <f t="shared" si="1"/>
        <v>2.3585365295685539</v>
      </c>
      <c r="K19" s="11">
        <f t="shared" si="2"/>
        <v>1.9944117017504586</v>
      </c>
    </row>
    <row r="20" spans="1:11" x14ac:dyDescent="0.55000000000000004">
      <c r="A20">
        <v>1810</v>
      </c>
      <c r="B20">
        <v>11.92</v>
      </c>
      <c r="C20">
        <f t="shared" si="0"/>
        <v>11.92</v>
      </c>
      <c r="E20" s="7">
        <f t="shared" si="3"/>
        <v>0.98962224989622249</v>
      </c>
      <c r="F20" s="5">
        <f>'my component series'!F20</f>
        <v>7.4889874429072689E-2</v>
      </c>
      <c r="G20" s="17">
        <f>((1+'my component series'!F20)/E20)-1</f>
        <v>8.6161790058572274E-2</v>
      </c>
      <c r="H20" s="5">
        <f>'my component series'!M20</f>
        <v>5.203097016170935E-2</v>
      </c>
      <c r="I20" s="17">
        <f>((1+'my component series'!M20)/$E20)-1</f>
        <v>6.3063174127331312E-2</v>
      </c>
      <c r="J20" s="11">
        <f t="shared" si="1"/>
        <v>2.561752258874713</v>
      </c>
      <c r="K20" s="11">
        <f t="shared" si="2"/>
        <v>2.1201856341795349</v>
      </c>
    </row>
    <row r="21" spans="1:11" x14ac:dyDescent="0.55000000000000004">
      <c r="A21">
        <v>1811</v>
      </c>
      <c r="B21">
        <v>12.73</v>
      </c>
      <c r="C21">
        <f t="shared" si="0"/>
        <v>12.324999999999999</v>
      </c>
      <c r="E21" s="7">
        <f t="shared" si="3"/>
        <v>1.0339765100671141</v>
      </c>
      <c r="F21" s="5">
        <f>'my component series'!F21</f>
        <v>-2.1067958011693477E-2</v>
      </c>
      <c r="G21" s="17">
        <f>((1+'my component series'!F21)/E21)-1</f>
        <v>-5.3235704624696623E-2</v>
      </c>
      <c r="H21" s="5">
        <f>'my component series'!M21</f>
        <v>3.9445134454066839E-2</v>
      </c>
      <c r="I21" s="17">
        <f>((1+'my component series'!M21)/$E21)-1</f>
        <v>5.2889251677465943E-3</v>
      </c>
      <c r="J21" s="11">
        <f t="shared" si="1"/>
        <v>2.4253755722996093</v>
      </c>
      <c r="K21" s="11">
        <f t="shared" si="2"/>
        <v>2.1313991373404417</v>
      </c>
    </row>
    <row r="22" spans="1:11" x14ac:dyDescent="0.55000000000000004">
      <c r="A22">
        <v>1812</v>
      </c>
      <c r="B22">
        <v>12.89</v>
      </c>
      <c r="C22">
        <f t="shared" si="0"/>
        <v>12.81</v>
      </c>
      <c r="E22" s="7">
        <f t="shared" si="3"/>
        <v>1.0393509127789047</v>
      </c>
      <c r="F22" s="5">
        <f>'my component series'!F22</f>
        <v>2.8172812997687702E-2</v>
      </c>
      <c r="G22" s="17">
        <f>((1+'my component series'!F22)/E22)-1</f>
        <v>-1.0754885230562006E-2</v>
      </c>
      <c r="H22" s="5">
        <f>'my component series'!M22</f>
        <v>-1.4879799656570781E-2</v>
      </c>
      <c r="I22" s="17">
        <f>((1+'my component series'!M22)/$E22)-1</f>
        <v>-5.2177480934210374E-2</v>
      </c>
      <c r="J22" s="11">
        <f t="shared" si="1"/>
        <v>2.3992909363785184</v>
      </c>
      <c r="K22" s="11">
        <f t="shared" si="2"/>
        <v>2.0201880994886685</v>
      </c>
    </row>
    <row r="23" spans="1:11" x14ac:dyDescent="0.55000000000000004">
      <c r="A23">
        <v>1813</v>
      </c>
      <c r="B23">
        <v>15.47</v>
      </c>
      <c r="C23">
        <f t="shared" si="0"/>
        <v>14.18</v>
      </c>
      <c r="E23" s="7">
        <f t="shared" si="3"/>
        <v>1.1069476971116314</v>
      </c>
      <c r="F23" s="5">
        <f>'my component series'!F23</f>
        <v>0.10303711691055284</v>
      </c>
      <c r="G23" s="17">
        <f>((1+'my component series'!F23)/E23)-1</f>
        <v>-3.5327596879983769E-3</v>
      </c>
      <c r="H23" s="5">
        <f>'my component series'!M23</f>
        <v>3.2563367061382048E-2</v>
      </c>
      <c r="I23" s="17">
        <f>((1+'my component series'!M23)/$E23)-1</f>
        <v>-6.7197691674449556E-2</v>
      </c>
      <c r="J23" s="11">
        <f t="shared" si="1"/>
        <v>2.3908148180787006</v>
      </c>
      <c r="K23" s="11">
        <f t="shared" si="2"/>
        <v>1.8844361224548367</v>
      </c>
    </row>
    <row r="24" spans="1:11" x14ac:dyDescent="0.55000000000000004">
      <c r="A24">
        <v>1814</v>
      </c>
      <c r="B24">
        <v>17</v>
      </c>
      <c r="C24">
        <f t="shared" si="0"/>
        <v>16.234999999999999</v>
      </c>
      <c r="E24" s="7">
        <f t="shared" si="3"/>
        <v>1.1449224259520452</v>
      </c>
      <c r="F24" s="5">
        <f>'my component series'!F24</f>
        <v>7.3803001728853124E-2</v>
      </c>
      <c r="G24" s="17">
        <f>((1+'my component series'!F24)/E24)-1</f>
        <v>-6.2117242715421184E-2</v>
      </c>
      <c r="H24" s="5">
        <f>'my component series'!M24</f>
        <v>-2.7582784053074041E-2</v>
      </c>
      <c r="I24" s="17">
        <f>((1+'my component series'!M24)/$E24)-1</f>
        <v>-0.15066977997367359</v>
      </c>
      <c r="J24" s="11">
        <f t="shared" si="1"/>
        <v>2.2423039937364804</v>
      </c>
      <c r="K24" s="11">
        <f t="shared" si="2"/>
        <v>1.6005085465101239</v>
      </c>
    </row>
    <row r="25" spans="1:11" x14ac:dyDescent="0.55000000000000004">
      <c r="A25">
        <v>1815</v>
      </c>
      <c r="B25">
        <v>14.91</v>
      </c>
      <c r="C25">
        <f t="shared" si="0"/>
        <v>15.955</v>
      </c>
      <c r="E25" s="7">
        <f t="shared" si="3"/>
        <v>0.98275331074838312</v>
      </c>
      <c r="F25" s="5">
        <f>'my component series'!F25</f>
        <v>-7.443054441410224E-2</v>
      </c>
      <c r="G25" s="17">
        <f>((1+'my component series'!F25)/E25)-1</f>
        <v>-5.8187395083857729E-2</v>
      </c>
      <c r="H25" s="5">
        <f>'my component series'!M25</f>
        <v>-1.6640571894579368E-3</v>
      </c>
      <c r="I25" s="17">
        <f>((1+'my component series'!M25)/$E25)-1</f>
        <v>1.5856097244070888E-2</v>
      </c>
      <c r="J25" s="11">
        <f t="shared" si="1"/>
        <v>2.1118301653548239</v>
      </c>
      <c r="K25" s="11">
        <f t="shared" si="2"/>
        <v>1.6258863656635549</v>
      </c>
    </row>
    <row r="26" spans="1:11" x14ac:dyDescent="0.55000000000000004">
      <c r="A26">
        <v>1816</v>
      </c>
      <c r="B26">
        <v>13.62</v>
      </c>
      <c r="C26">
        <f t="shared" si="0"/>
        <v>14.265000000000001</v>
      </c>
      <c r="E26" s="7">
        <f t="shared" si="3"/>
        <v>0.89407709182074591</v>
      </c>
      <c r="F26" s="5">
        <f>'my component series'!F26</f>
        <v>0.12891084221316951</v>
      </c>
      <c r="G26" s="17">
        <f>((1+'my component series'!F26)/E26)-1</f>
        <v>0.2626549237652378</v>
      </c>
      <c r="H26" s="5">
        <f>'my component series'!M26</f>
        <v>0.14683671252990294</v>
      </c>
      <c r="I26" s="17">
        <f>((1+'my component series'!M26)/$E26)-1</f>
        <v>0.28270450391970581</v>
      </c>
      <c r="J26" s="11">
        <f t="shared" si="1"/>
        <v>2.6665127564412248</v>
      </c>
      <c r="K26" s="11">
        <f t="shared" si="2"/>
        <v>2.0855317640982838</v>
      </c>
    </row>
    <row r="27" spans="1:11" x14ac:dyDescent="0.55000000000000004">
      <c r="A27">
        <v>1817</v>
      </c>
      <c r="B27">
        <v>12.89</v>
      </c>
      <c r="C27">
        <f t="shared" si="0"/>
        <v>13.254999999999999</v>
      </c>
      <c r="E27" s="7">
        <f t="shared" si="3"/>
        <v>0.92919733613739908</v>
      </c>
      <c r="F27" s="5">
        <f>'my component series'!F27</f>
        <v>4.7328345931910709E-2</v>
      </c>
      <c r="G27" s="17">
        <f>((1+'my component series'!F27)/E27)-1</f>
        <v>0.12713231646312395</v>
      </c>
      <c r="H27" s="5">
        <f>'my component series'!M27</f>
        <v>9.6482110631926882E-2</v>
      </c>
      <c r="I27" s="17">
        <f>((1+'my component series'!M27)/$E27)-1</f>
        <v>0.18003148307540107</v>
      </c>
      <c r="J27" s="11">
        <f t="shared" si="1"/>
        <v>3.0055127000460673</v>
      </c>
      <c r="K27" s="11">
        <f t="shared" si="2"/>
        <v>2.4609931405897552</v>
      </c>
    </row>
    <row r="28" spans="1:11" x14ac:dyDescent="0.55000000000000004">
      <c r="A28">
        <v>1818</v>
      </c>
      <c r="B28">
        <v>12.33</v>
      </c>
      <c r="C28">
        <f t="shared" si="0"/>
        <v>12.61</v>
      </c>
      <c r="E28" s="7">
        <f t="shared" si="3"/>
        <v>0.95133911731422105</v>
      </c>
      <c r="F28" s="5">
        <f>'my component series'!F28</f>
        <v>0.2484169497901465</v>
      </c>
      <c r="G28" s="17">
        <f>((1+'my component series'!F28)/E28)-1</f>
        <v>0.31227332826870668</v>
      </c>
      <c r="H28" s="5">
        <f>'my component series'!M28</f>
        <v>0.15663146756924334</v>
      </c>
      <c r="I28" s="17">
        <f>((1+'my component series'!M28)/$E28)-1</f>
        <v>0.21579302955038226</v>
      </c>
      <c r="J28" s="11">
        <f t="shared" si="1"/>
        <v>3.9440541540433198</v>
      </c>
      <c r="K28" s="11">
        <f t="shared" si="2"/>
        <v>2.9920583061003283</v>
      </c>
    </row>
    <row r="29" spans="1:11" x14ac:dyDescent="0.55000000000000004">
      <c r="A29">
        <v>1819</v>
      </c>
      <c r="B29">
        <v>12.33</v>
      </c>
      <c r="C29">
        <f t="shared" si="0"/>
        <v>12.33</v>
      </c>
      <c r="E29" s="7">
        <f t="shared" si="3"/>
        <v>0.97779540047581293</v>
      </c>
      <c r="F29" s="5">
        <f>'my component series'!F29</f>
        <v>-0.13710146213231245</v>
      </c>
      <c r="G29" s="17">
        <f>((1+'my component series'!F29)/E29)-1</f>
        <v>-0.11750603710368701</v>
      </c>
      <c r="H29" s="5">
        <f>'my component series'!M29</f>
        <v>-1.1879254907809483E-3</v>
      </c>
      <c r="I29" s="17">
        <f>((1+'my component series'!M29)/$E29)-1</f>
        <v>2.1493938326135442E-2</v>
      </c>
      <c r="J29" s="11">
        <f t="shared" si="1"/>
        <v>3.4806039802793545</v>
      </c>
      <c r="K29" s="11">
        <f t="shared" si="2"/>
        <v>3.0563694227998499</v>
      </c>
    </row>
    <row r="30" spans="1:11" x14ac:dyDescent="0.55000000000000004">
      <c r="A30">
        <v>1820</v>
      </c>
      <c r="B30">
        <v>11.36</v>
      </c>
      <c r="C30">
        <f t="shared" si="0"/>
        <v>11.844999999999999</v>
      </c>
      <c r="E30" s="7">
        <f t="shared" si="3"/>
        <v>0.96066504460665036</v>
      </c>
      <c r="F30" s="5">
        <f>'my component series'!F30</f>
        <v>-5.1594493550289444E-2</v>
      </c>
      <c r="G30" s="17">
        <f>((1+'my component series'!F30)/E30)-1</f>
        <v>-1.2761511648380575E-2</v>
      </c>
      <c r="H30" s="5">
        <f>'my component series'!M30</f>
        <v>8.6929825993665916E-2</v>
      </c>
      <c r="I30" s="17">
        <f>((1+'my component series'!M30)/$E30)-1</f>
        <v>0.13143476188281156</v>
      </c>
      <c r="J30" s="11">
        <f t="shared" si="1"/>
        <v>3.4361862120416196</v>
      </c>
      <c r="K30" s="11">
        <f t="shared" si="2"/>
        <v>3.4580826101114543</v>
      </c>
    </row>
    <row r="31" spans="1:11" x14ac:dyDescent="0.55000000000000004">
      <c r="A31">
        <v>1821</v>
      </c>
      <c r="B31">
        <v>10.96</v>
      </c>
      <c r="C31">
        <f t="shared" si="0"/>
        <v>11.16</v>
      </c>
      <c r="E31" s="7">
        <f t="shared" si="3"/>
        <v>0.94216969185310273</v>
      </c>
      <c r="F31" s="5">
        <f>'my component series'!F31</f>
        <v>6.4005475682195057E-2</v>
      </c>
      <c r="G31" s="17">
        <f>((1+'my component series'!F31)/E31)-1</f>
        <v>0.12931405550677399</v>
      </c>
      <c r="H31" s="5">
        <f>'my component series'!M31</f>
        <v>0.1040515988548931</v>
      </c>
      <c r="I31" s="17">
        <f>((1+'my component series'!M31)/$E31)-1</f>
        <v>0.17181820684912252</v>
      </c>
      <c r="J31" s="11">
        <f t="shared" si="1"/>
        <v>3.8805333865971812</v>
      </c>
      <c r="K31" s="11">
        <f t="shared" si="2"/>
        <v>4.0522441633169377</v>
      </c>
    </row>
    <row r="32" spans="1:11" x14ac:dyDescent="0.55000000000000004">
      <c r="A32">
        <v>1822</v>
      </c>
      <c r="B32">
        <v>11.36</v>
      </c>
      <c r="C32">
        <f t="shared" si="0"/>
        <v>11.16</v>
      </c>
      <c r="E32" s="7">
        <f t="shared" si="3"/>
        <v>1</v>
      </c>
      <c r="F32" s="5">
        <f>'my component series'!F32</f>
        <v>0.11889627104514933</v>
      </c>
      <c r="G32" s="17">
        <f>((1+'my component series'!F32)/E32)-1</f>
        <v>0.11889627104514933</v>
      </c>
      <c r="H32" s="5">
        <f>'my component series'!M32</f>
        <v>6.3793852661230069E-2</v>
      </c>
      <c r="I32" s="17">
        <f>((1+'my component series'!M32)/$E32)-1</f>
        <v>6.3793852661230055E-2</v>
      </c>
      <c r="J32" s="11">
        <f t="shared" si="1"/>
        <v>4.3419143359297907</v>
      </c>
      <c r="K32" s="11">
        <f t="shared" si="2"/>
        <v>4.3107524304189075</v>
      </c>
    </row>
    <row r="33" spans="1:11" x14ac:dyDescent="0.55000000000000004">
      <c r="A33">
        <v>1823</v>
      </c>
      <c r="B33">
        <v>10.15</v>
      </c>
      <c r="C33">
        <f t="shared" si="0"/>
        <v>10.754999999999999</v>
      </c>
      <c r="E33" s="7">
        <f t="shared" si="3"/>
        <v>0.96370967741935476</v>
      </c>
      <c r="F33" s="5">
        <f>'my component series'!F33</f>
        <v>-3.9605887498173509E-2</v>
      </c>
      <c r="G33" s="17">
        <f>((1+'my component series'!F33)/E33)-1</f>
        <v>-3.4404188265565461E-3</v>
      </c>
      <c r="H33" s="5">
        <f>'my component series'!M33</f>
        <v>2.8393966791778309E-2</v>
      </c>
      <c r="I33" s="17">
        <f>((1+'my component series'!M33)/$E33)-1</f>
        <v>6.712009943247299E-2</v>
      </c>
      <c r="J33" s="11">
        <f t="shared" si="1"/>
        <v>4.3269763321051622</v>
      </c>
      <c r="K33" s="11">
        <f t="shared" si="2"/>
        <v>4.6000905621773995</v>
      </c>
    </row>
    <row r="34" spans="1:11" x14ac:dyDescent="0.55000000000000004">
      <c r="A34">
        <v>1824</v>
      </c>
      <c r="B34">
        <v>9.35</v>
      </c>
      <c r="C34">
        <f t="shared" si="0"/>
        <v>9.75</v>
      </c>
      <c r="E34" s="7">
        <f t="shared" si="3"/>
        <v>0.9065550906555091</v>
      </c>
      <c r="F34" s="5">
        <f>'my component series'!F34</f>
        <v>7.2505913625287022E-2</v>
      </c>
      <c r="G34" s="17">
        <f>((1+'my component series'!F34)/E34)-1</f>
        <v>0.1830565231835859</v>
      </c>
      <c r="H34" s="5">
        <f>'my component series'!M34</f>
        <v>5.8464885770026488E-2</v>
      </c>
      <c r="I34" s="17">
        <f>((1+'my component series'!M34)/$E34)-1</f>
        <v>0.16756818938016771</v>
      </c>
      <c r="J34" s="11">
        <f t="shared" si="1"/>
        <v>5.1190575753579983</v>
      </c>
      <c r="K34" s="11">
        <f t="shared" si="2"/>
        <v>5.3709194086662642</v>
      </c>
    </row>
    <row r="35" spans="1:11" x14ac:dyDescent="0.55000000000000004">
      <c r="A35">
        <v>1825</v>
      </c>
      <c r="B35">
        <v>9.59</v>
      </c>
      <c r="C35">
        <f t="shared" si="0"/>
        <v>9.4699999999999989</v>
      </c>
      <c r="E35" s="7">
        <f t="shared" si="3"/>
        <v>0.97128205128205114</v>
      </c>
      <c r="F35" s="5">
        <f>'my component series'!F35</f>
        <v>0.14344615004037986</v>
      </c>
      <c r="G35" s="17">
        <f>((1+'my component series'!F35)/E35)-1</f>
        <v>0.17725448393808918</v>
      </c>
      <c r="H35" s="5">
        <f>'my component series'!M35</f>
        <v>7.8532431089501614E-2</v>
      </c>
      <c r="I35" s="17">
        <f>((1+'my component series'!M35)/$E35)-1</f>
        <v>0.11042145756310906</v>
      </c>
      <c r="J35" s="11">
        <f t="shared" si="1"/>
        <v>6.0264334841274465</v>
      </c>
      <c r="K35" s="11">
        <f t="shared" si="2"/>
        <v>5.9639841582251849</v>
      </c>
    </row>
    <row r="36" spans="1:11" x14ac:dyDescent="0.55000000000000004">
      <c r="A36">
        <v>1826</v>
      </c>
      <c r="B36">
        <v>9.59</v>
      </c>
      <c r="C36">
        <f t="shared" si="0"/>
        <v>9.59</v>
      </c>
      <c r="E36" s="7">
        <f t="shared" si="3"/>
        <v>1.0126715945089759</v>
      </c>
      <c r="F36" s="5">
        <f>'my component series'!F36</f>
        <v>2.2985464717948156E-2</v>
      </c>
      <c r="G36" s="17">
        <f>((1+'my component series'!F36)/E36)-1</f>
        <v>1.0184812396138332E-2</v>
      </c>
      <c r="H36" s="5">
        <f>'my component series'!M36</f>
        <v>6.0232920241126012E-3</v>
      </c>
      <c r="I36" s="17">
        <f>((1+'my component series'!M36)/$E36)-1</f>
        <v>-6.565112047096533E-3</v>
      </c>
      <c r="J36" s="11">
        <f t="shared" si="1"/>
        <v>6.0878115785810909</v>
      </c>
      <c r="K36" s="11">
        <f t="shared" si="2"/>
        <v>5.9248299339793276</v>
      </c>
    </row>
    <row r="37" spans="1:11" x14ac:dyDescent="0.55000000000000004">
      <c r="A37">
        <v>1827</v>
      </c>
      <c r="B37">
        <v>9.67</v>
      </c>
      <c r="C37">
        <f t="shared" si="0"/>
        <v>9.629999999999999</v>
      </c>
      <c r="E37" s="7">
        <f t="shared" si="3"/>
        <v>1.0041710114702815</v>
      </c>
      <c r="F37" s="5">
        <f>'my component series'!F37</f>
        <v>5.2995354457904487E-2</v>
      </c>
      <c r="G37" s="17">
        <f>((1+'my component series'!F37)/E37)-1</f>
        <v>4.8621541978328464E-2</v>
      </c>
      <c r="H37" s="5">
        <f>'my component series'!M37</f>
        <v>5.491606312361038E-2</v>
      </c>
      <c r="I37" s="17">
        <f>((1+'my component series'!M37)/$E37)-1</f>
        <v>5.0534272622577703E-2</v>
      </c>
      <c r="J37" s="11">
        <f t="shared" si="1"/>
        <v>6.3838103648052256</v>
      </c>
      <c r="K37" s="11">
        <f t="shared" si="2"/>
        <v>6.2242369051054478</v>
      </c>
    </row>
    <row r="38" spans="1:11" x14ac:dyDescent="0.55000000000000004">
      <c r="A38">
        <v>1828</v>
      </c>
      <c r="B38">
        <v>9.19</v>
      </c>
      <c r="C38">
        <f t="shared" si="0"/>
        <v>9.43</v>
      </c>
      <c r="E38" s="7">
        <f t="shared" si="3"/>
        <v>0.97923156801661482</v>
      </c>
      <c r="F38" s="5">
        <f>'my component series'!F38</f>
        <v>3.9397148138130111E-2</v>
      </c>
      <c r="G38" s="17">
        <f>((1+'my component series'!F38)/E38)-1</f>
        <v>6.1441626359511448E-2</v>
      </c>
      <c r="H38" s="5">
        <f>'my component series'!M38</f>
        <v>6.128290403666279E-2</v>
      </c>
      <c r="I38" s="17">
        <f>((1+'my component series'!M38)/$E38)-1</f>
        <v>8.3791555235743553E-2</v>
      </c>
      <c r="J38" s="11">
        <f t="shared" si="1"/>
        <v>6.7760420559895644</v>
      </c>
      <c r="K38" s="11">
        <f t="shared" si="2"/>
        <v>6.7457753955399449</v>
      </c>
    </row>
    <row r="39" spans="1:11" x14ac:dyDescent="0.55000000000000004">
      <c r="A39">
        <v>1829</v>
      </c>
      <c r="B39">
        <v>9.02</v>
      </c>
      <c r="C39">
        <f t="shared" si="0"/>
        <v>9.1050000000000004</v>
      </c>
      <c r="E39" s="7">
        <f t="shared" si="3"/>
        <v>0.96553552492046668</v>
      </c>
      <c r="F39" s="5">
        <f>'my component series'!F39</f>
        <v>4.1401891834128568E-2</v>
      </c>
      <c r="G39" s="17">
        <f>((1+'my component series'!F39)/E39)-1</f>
        <v>7.8574392091799172E-2</v>
      </c>
      <c r="H39" s="5">
        <f>'my component series'!M39</f>
        <v>3.0164179877212174E-2</v>
      </c>
      <c r="I39" s="17">
        <f>((1+'my component series'!M39)/$E39)-1</f>
        <v>6.6935553678430404E-2</v>
      </c>
      <c r="J39" s="11">
        <f t="shared" si="1"/>
        <v>7.3084654413274093</v>
      </c>
      <c r="K39" s="11">
        <f t="shared" si="2"/>
        <v>7.1973076066307442</v>
      </c>
    </row>
    <row r="40" spans="1:11" x14ac:dyDescent="0.55000000000000004">
      <c r="A40">
        <v>1830</v>
      </c>
      <c r="B40">
        <v>8.94</v>
      </c>
      <c r="C40">
        <f t="shared" si="0"/>
        <v>8.98</v>
      </c>
      <c r="E40" s="7">
        <f t="shared" si="3"/>
        <v>0.98627127951674909</v>
      </c>
      <c r="F40" s="5">
        <f>'my component series'!F40</f>
        <v>5.1206551785188736E-2</v>
      </c>
      <c r="G40" s="17">
        <f>((1+'my component series'!F40)/E40)-1</f>
        <v>6.5839159688657389E-2</v>
      </c>
      <c r="H40" s="5">
        <f>'my component series'!M40</f>
        <v>6.7444826158385346E-2</v>
      </c>
      <c r="I40" s="17">
        <f>((1+'my component series'!M40)/$E40)-1</f>
        <v>8.2303467947895115E-2</v>
      </c>
      <c r="J40" s="11">
        <f t="shared" si="1"/>
        <v>7.7896486645979985</v>
      </c>
      <c r="K40" s="11">
        <f t="shared" si="2"/>
        <v>7.7896709825442194</v>
      </c>
    </row>
    <row r="41" spans="1:11" x14ac:dyDescent="0.55000000000000004">
      <c r="A41">
        <v>1831</v>
      </c>
      <c r="B41">
        <v>8.3800000000000008</v>
      </c>
      <c r="C41">
        <f t="shared" si="0"/>
        <v>8.66</v>
      </c>
      <c r="E41" s="7">
        <f t="shared" si="3"/>
        <v>0.96436525612472157</v>
      </c>
      <c r="F41" s="5">
        <f>'my component series'!F41</f>
        <v>0.12402101977583802</v>
      </c>
      <c r="G41" s="17">
        <f>((1+'my component series'!F41)/E41)-1</f>
        <v>0.16555528378603079</v>
      </c>
      <c r="H41" s="5">
        <f>'my component series'!M41</f>
        <v>6.0118027184267592E-2</v>
      </c>
      <c r="I41" s="17">
        <f>((1+'my component series'!M41)/$E41)-1</f>
        <v>9.9290979689921954E-2</v>
      </c>
      <c r="J41" s="11">
        <f t="shared" si="1"/>
        <v>9.0792661598589959</v>
      </c>
      <c r="K41" s="11">
        <f t="shared" si="2"/>
        <v>8.5631150458631922</v>
      </c>
    </row>
    <row r="42" spans="1:11" x14ac:dyDescent="0.55000000000000004">
      <c r="A42">
        <v>1832</v>
      </c>
      <c r="B42">
        <v>8.3000000000000007</v>
      </c>
      <c r="C42">
        <f t="shared" si="0"/>
        <v>8.34</v>
      </c>
      <c r="E42" s="7">
        <f t="shared" si="3"/>
        <v>0.96304849884526555</v>
      </c>
      <c r="F42" s="5">
        <f>'my component series'!F42</f>
        <v>4.9197532632754282E-2</v>
      </c>
      <c r="G42" s="17">
        <f>((1+'my component series'!F42)/E42)-1</f>
        <v>8.9454512302116651E-2</v>
      </c>
      <c r="H42" s="5">
        <f>'my component series'!M42</f>
        <v>8.6078925407794743E-2</v>
      </c>
      <c r="I42" s="17">
        <f>((1+'my component series'!M42)/$E42)-1</f>
        <v>0.12775101846900516</v>
      </c>
      <c r="J42" s="11">
        <f t="shared" si="1"/>
        <v>9.8914474862502946</v>
      </c>
      <c r="K42" s="11">
        <f t="shared" si="2"/>
        <v>9.657061714239477</v>
      </c>
    </row>
    <row r="43" spans="1:11" x14ac:dyDescent="0.55000000000000004">
      <c r="A43">
        <v>1833</v>
      </c>
      <c r="B43">
        <v>8.14</v>
      </c>
      <c r="C43">
        <f t="shared" si="0"/>
        <v>8.2200000000000006</v>
      </c>
      <c r="E43" s="7">
        <f t="shared" si="3"/>
        <v>0.985611510791367</v>
      </c>
      <c r="F43" s="5">
        <f>'my component series'!F43</f>
        <v>1.5235478251329537E-2</v>
      </c>
      <c r="G43" s="17">
        <f>((1+'my component series'!F43)/E43)-1</f>
        <v>3.0056434138210131E-2</v>
      </c>
      <c r="H43" s="5">
        <f>'my component series'!M43</f>
        <v>6.1024225442111162E-2</v>
      </c>
      <c r="I43" s="17">
        <f>((1+'my component series'!M43)/$E43)-1</f>
        <v>7.6513630193090876E-2</v>
      </c>
      <c r="J43" s="11">
        <f t="shared" si="1"/>
        <v>10.188749126152342</v>
      </c>
      <c r="K43" s="11">
        <f t="shared" si="2"/>
        <v>10.395958562994652</v>
      </c>
    </row>
    <row r="44" spans="1:11" x14ac:dyDescent="0.55000000000000004">
      <c r="A44">
        <v>1834</v>
      </c>
      <c r="B44">
        <v>8.3000000000000007</v>
      </c>
      <c r="C44">
        <f t="shared" si="0"/>
        <v>8.2200000000000006</v>
      </c>
      <c r="E44" s="7">
        <f t="shared" si="3"/>
        <v>1</v>
      </c>
      <c r="F44" s="5">
        <f>'my component series'!F44</f>
        <v>1.1392276919615307E-2</v>
      </c>
      <c r="G44" s="17">
        <f>((1+'my component series'!F44)/E44)-1</f>
        <v>1.1392276919615307E-2</v>
      </c>
      <c r="H44" s="5">
        <f>'my component series'!M44</f>
        <v>-8.2221812712993999E-3</v>
      </c>
      <c r="I44" s="17">
        <f>((1+'my component series'!M44)/$E44)-1</f>
        <v>-8.2221812712993669E-3</v>
      </c>
      <c r="J44" s="11">
        <f t="shared" si="1"/>
        <v>10.304822177661958</v>
      </c>
      <c r="K44" s="11">
        <f t="shared" si="2"/>
        <v>10.310481107200793</v>
      </c>
    </row>
    <row r="45" spans="1:11" x14ac:dyDescent="0.55000000000000004">
      <c r="A45">
        <v>1835</v>
      </c>
      <c r="B45">
        <v>8.5399999999999991</v>
      </c>
      <c r="C45">
        <f t="shared" si="0"/>
        <v>8.42</v>
      </c>
      <c r="E45" s="7">
        <f t="shared" si="3"/>
        <v>1.024330900243309</v>
      </c>
      <c r="F45" s="5">
        <f>'my component series'!F45</f>
        <v>0.10202604756402911</v>
      </c>
      <c r="G45" s="17">
        <f>((1+'my component series'!F45)/E45)-1</f>
        <v>7.5849656885548677E-2</v>
      </c>
      <c r="H45" s="5">
        <f>'my component series'!M45</f>
        <v>8.6018521557580371E-2</v>
      </c>
      <c r="I45" s="17">
        <f>((1+'my component series'!M45)/$E45)-1</f>
        <v>6.0222357150036876E-2</v>
      </c>
      <c r="J45" s="11">
        <f t="shared" si="1"/>
        <v>11.08643940410421</v>
      </c>
      <c r="K45" s="11">
        <f t="shared" si="2"/>
        <v>10.931402582827348</v>
      </c>
    </row>
    <row r="46" spans="1:11" x14ac:dyDescent="0.55000000000000004">
      <c r="A46">
        <v>1836</v>
      </c>
      <c r="B46">
        <v>9.02</v>
      </c>
      <c r="C46">
        <f t="shared" si="0"/>
        <v>8.7799999999999994</v>
      </c>
      <c r="E46" s="7">
        <f t="shared" si="3"/>
        <v>1.0427553444180522</v>
      </c>
      <c r="F46" s="5">
        <f>'my component series'!F46</f>
        <v>0.10858469469647436</v>
      </c>
      <c r="G46" s="17">
        <f>((1+'my component series'!F46)/E46)-1</f>
        <v>6.3130196964044982E-2</v>
      </c>
      <c r="H46" s="5">
        <f>'my component series'!M46</f>
        <v>1.1269930665080894E-2</v>
      </c>
      <c r="I46" s="17">
        <f>((1+'my component series'!M46)/$E46)-1</f>
        <v>-3.0194440068339157E-2</v>
      </c>
      <c r="J46" s="11">
        <f t="shared" si="1"/>
        <v>11.786328507315257</v>
      </c>
      <c r="K46" s="11">
        <f t="shared" si="2"/>
        <v>10.601335002677279</v>
      </c>
    </row>
    <row r="47" spans="1:11" x14ac:dyDescent="0.55000000000000004">
      <c r="A47">
        <v>1837</v>
      </c>
      <c r="B47">
        <v>9.27</v>
      </c>
      <c r="C47">
        <f t="shared" si="0"/>
        <v>9.1449999999999996</v>
      </c>
      <c r="E47" s="7">
        <f t="shared" si="3"/>
        <v>1.0415717539863325</v>
      </c>
      <c r="F47" s="5">
        <f>'my component series'!F47</f>
        <v>2.1127656609492451E-2</v>
      </c>
      <c r="G47" s="17">
        <f>((1+'my component series'!F47)/E47)-1</f>
        <v>-1.96281219211214E-2</v>
      </c>
      <c r="H47" s="5">
        <f>'my component series'!M47</f>
        <v>1.6809401373599722E-2</v>
      </c>
      <c r="I47" s="17">
        <f>((1+'my component series'!M47)/$E47)-1</f>
        <v>-2.3774024706374353E-2</v>
      </c>
      <c r="J47" s="11">
        <f t="shared" si="1"/>
        <v>11.554985014371285</v>
      </c>
      <c r="K47" s="11">
        <f t="shared" si="2"/>
        <v>10.349298602403078</v>
      </c>
    </row>
    <row r="48" spans="1:11" x14ac:dyDescent="0.55000000000000004">
      <c r="A48">
        <v>1838</v>
      </c>
      <c r="B48">
        <v>9.02</v>
      </c>
      <c r="C48">
        <f t="shared" si="0"/>
        <v>9.1449999999999996</v>
      </c>
      <c r="E48" s="7">
        <f t="shared" si="3"/>
        <v>1</v>
      </c>
      <c r="F48" s="5">
        <f>'my component series'!F48</f>
        <v>-2.4916061943072276E-2</v>
      </c>
      <c r="G48" s="17">
        <f>((1+'my component series'!F48)/E48)-1</f>
        <v>-2.4916061943072276E-2</v>
      </c>
      <c r="H48" s="5">
        <f>'my component series'!M48</f>
        <v>8.0271083162037973E-2</v>
      </c>
      <c r="I48" s="17">
        <f>((1+'my component series'!M48)/$E48)-1</f>
        <v>8.0271083162037904E-2</v>
      </c>
      <c r="J48" s="11">
        <f t="shared" si="1"/>
        <v>11.267080292001937</v>
      </c>
      <c r="K48" s="11">
        <f t="shared" si="2"/>
        <v>11.180048011185338</v>
      </c>
    </row>
    <row r="49" spans="1:11" x14ac:dyDescent="0.55000000000000004">
      <c r="A49">
        <v>1839</v>
      </c>
      <c r="B49">
        <v>9.02</v>
      </c>
      <c r="C49">
        <f t="shared" si="0"/>
        <v>9.02</v>
      </c>
      <c r="E49" s="7">
        <f t="shared" si="3"/>
        <v>0.98633132859486061</v>
      </c>
      <c r="F49" s="5">
        <f>'my component series'!F49</f>
        <v>8.7872049921124074E-2</v>
      </c>
      <c r="G49" s="17">
        <f>((1+'my component series'!F49)/E49)-1</f>
        <v>0.10294788209852324</v>
      </c>
      <c r="H49" s="5">
        <f>'my component series'!M49</f>
        <v>3.8459612566897984E-2</v>
      </c>
      <c r="I49" s="17">
        <f>((1+'my component series'!M49)/$E49)-1</f>
        <v>5.2850682585840358E-2</v>
      </c>
      <c r="J49" s="11">
        <f t="shared" si="1"/>
        <v>12.427002345497547</v>
      </c>
      <c r="K49" s="11">
        <f t="shared" si="2"/>
        <v>11.77092117991895</v>
      </c>
    </row>
    <row r="50" spans="1:11" x14ac:dyDescent="0.55000000000000004">
      <c r="A50">
        <v>1840</v>
      </c>
      <c r="B50">
        <v>8.3800000000000008</v>
      </c>
      <c r="C50">
        <f t="shared" si="0"/>
        <v>8.6999999999999993</v>
      </c>
      <c r="E50" s="7">
        <f t="shared" si="3"/>
        <v>0.96452328159645229</v>
      </c>
      <c r="F50" s="5">
        <f>'my component series'!F50</f>
        <v>-0.15416923114989711</v>
      </c>
      <c r="G50" s="17">
        <f>((1+'my component series'!F50)/E50)-1</f>
        <v>-0.12305821436460596</v>
      </c>
      <c r="H50" s="5">
        <f>'my component series'!M50</f>
        <v>-6.391567381960836E-2</v>
      </c>
      <c r="I50" s="17">
        <f>((1+'my component series'!M50)/$E50)-1</f>
        <v>-2.9484985960099741E-2</v>
      </c>
      <c r="J50" s="11">
        <f t="shared" si="1"/>
        <v>10.897757626955849</v>
      </c>
      <c r="K50" s="11">
        <f t="shared" si="2"/>
        <v>11.4238557341916</v>
      </c>
    </row>
    <row r="51" spans="1:11" x14ac:dyDescent="0.55000000000000004">
      <c r="A51">
        <v>1841</v>
      </c>
      <c r="B51">
        <v>8.4600000000000009</v>
      </c>
      <c r="C51">
        <f t="shared" si="0"/>
        <v>8.4200000000000017</v>
      </c>
      <c r="E51" s="7">
        <f t="shared" si="3"/>
        <v>0.96781609195402329</v>
      </c>
      <c r="F51" s="5">
        <f>'my component series'!F51</f>
        <v>-4.6071682513697532E-2</v>
      </c>
      <c r="G51" s="17">
        <f>((1+'my component series'!F51)/E51)-1</f>
        <v>-1.4349600697051157E-2</v>
      </c>
      <c r="H51" s="5">
        <f>'my component series'!M51</f>
        <v>4.4691740319852166E-2</v>
      </c>
      <c r="I51" s="17">
        <f>((1+'my component series'!M51)/$E51)-1</f>
        <v>7.9432083228350381E-2</v>
      </c>
      <c r="J51" s="11">
        <f t="shared" si="1"/>
        <v>10.741379156515789</v>
      </c>
      <c r="K51" s="11">
        <f t="shared" si="2"/>
        <v>12.331276393658575</v>
      </c>
    </row>
    <row r="52" spans="1:11" x14ac:dyDescent="0.55000000000000004">
      <c r="A52">
        <v>1842</v>
      </c>
      <c r="B52">
        <v>7.9</v>
      </c>
      <c r="C52">
        <f t="shared" si="0"/>
        <v>8.18</v>
      </c>
      <c r="E52" s="7">
        <f t="shared" si="3"/>
        <v>0.97149643705463162</v>
      </c>
      <c r="F52" s="5">
        <f>'my component series'!F52</f>
        <v>-0.29836515115633766</v>
      </c>
      <c r="G52" s="17">
        <f>((1+'my component series'!F52)/E52)-1</f>
        <v>-0.27777928762058213</v>
      </c>
      <c r="H52" s="5">
        <f>'my component series'!M52</f>
        <v>-0.22876523255993411</v>
      </c>
      <c r="I52" s="17">
        <f>((1+'my component series'!M52)/$E52)-1</f>
        <v>-0.20613731762281706</v>
      </c>
      <c r="J52" s="11">
        <f t="shared" si="1"/>
        <v>7.7576465063562638</v>
      </c>
      <c r="K52" s="11">
        <f t="shared" si="2"/>
        <v>9.7893401550042309</v>
      </c>
    </row>
    <row r="53" spans="1:11" x14ac:dyDescent="0.55000000000000004">
      <c r="A53">
        <v>1843</v>
      </c>
      <c r="B53">
        <v>7.17</v>
      </c>
      <c r="C53">
        <f t="shared" si="0"/>
        <v>7.5350000000000001</v>
      </c>
      <c r="E53" s="7">
        <f t="shared" si="3"/>
        <v>0.92114914425427874</v>
      </c>
      <c r="F53" s="5">
        <f>'my component series'!F53</f>
        <v>-5.4656150545382531E-2</v>
      </c>
      <c r="G53" s="17">
        <f>((1+'my component series'!F53)/E53)-1</f>
        <v>2.6265784809392345E-2</v>
      </c>
      <c r="H53" s="5">
        <f>'my component series'!M53</f>
        <v>-6.9568379706459377E-2</v>
      </c>
      <c r="I53" s="17">
        <f>((1+'my component series'!M53)/$E53)-1</f>
        <v>1.0077060915880898E-2</v>
      </c>
      <c r="J53" s="11">
        <f t="shared" si="1"/>
        <v>7.9614071801195516</v>
      </c>
      <c r="K53" s="11">
        <f t="shared" si="2"/>
        <v>9.8879879320724875</v>
      </c>
    </row>
    <row r="54" spans="1:11" x14ac:dyDescent="0.55000000000000004">
      <c r="A54">
        <v>1844</v>
      </c>
      <c r="B54">
        <v>7.25</v>
      </c>
      <c r="C54">
        <f t="shared" si="0"/>
        <v>7.21</v>
      </c>
      <c r="E54" s="7">
        <f t="shared" si="3"/>
        <v>0.95686794956867949</v>
      </c>
      <c r="F54" s="5">
        <f>'my component series'!F54</f>
        <v>0.38252226770440489</v>
      </c>
      <c r="G54" s="17">
        <f>((1+'my component series'!F54)/E54)-1</f>
        <v>0.44484123261479769</v>
      </c>
      <c r="H54" s="5">
        <f>'my component series'!M54</f>
        <v>0.49915772504905903</v>
      </c>
      <c r="I54" s="17">
        <f>((1+'my component series'!M54)/$E54)-1</f>
        <v>0.56673418283559784</v>
      </c>
      <c r="J54" s="11">
        <f t="shared" si="1"/>
        <v>11.502969363472234</v>
      </c>
      <c r="K54" s="11">
        <f t="shared" si="2"/>
        <v>15.491848692643842</v>
      </c>
    </row>
    <row r="55" spans="1:11" x14ac:dyDescent="0.55000000000000004">
      <c r="A55">
        <v>1845</v>
      </c>
      <c r="B55">
        <v>7.33</v>
      </c>
      <c r="C55">
        <f t="shared" si="0"/>
        <v>7.29</v>
      </c>
      <c r="E55" s="7">
        <f t="shared" si="3"/>
        <v>1.0110957004160888</v>
      </c>
      <c r="F55" s="5">
        <f>'my component series'!F55</f>
        <v>9.8583897283296418E-2</v>
      </c>
      <c r="G55" s="17">
        <f>((1+'my component series'!F55)/E55)-1</f>
        <v>8.6528106915304104E-2</v>
      </c>
      <c r="H55" s="5">
        <f>'my component series'!M55</f>
        <v>6.4667511528804997E-2</v>
      </c>
      <c r="I55" s="17">
        <f>((1+'my component series'!M55)/$E55)-1</f>
        <v>5.2983917437953831E-2</v>
      </c>
      <c r="J55" s="11">
        <f t="shared" si="1"/>
        <v>12.498299526398227</v>
      </c>
      <c r="K55" s="11">
        <f t="shared" si="2"/>
        <v>16.312667524736156</v>
      </c>
    </row>
    <row r="56" spans="1:11" x14ac:dyDescent="0.55000000000000004">
      <c r="A56">
        <v>1846</v>
      </c>
      <c r="B56">
        <v>7.41</v>
      </c>
      <c r="C56">
        <f t="shared" si="0"/>
        <v>7.37</v>
      </c>
      <c r="E56" s="7">
        <f t="shared" si="3"/>
        <v>1.0109739368998629</v>
      </c>
      <c r="F56" s="5">
        <f>'my component series'!F56</f>
        <v>6.2447186684683853E-2</v>
      </c>
      <c r="G56" s="17">
        <f>((1+'my component series'!F56)/E56)-1</f>
        <v>5.0914517087020883E-2</v>
      </c>
      <c r="H56" s="5">
        <f>'my component series'!M56</f>
        <v>1.9028168394817403E-2</v>
      </c>
      <c r="I56" s="17">
        <f>((1+'my component series'!M56)/$E56)-1</f>
        <v>7.9668042874110334E-3</v>
      </c>
      <c r="J56" s="11">
        <f t="shared" si="1"/>
        <v>13.134644411193735</v>
      </c>
      <c r="K56" s="11">
        <f t="shared" si="2"/>
        <v>16.442627354311334</v>
      </c>
    </row>
    <row r="57" spans="1:11" x14ac:dyDescent="0.55000000000000004">
      <c r="A57">
        <v>1847</v>
      </c>
      <c r="B57">
        <v>7.98</v>
      </c>
      <c r="C57">
        <f t="shared" si="0"/>
        <v>7.6950000000000003</v>
      </c>
      <c r="E57" s="7">
        <f t="shared" si="3"/>
        <v>1.0440976933514248</v>
      </c>
      <c r="F57" s="5">
        <f>'my component series'!F57</f>
        <v>4.557438803070335E-2</v>
      </c>
      <c r="G57" s="17">
        <f>((1+'my component series'!F57)/E57)-1</f>
        <v>1.4143261580614741E-3</v>
      </c>
      <c r="H57" s="5">
        <f>'my component series'!M57</f>
        <v>8.2799613040244815E-2</v>
      </c>
      <c r="I57" s="17">
        <f>((1+'my component series'!M57)/$E57)-1</f>
        <v>3.7067335686368219E-2</v>
      </c>
      <c r="J57" s="11">
        <f t="shared" si="1"/>
        <v>13.153221082361322</v>
      </c>
      <c r="K57" s="11">
        <f t="shared" si="2"/>
        <v>17.052111742019452</v>
      </c>
    </row>
    <row r="58" spans="1:11" x14ac:dyDescent="0.55000000000000004">
      <c r="A58">
        <v>1848</v>
      </c>
      <c r="B58">
        <v>7.65</v>
      </c>
      <c r="C58">
        <f t="shared" si="0"/>
        <v>7.8150000000000004</v>
      </c>
      <c r="E58" s="7">
        <f t="shared" si="3"/>
        <v>1.0155945419103314</v>
      </c>
      <c r="F58" s="5">
        <f>'my component series'!F58</f>
        <v>5.3084785735698414E-2</v>
      </c>
      <c r="G58" s="17">
        <f>((1+'my component series'!F58)/E58)-1</f>
        <v>3.6914577893307543E-2</v>
      </c>
      <c r="H58" s="5">
        <f>'my component series'!M58</f>
        <v>3.2959288784613232E-2</v>
      </c>
      <c r="I58" s="17">
        <f>((1+'my component series'!M58)/$E58)-1</f>
        <v>1.7098109686193075E-2</v>
      </c>
      <c r="J58" s="11">
        <f t="shared" si="1"/>
        <v>13.638766686554044</v>
      </c>
      <c r="K58" s="11">
        <f t="shared" si="2"/>
        <v>17.343670618965721</v>
      </c>
    </row>
    <row r="59" spans="1:11" x14ac:dyDescent="0.55000000000000004">
      <c r="A59">
        <v>1849</v>
      </c>
      <c r="B59">
        <v>7.41</v>
      </c>
      <c r="C59">
        <f t="shared" si="0"/>
        <v>7.53</v>
      </c>
      <c r="E59" s="7">
        <f t="shared" si="3"/>
        <v>0.96353166986564298</v>
      </c>
      <c r="F59" s="5">
        <f>'my component series'!F59</f>
        <v>-4.1133846182761502E-3</v>
      </c>
      <c r="G59" s="17">
        <f>((1+'my component series'!F59)/E59)-1</f>
        <v>3.3579535087406631E-2</v>
      </c>
      <c r="H59" s="5">
        <f>'my component series'!M59</f>
        <v>0.21261016418965101</v>
      </c>
      <c r="I59" s="17">
        <f>((1+'my component series'!M59)/$E59)-1</f>
        <v>0.25850576801356207</v>
      </c>
      <c r="J59" s="11">
        <f t="shared" si="1"/>
        <v>14.096750131054138</v>
      </c>
      <c r="K59" s="11">
        <f t="shared" si="2"/>
        <v>21.827109512495706</v>
      </c>
    </row>
    <row r="60" spans="1:11" x14ac:dyDescent="0.55000000000000004">
      <c r="A60">
        <v>1850</v>
      </c>
      <c r="B60">
        <v>7.57</v>
      </c>
      <c r="C60">
        <f t="shared" si="0"/>
        <v>7.49</v>
      </c>
      <c r="E60" s="7">
        <f t="shared" si="3"/>
        <v>0.99468791500664011</v>
      </c>
      <c r="F60" s="5">
        <f>'my component series'!F60</f>
        <v>2.9876384544654799E-2</v>
      </c>
      <c r="G60" s="17">
        <f>((1+'my component series'!F60)/E60)-1</f>
        <v>3.537639193875175E-2</v>
      </c>
      <c r="H60" s="5">
        <f>'my component series'!M60</f>
        <v>0.14316913103110152</v>
      </c>
      <c r="I60" s="17">
        <f>((1+'my component series'!M60)/$E60)-1</f>
        <v>0.14927417311938496</v>
      </c>
      <c r="J60" s="11">
        <f t="shared" si="1"/>
        <v>14.59544228875296</v>
      </c>
      <c r="K60" s="11">
        <f t="shared" si="2"/>
        <v>25.085333236559766</v>
      </c>
    </row>
    <row r="61" spans="1:11" x14ac:dyDescent="0.55000000000000004">
      <c r="A61">
        <v>1851</v>
      </c>
      <c r="B61">
        <v>7.41</v>
      </c>
      <c r="C61">
        <f t="shared" si="0"/>
        <v>7.49</v>
      </c>
      <c r="E61" s="7">
        <f t="shared" si="3"/>
        <v>1</v>
      </c>
      <c r="F61" s="5">
        <f>'my component series'!F61</f>
        <v>0.2199199019481779</v>
      </c>
      <c r="G61" s="17">
        <f>((1+'my component series'!F61)/E61)-1</f>
        <v>0.2199199019481779</v>
      </c>
      <c r="H61" s="5">
        <f>'my component series'!M61</f>
        <v>0.10994662766371781</v>
      </c>
      <c r="I61" s="17">
        <f>((1+'my component series'!M61)/$E61)-1</f>
        <v>0.10994662766371777</v>
      </c>
      <c r="J61" s="11">
        <f t="shared" si="1"/>
        <v>17.805270525785801</v>
      </c>
      <c r="K61" s="11">
        <f t="shared" si="2"/>
        <v>27.843381029740087</v>
      </c>
    </row>
    <row r="62" spans="1:11" x14ac:dyDescent="0.55000000000000004">
      <c r="A62">
        <v>1852</v>
      </c>
      <c r="B62">
        <v>7.49</v>
      </c>
      <c r="C62">
        <f t="shared" si="0"/>
        <v>7.45</v>
      </c>
      <c r="E62" s="7">
        <f t="shared" si="3"/>
        <v>0.99465954606141527</v>
      </c>
      <c r="F62" s="5">
        <f>'my component series'!F62</f>
        <v>-3.5303431108529959E-2</v>
      </c>
      <c r="G62" s="17">
        <f>((1+'my component series'!F62)/E62)-1</f>
        <v>-3.0123852215153013E-2</v>
      </c>
      <c r="H62" s="5">
        <f>'my component series'!M62</f>
        <v>3.9349837691647134E-2</v>
      </c>
      <c r="I62" s="17">
        <f>((1+'my component series'!M62)/$E62)-1</f>
        <v>4.4930239504756608E-2</v>
      </c>
      <c r="J62" s="11">
        <f t="shared" si="1"/>
        <v>17.268907187816211</v>
      </c>
      <c r="K62" s="11">
        <f t="shared" si="2"/>
        <v>29.094390808028507</v>
      </c>
    </row>
    <row r="63" spans="1:11" x14ac:dyDescent="0.55000000000000004">
      <c r="A63">
        <v>1853</v>
      </c>
      <c r="B63">
        <v>7.49</v>
      </c>
      <c r="C63">
        <f t="shared" si="0"/>
        <v>7.49</v>
      </c>
      <c r="E63" s="7">
        <f t="shared" si="3"/>
        <v>1.0053691275167784</v>
      </c>
      <c r="F63" s="5">
        <f>'my component series'!F63</f>
        <v>0.19662740388879629</v>
      </c>
      <c r="G63" s="17">
        <f>((1+'my component series'!F63)/E63)-1</f>
        <v>0.19023687035667991</v>
      </c>
      <c r="H63" s="5">
        <f>'my component series'!M63</f>
        <v>0.11402938443400001</v>
      </c>
      <c r="I63" s="17">
        <f>((1+'my component series'!M63)/$E63)-1</f>
        <v>0.10807996182020041</v>
      </c>
      <c r="J63" s="11">
        <f t="shared" si="1"/>
        <v>20.554090045706342</v>
      </c>
      <c r="K63" s="11">
        <f t="shared" si="2"/>
        <v>32.238911455742219</v>
      </c>
    </row>
    <row r="64" spans="1:11" x14ac:dyDescent="0.55000000000000004">
      <c r="A64">
        <v>1854</v>
      </c>
      <c r="B64">
        <v>8.14</v>
      </c>
      <c r="C64">
        <f t="shared" si="0"/>
        <v>7.8150000000000004</v>
      </c>
      <c r="E64" s="7">
        <f t="shared" si="3"/>
        <v>1.0433911882510014</v>
      </c>
      <c r="F64" s="5">
        <f>'my component series'!F64</f>
        <v>-9.5444849084772576E-2</v>
      </c>
      <c r="G64" s="17">
        <f>((1+'my component series'!F64)/E64)-1</f>
        <v>-0.13306230577670464</v>
      </c>
      <c r="H64" s="5">
        <f>'my component series'!M64</f>
        <v>3.9983339440399793E-2</v>
      </c>
      <c r="I64" s="17">
        <f>((1+'my component series'!M64)/$E64)-1</f>
        <v>-3.2661276508516579E-3</v>
      </c>
      <c r="J64" s="11">
        <f t="shared" si="1"/>
        <v>17.819115431082643</v>
      </c>
      <c r="K64" s="11">
        <f t="shared" si="2"/>
        <v>32.133615055603258</v>
      </c>
    </row>
    <row r="65" spans="1:11" x14ac:dyDescent="0.55000000000000004">
      <c r="A65">
        <v>1855</v>
      </c>
      <c r="B65">
        <v>8.3800000000000008</v>
      </c>
      <c r="C65">
        <f t="shared" si="0"/>
        <v>8.2600000000000016</v>
      </c>
      <c r="E65" s="7">
        <f t="shared" si="3"/>
        <v>1.0569417786308384</v>
      </c>
      <c r="F65" s="5">
        <f>'my component series'!F65</f>
        <v>-0.11270352334919553</v>
      </c>
      <c r="G65" s="17">
        <f>((1+'my component series'!F65)/E65)-1</f>
        <v>-0.1605058153721507</v>
      </c>
      <c r="H65" s="5">
        <f>'my component series'!M65</f>
        <v>-1.5719769448050109E-2</v>
      </c>
      <c r="I65" s="17">
        <f>((1+'my component series'!M65)/$E65)-1</f>
        <v>-6.8746973152120305E-2</v>
      </c>
      <c r="J65" s="11">
        <f t="shared" si="1"/>
        <v>14.959043779606251</v>
      </c>
      <c r="K65" s="11">
        <f t="shared" si="2"/>
        <v>29.924526284095133</v>
      </c>
    </row>
    <row r="66" spans="1:11" x14ac:dyDescent="0.55000000000000004">
      <c r="A66">
        <v>1856</v>
      </c>
      <c r="B66">
        <v>8.2200000000000006</v>
      </c>
      <c r="C66">
        <f t="shared" si="0"/>
        <v>8.3000000000000007</v>
      </c>
      <c r="E66" s="7">
        <f t="shared" si="3"/>
        <v>1.0048426150121064</v>
      </c>
      <c r="F66" s="5">
        <f>'my component series'!F66</f>
        <v>-1.7372087286556592E-2</v>
      </c>
      <c r="G66" s="17">
        <f>((1+'my component series'!F66)/E66)-1</f>
        <v>-2.210764349240435E-2</v>
      </c>
      <c r="H66" s="5">
        <f>'my component series'!M66</f>
        <v>9.1047046619422603E-2</v>
      </c>
      <c r="I66" s="17">
        <f>((1+'my component series'!M66)/$E66)-1</f>
        <v>8.5788988563425539E-2</v>
      </c>
      <c r="J66" s="11">
        <f t="shared" si="1"/>
        <v>14.628334572739448</v>
      </c>
      <c r="K66" s="11">
        <f t="shared" si="2"/>
        <v>32.491721127247295</v>
      </c>
    </row>
    <row r="67" spans="1:11" x14ac:dyDescent="0.55000000000000004">
      <c r="A67">
        <v>1857</v>
      </c>
      <c r="B67">
        <v>8.4600000000000009</v>
      </c>
      <c r="C67">
        <f t="shared" si="0"/>
        <v>8.34</v>
      </c>
      <c r="E67" s="7">
        <f t="shared" si="3"/>
        <v>1.0048192771084337</v>
      </c>
      <c r="F67" s="5">
        <f>'my component series'!F67</f>
        <v>0.13852233415989401</v>
      </c>
      <c r="G67" s="17">
        <f>((1+'my component series'!F67)/E67)-1</f>
        <v>0.13306179538694507</v>
      </c>
      <c r="H67" s="5">
        <f>'my component series'!M67</f>
        <v>7.9847230686782747E-2</v>
      </c>
      <c r="I67" s="17">
        <f>((1+'my component series'!M67)/$E67)-1</f>
        <v>7.4668107278213158E-2</v>
      </c>
      <c r="J67" s="11">
        <f t="shared" si="1"/>
        <v>16.574807034509078</v>
      </c>
      <c r="K67" s="11">
        <f t="shared" si="2"/>
        <v>34.917816446030379</v>
      </c>
    </row>
    <row r="68" spans="1:11" x14ac:dyDescent="0.55000000000000004">
      <c r="A68">
        <v>1858</v>
      </c>
      <c r="B68">
        <v>7.98</v>
      </c>
      <c r="C68">
        <f t="shared" ref="C68:C124" si="4">AVERAGE(B67:B68)</f>
        <v>8.2200000000000006</v>
      </c>
      <c r="E68" s="7">
        <f t="shared" si="3"/>
        <v>0.985611510791367</v>
      </c>
      <c r="F68" s="5">
        <f>'my component series'!F68</f>
        <v>-0.1378052429096347</v>
      </c>
      <c r="G68" s="17">
        <f>((1+'my component series'!F68)/E68)-1</f>
        <v>-0.12521845813459298</v>
      </c>
      <c r="H68" s="5">
        <f>'my component series'!M68</f>
        <v>4.0364437270188867E-2</v>
      </c>
      <c r="I68" s="17">
        <f>((1+'my component series'!M68)/$E68)-1</f>
        <v>5.5552239274132997E-2</v>
      </c>
      <c r="J68" s="11">
        <f t="shared" ref="J68:J131" si="5">J67*(1+G68)</f>
        <v>14.499335253769447</v>
      </c>
      <c r="K68" s="11">
        <f t="shared" ref="K68:K131" si="6">K67*(1+I68)</f>
        <v>36.857579340170517</v>
      </c>
    </row>
    <row r="69" spans="1:11" x14ac:dyDescent="0.55000000000000004">
      <c r="A69">
        <v>1859</v>
      </c>
      <c r="B69">
        <v>8.06</v>
      </c>
      <c r="C69">
        <f t="shared" si="4"/>
        <v>8.02</v>
      </c>
      <c r="E69" s="7">
        <f t="shared" ref="E69:E123" si="7">C69/C68</f>
        <v>0.97566909975669092</v>
      </c>
      <c r="F69" s="5">
        <f>'my component series'!F69</f>
        <v>0.10868817995947144</v>
      </c>
      <c r="G69" s="17">
        <f>((1+'my component series'!F69)/E69)-1</f>
        <v>0.1363362642477377</v>
      </c>
      <c r="H69" s="5">
        <f>'my component series'!M69</f>
        <v>0.1082804023657941</v>
      </c>
      <c r="I69" s="17">
        <f>((1+'my component series'!M69)/$E69)-1</f>
        <v>0.13591831763676177</v>
      </c>
      <c r="J69" s="11">
        <f t="shared" si="5"/>
        <v>16.476120456343896</v>
      </c>
      <c r="K69" s="11">
        <f t="shared" si="6"/>
        <v>41.867199516249961</v>
      </c>
    </row>
    <row r="70" spans="1:11" x14ac:dyDescent="0.55000000000000004">
      <c r="A70">
        <v>1860</v>
      </c>
      <c r="B70">
        <v>8.06</v>
      </c>
      <c r="C70">
        <f t="shared" si="4"/>
        <v>8.06</v>
      </c>
      <c r="E70" s="7">
        <f t="shared" si="7"/>
        <v>1.00498753117207</v>
      </c>
      <c r="F70" s="5">
        <f>'my component series'!F70</f>
        <v>8.6476999752680417E-3</v>
      </c>
      <c r="G70" s="17">
        <f>((1+'my component series'!F70)/E70)-1</f>
        <v>3.6420041937528236E-3</v>
      </c>
      <c r="H70" s="5">
        <f>'my component series'!M70</f>
        <v>4.7094547087383587E-2</v>
      </c>
      <c r="I70" s="17">
        <f>((1+'my component series'!M70)/$E70)-1</f>
        <v>4.1898048094394014E-2</v>
      </c>
      <c r="J70" s="11">
        <f t="shared" si="5"/>
        <v>16.536126556142676</v>
      </c>
      <c r="K70" s="11">
        <f t="shared" si="6"/>
        <v>43.621353455159394</v>
      </c>
    </row>
    <row r="71" spans="1:11" x14ac:dyDescent="0.55000000000000004">
      <c r="A71">
        <v>1861</v>
      </c>
      <c r="B71">
        <v>8.5399999999999991</v>
      </c>
      <c r="C71">
        <f t="shared" si="4"/>
        <v>8.3000000000000007</v>
      </c>
      <c r="E71" s="7">
        <f t="shared" si="7"/>
        <v>1.0297766749379653</v>
      </c>
      <c r="F71" s="5">
        <f>'my component series'!F71</f>
        <v>0.17954899278222469</v>
      </c>
      <c r="G71" s="17">
        <f>((1+'my component series'!F71)/E71)-1</f>
        <v>0.14544155202707598</v>
      </c>
      <c r="H71" s="5">
        <f>'my component series'!M71</f>
        <v>2.2312121870618856E-2</v>
      </c>
      <c r="I71" s="17">
        <f>((1+'my component series'!M71)/$E71)-1</f>
        <v>-7.24871056901355E-3</v>
      </c>
      <c r="J71" s="11">
        <f t="shared" si="5"/>
        <v>18.941166466984214</v>
      </c>
      <c r="K71" s="11">
        <f t="shared" si="6"/>
        <v>43.305154889334304</v>
      </c>
    </row>
    <row r="72" spans="1:11" x14ac:dyDescent="0.55000000000000004">
      <c r="A72">
        <v>1862</v>
      </c>
      <c r="B72">
        <v>9.75</v>
      </c>
      <c r="C72">
        <f t="shared" si="4"/>
        <v>9.1449999999999996</v>
      </c>
      <c r="E72" s="7">
        <f t="shared" si="7"/>
        <v>1.1018072289156624</v>
      </c>
      <c r="F72" s="5">
        <f>'my component series'!F72</f>
        <v>4.2704958910286361E-2</v>
      </c>
      <c r="G72" s="17">
        <f>((1+'my component series'!F72)/E72)-1</f>
        <v>-5.3641207331287188E-2</v>
      </c>
      <c r="H72" s="5">
        <f>'my component series'!M72</f>
        <v>5.7905201328374435E-2</v>
      </c>
      <c r="I72" s="17">
        <f>((1+'my component series'!M72)/$E72)-1</f>
        <v>-3.9845470636904246E-2</v>
      </c>
      <c r="J72" s="11">
        <f t="shared" si="5"/>
        <v>17.925139429432289</v>
      </c>
      <c r="K72" s="11">
        <f t="shared" si="6"/>
        <v>41.579640611764745</v>
      </c>
    </row>
    <row r="73" spans="1:11" x14ac:dyDescent="0.55000000000000004">
      <c r="A73">
        <v>1863</v>
      </c>
      <c r="B73">
        <v>12.17</v>
      </c>
      <c r="C73">
        <f t="shared" si="4"/>
        <v>10.96</v>
      </c>
      <c r="E73" s="7">
        <f t="shared" si="7"/>
        <v>1.1984691088026245</v>
      </c>
      <c r="F73" s="5">
        <f>'my component series'!F73</f>
        <v>0.70706929394511508</v>
      </c>
      <c r="G73" s="17">
        <f>((1+'my component series'!F73)/E73)-1</f>
        <v>0.42437488075986107</v>
      </c>
      <c r="H73" s="5">
        <f>'my component series'!M73</f>
        <v>0.19990488724562669</v>
      </c>
      <c r="I73" s="17">
        <f>((1+'my component series'!M73)/$E73)-1</f>
        <v>1.1980103888005189E-3</v>
      </c>
      <c r="J73" s="11">
        <f t="shared" si="5"/>
        <v>25.532118337401499</v>
      </c>
      <c r="K73" s="11">
        <f t="shared" si="6"/>
        <v>41.629453453180233</v>
      </c>
    </row>
    <row r="74" spans="1:11" x14ac:dyDescent="0.55000000000000004">
      <c r="A74">
        <v>1864</v>
      </c>
      <c r="B74">
        <v>15.23</v>
      </c>
      <c r="C74">
        <f t="shared" si="4"/>
        <v>13.7</v>
      </c>
      <c r="E74" s="7">
        <f t="shared" si="7"/>
        <v>1.2499999999999998</v>
      </c>
      <c r="F74" s="5">
        <f>'my component series'!F74</f>
        <v>0.26903399339314937</v>
      </c>
      <c r="G74" s="17">
        <f>((1+'my component series'!F74)/E74)-1</f>
        <v>1.5227194714519721E-2</v>
      </c>
      <c r="H74" s="5">
        <f>'my component series'!M74</f>
        <v>7.9671224405937283E-2</v>
      </c>
      <c r="I74" s="17">
        <f>((1+'my component series'!M74)/$E74)-1</f>
        <v>-0.13626302047525007</v>
      </c>
      <c r="J74" s="11">
        <f t="shared" si="5"/>
        <v>25.920900874799273</v>
      </c>
      <c r="K74" s="11">
        <f t="shared" si="6"/>
        <v>35.956898384916066</v>
      </c>
    </row>
    <row r="75" spans="1:11" x14ac:dyDescent="0.55000000000000004">
      <c r="A75">
        <v>1865</v>
      </c>
      <c r="B75">
        <v>15.79</v>
      </c>
      <c r="C75">
        <f t="shared" si="4"/>
        <v>15.51</v>
      </c>
      <c r="E75" s="7">
        <f t="shared" si="7"/>
        <v>1.132116788321168</v>
      </c>
      <c r="F75" s="5">
        <f>'my component series'!F75</f>
        <v>5.7639694471057545E-2</v>
      </c>
      <c r="G75" s="17">
        <f>((1+'my component series'!F75)/E75)-1</f>
        <v>-6.5785698629691414E-2</v>
      </c>
      <c r="H75" s="5">
        <f>'my component series'!M75</f>
        <v>6.766900793984898E-2</v>
      </c>
      <c r="I75" s="17">
        <f>((1+'my component series'!M75)/$E75)-1</f>
        <v>-5.692679504990783E-2</v>
      </c>
      <c r="J75" s="11">
        <f t="shared" si="5"/>
        <v>24.215676301639622</v>
      </c>
      <c r="K75" s="11">
        <f t="shared" si="6"/>
        <v>33.909987399927587</v>
      </c>
    </row>
    <row r="76" spans="1:11" x14ac:dyDescent="0.55000000000000004">
      <c r="A76">
        <v>1866</v>
      </c>
      <c r="B76">
        <v>15.39</v>
      </c>
      <c r="C76">
        <f t="shared" si="4"/>
        <v>15.59</v>
      </c>
      <c r="E76" s="7">
        <f t="shared" si="7"/>
        <v>1.0051579626047711</v>
      </c>
      <c r="F76" s="5">
        <f>'my component series'!F76</f>
        <v>4.2915372156657305E-2</v>
      </c>
      <c r="G76" s="17">
        <f>((1+'my component series'!F76)/E76)-1</f>
        <v>3.7563657610632184E-2</v>
      </c>
      <c r="H76" s="5">
        <f>'my component series'!M76</f>
        <v>1.6123581925769719E-2</v>
      </c>
      <c r="I76" s="17">
        <f>((1+'my component series'!M76)/$E76)-1</f>
        <v>1.0909349305239679E-2</v>
      </c>
      <c r="J76" s="11">
        <f t="shared" si="5"/>
        <v>25.125305675044313</v>
      </c>
      <c r="K76" s="11">
        <f t="shared" si="6"/>
        <v>34.279923297409674</v>
      </c>
    </row>
    <row r="77" spans="1:11" x14ac:dyDescent="0.55000000000000004">
      <c r="A77">
        <v>1867</v>
      </c>
      <c r="B77">
        <v>14.34</v>
      </c>
      <c r="C77">
        <f t="shared" si="4"/>
        <v>14.865</v>
      </c>
      <c r="E77" s="7">
        <f t="shared" si="7"/>
        <v>0.95349583066068</v>
      </c>
      <c r="F77" s="5">
        <f>'my component series'!F77</f>
        <v>5.5577990057026155E-2</v>
      </c>
      <c r="G77" s="17">
        <f>((1+'my component series'!F77)/E77)-1</f>
        <v>0.10706093945435824</v>
      </c>
      <c r="H77" s="5">
        <f>'my component series'!M77</f>
        <v>0.10013194751603412</v>
      </c>
      <c r="I77" s="17">
        <f>((1+'my component series'!M77)/$E77)-1</f>
        <v>0.15378789517490543</v>
      </c>
      <c r="J77" s="11">
        <f t="shared" si="5"/>
        <v>27.815244504692476</v>
      </c>
      <c r="K77" s="11">
        <f t="shared" si="6"/>
        <v>39.551760548075514</v>
      </c>
    </row>
    <row r="78" spans="1:11" x14ac:dyDescent="0.55000000000000004">
      <c r="A78">
        <v>1868</v>
      </c>
      <c r="B78">
        <v>13.78</v>
      </c>
      <c r="C78">
        <f t="shared" si="4"/>
        <v>14.059999999999999</v>
      </c>
      <c r="E78" s="7">
        <f t="shared" si="7"/>
        <v>0.94584594685502854</v>
      </c>
      <c r="F78" s="5">
        <f>'my component series'!F78</f>
        <v>0.11014030368269404</v>
      </c>
      <c r="G78" s="17">
        <f>((1+'my component series'!F78)/E78)-1</f>
        <v>0.17370096829610571</v>
      </c>
      <c r="H78" s="5">
        <f>'my component series'!M78</f>
        <v>8.5243816113536111E-2</v>
      </c>
      <c r="I78" s="17">
        <f>((1+'my component series'!M78)/$E78)-1</f>
        <v>0.14737904171605365</v>
      </c>
      <c r="J78" s="11">
        <f t="shared" si="5"/>
        <v>32.646779408550493</v>
      </c>
      <c r="K78" s="11">
        <f t="shared" si="6"/>
        <v>45.380861115833703</v>
      </c>
    </row>
    <row r="79" spans="1:11" x14ac:dyDescent="0.55000000000000004">
      <c r="A79">
        <v>1869</v>
      </c>
      <c r="B79">
        <v>13.21</v>
      </c>
      <c r="C79">
        <f t="shared" si="4"/>
        <v>13.495000000000001</v>
      </c>
      <c r="E79" s="7">
        <f t="shared" si="7"/>
        <v>0.95981507823613099</v>
      </c>
      <c r="F79" s="5">
        <f>'my component series'!F79</f>
        <v>0.2192535966921367</v>
      </c>
      <c r="G79" s="17">
        <f>((1+'my component series'!F79)/E79)-1</f>
        <v>0.27030052386005488</v>
      </c>
      <c r="H79" s="5">
        <f>'my component series'!M79</f>
        <v>6.4300506631186138E-2</v>
      </c>
      <c r="I79" s="17">
        <f>((1+'my component series'!M79)/$E79)-1</f>
        <v>0.10885995726079845</v>
      </c>
      <c r="J79" s="11">
        <f t="shared" si="5"/>
        <v>41.471220985025347</v>
      </c>
      <c r="K79" s="11">
        <f t="shared" si="6"/>
        <v>50.321019717361587</v>
      </c>
    </row>
    <row r="80" spans="1:11" x14ac:dyDescent="0.55000000000000004">
      <c r="A80">
        <v>1870</v>
      </c>
      <c r="B80">
        <v>12.65</v>
      </c>
      <c r="C80">
        <f t="shared" si="4"/>
        <v>12.93</v>
      </c>
      <c r="E80" s="7">
        <f t="shared" si="7"/>
        <v>0.95813264171915513</v>
      </c>
      <c r="F80" s="5">
        <f>'my component series'!F80</f>
        <v>2.3700659617262636E-2</v>
      </c>
      <c r="G80" s="17">
        <f>((1+'my component series'!F80)/E80)-1</f>
        <v>6.843313236929327E-2</v>
      </c>
      <c r="H80" s="5">
        <f>'my component series'!M80</f>
        <v>7.6116330299155724E-2</v>
      </c>
      <c r="I80" s="17">
        <f>((1+'my component series'!M80)/$E80)-1</f>
        <v>0.12313920165406866</v>
      </c>
      <c r="J80" s="11">
        <f t="shared" si="5"/>
        <v>44.309226540209799</v>
      </c>
      <c r="K80" s="11">
        <f t="shared" si="6"/>
        <v>56.517509911776138</v>
      </c>
    </row>
    <row r="81" spans="1:11" x14ac:dyDescent="0.55000000000000004">
      <c r="A81">
        <v>1871</v>
      </c>
      <c r="B81">
        <v>11.84</v>
      </c>
      <c r="C81">
        <f t="shared" si="4"/>
        <v>12.245000000000001</v>
      </c>
      <c r="E81" s="7">
        <f t="shared" si="7"/>
        <v>0.94702242846094364</v>
      </c>
      <c r="F81" s="5">
        <f>'my component series'!F81</f>
        <v>1.2292244683793564E-2</v>
      </c>
      <c r="G81" s="17">
        <f>((1+'my component series'!F81)/E81)-1</f>
        <v>6.89210880981177E-2</v>
      </c>
      <c r="H81" s="5">
        <f>'my component series'!M81</f>
        <v>6.3246742220879046E-2</v>
      </c>
      <c r="I81" s="17">
        <f>((1+'my component series'!M81)/$E81)-1</f>
        <v>0.1227260413977922</v>
      </c>
      <c r="J81" s="11">
        <f t="shared" si="5"/>
        <v>47.363066646147054</v>
      </c>
      <c r="K81" s="11">
        <f t="shared" si="6"/>
        <v>63.453680172908904</v>
      </c>
    </row>
    <row r="82" spans="1:11" x14ac:dyDescent="0.55000000000000004">
      <c r="A82">
        <v>1872</v>
      </c>
      <c r="B82">
        <v>11.84</v>
      </c>
      <c r="C82">
        <f t="shared" si="4"/>
        <v>11.84</v>
      </c>
      <c r="E82" s="7">
        <f t="shared" si="7"/>
        <v>0.96692527562270303</v>
      </c>
      <c r="F82" s="5">
        <f>'my component series'!F82</f>
        <v>0.16532212460827067</v>
      </c>
      <c r="G82" s="17">
        <f>((1+'my component series'!F82)/E82)-1</f>
        <v>0.20518322768819885</v>
      </c>
      <c r="H82" s="5">
        <f>'my component series'!M82</f>
        <v>8.2714563988084036E-2</v>
      </c>
      <c r="I82" s="17">
        <f>((1+'my component series'!M82)/$E82)-1</f>
        <v>0.11974998615152788</v>
      </c>
      <c r="J82" s="11">
        <f t="shared" si="5"/>
        <v>57.081173533814784</v>
      </c>
      <c r="K82" s="11">
        <f t="shared" si="6"/>
        <v>71.052257494878219</v>
      </c>
    </row>
    <row r="83" spans="1:11" x14ac:dyDescent="0.55000000000000004">
      <c r="A83">
        <v>1873</v>
      </c>
      <c r="B83">
        <v>11.6</v>
      </c>
      <c r="C83">
        <f t="shared" si="4"/>
        <v>11.719999999999999</v>
      </c>
      <c r="E83" s="7">
        <f t="shared" si="7"/>
        <v>0.9898648648648648</v>
      </c>
      <c r="F83" s="5">
        <f>'my component series'!F83</f>
        <v>0.15766887609435976</v>
      </c>
      <c r="G83" s="17">
        <f>((1+'my component series'!F83)/E83)-1</f>
        <v>0.16952214103730556</v>
      </c>
      <c r="H83" s="5">
        <f>'my component series'!M83</f>
        <v>6.594475659788257E-2</v>
      </c>
      <c r="I83" s="17">
        <f>((1+'my component series'!M83)/$E83)-1</f>
        <v>7.6858866733697129E-2</v>
      </c>
      <c r="J83" s="11">
        <f t="shared" si="5"/>
        <v>66.757696284189052</v>
      </c>
      <c r="K83" s="11">
        <f t="shared" si="6"/>
        <v>76.513253484805404</v>
      </c>
    </row>
    <row r="84" spans="1:11" x14ac:dyDescent="0.55000000000000004">
      <c r="A84">
        <v>1874</v>
      </c>
      <c r="B84">
        <v>11.04</v>
      </c>
      <c r="C84">
        <f t="shared" si="4"/>
        <v>11.32</v>
      </c>
      <c r="E84" s="7">
        <f t="shared" si="7"/>
        <v>0.96587030716723565</v>
      </c>
      <c r="F84" s="5">
        <f>'my component series'!F84</f>
        <v>-5.1665832483476191E-2</v>
      </c>
      <c r="G84" s="17">
        <f>((1+'my component series'!F84)/E84)-1</f>
        <v>-1.8155791228475548E-2</v>
      </c>
      <c r="H84" s="5">
        <f>'my component series'!M84</f>
        <v>6.9803943832829285E-2</v>
      </c>
      <c r="I84" s="17">
        <f>((1+'my component series'!M84)/$E84)-1</f>
        <v>0.10760620333222226</v>
      </c>
      <c r="J84" s="11">
        <f t="shared" si="5"/>
        <v>65.545657487559339</v>
      </c>
      <c r="K84" s="11">
        <f t="shared" si="6"/>
        <v>84.746554196901243</v>
      </c>
    </row>
    <row r="85" spans="1:11" x14ac:dyDescent="0.55000000000000004">
      <c r="A85">
        <v>1875</v>
      </c>
      <c r="B85">
        <v>10.64</v>
      </c>
      <c r="C85">
        <f t="shared" si="4"/>
        <v>10.84</v>
      </c>
      <c r="E85" s="7">
        <f t="shared" si="7"/>
        <v>0.95759717314487625</v>
      </c>
      <c r="F85" s="5">
        <f>'my component series'!F85</f>
        <v>3.9912858004637314E-2</v>
      </c>
      <c r="G85" s="17">
        <f>((1+'my component series'!F85)/E85)-1</f>
        <v>8.5960659835101039E-2</v>
      </c>
      <c r="H85" s="5">
        <f>'my component series'!M85</f>
        <v>0.10143341188984249</v>
      </c>
      <c r="I85" s="17">
        <f>((1+'my component series'!M85)/$E85)-1</f>
        <v>0.15020537108791676</v>
      </c>
      <c r="J85" s="11">
        <f t="shared" si="5"/>
        <v>71.180005454515467</v>
      </c>
      <c r="K85" s="11">
        <f t="shared" si="6"/>
        <v>97.475941818469039</v>
      </c>
    </row>
    <row r="86" spans="1:11" x14ac:dyDescent="0.55000000000000004">
      <c r="A86">
        <v>1876</v>
      </c>
      <c r="B86">
        <v>10.39</v>
      </c>
      <c r="C86">
        <f t="shared" si="4"/>
        <v>10.515000000000001</v>
      </c>
      <c r="E86" s="7">
        <f t="shared" si="7"/>
        <v>0.97001845018450195</v>
      </c>
      <c r="F86" s="5">
        <f>'my component series'!F86</f>
        <v>5.9466283660836915E-2</v>
      </c>
      <c r="G86" s="17">
        <f>((1+'my component series'!F86)/E86)-1</f>
        <v>9.2212507359340945E-2</v>
      </c>
      <c r="H86" s="5">
        <f>'my component series'!M86</f>
        <v>9.8938167871422358E-2</v>
      </c>
      <c r="I86" s="17">
        <f>((1+'my component series'!M86)/$E86)-1</f>
        <v>0.13290439750130445</v>
      </c>
      <c r="J86" s="11">
        <f t="shared" si="5"/>
        <v>77.743692231327898</v>
      </c>
      <c r="K86" s="11">
        <f t="shared" si="6"/>
        <v>110.43092313672487</v>
      </c>
    </row>
    <row r="87" spans="1:11" x14ac:dyDescent="0.55000000000000004">
      <c r="A87">
        <v>1877</v>
      </c>
      <c r="B87">
        <v>10.15</v>
      </c>
      <c r="C87">
        <f t="shared" si="4"/>
        <v>10.27</v>
      </c>
      <c r="E87" s="7">
        <f t="shared" si="7"/>
        <v>0.97669995244888241</v>
      </c>
      <c r="F87" s="5">
        <f>'my component series'!F87</f>
        <v>-0.11552382382759603</v>
      </c>
      <c r="G87" s="17">
        <f>((1+'my component series'!F87)/E87)-1</f>
        <v>-9.442385662581998E-2</v>
      </c>
      <c r="H87" s="5">
        <f>'my component series'!M87</f>
        <v>5.4195555604125666E-2</v>
      </c>
      <c r="I87" s="17">
        <f>((1+'my component series'!M87)/$E87)-1</f>
        <v>7.9344329812792713E-2</v>
      </c>
      <c r="J87" s="11">
        <f t="shared" si="5"/>
        <v>70.402832982515122</v>
      </c>
      <c r="K87" s="11">
        <f t="shared" si="6"/>
        <v>119.19299072361633</v>
      </c>
    </row>
    <row r="88" spans="1:11" x14ac:dyDescent="0.55000000000000004">
      <c r="A88">
        <v>1878</v>
      </c>
      <c r="B88">
        <v>9.67</v>
      </c>
      <c r="C88">
        <f t="shared" si="4"/>
        <v>9.91</v>
      </c>
      <c r="E88" s="7">
        <f t="shared" si="7"/>
        <v>0.96494644595910428</v>
      </c>
      <c r="F88" s="5">
        <f>'my component series'!F88</f>
        <v>-7.7632451908532059E-3</v>
      </c>
      <c r="G88" s="17">
        <f>((1+'my component series'!F88)/E88)-1</f>
        <v>2.8281682329963198E-2</v>
      </c>
      <c r="H88" s="5">
        <f>'my component series'!M88</f>
        <v>4.4202978610788257E-2</v>
      </c>
      <c r="I88" s="17">
        <f>((1+'my component series'!M88)/$E88)-1</f>
        <v>8.2135680154671542E-2</v>
      </c>
      <c r="J88" s="8">
        <f t="shared" si="5"/>
        <v>72.393943540056071</v>
      </c>
      <c r="K88" s="8">
        <f t="shared" si="6"/>
        <v>128.98298808637003</v>
      </c>
    </row>
    <row r="89" spans="1:11" x14ac:dyDescent="0.55000000000000004">
      <c r="A89">
        <v>1879</v>
      </c>
      <c r="B89">
        <v>9.67</v>
      </c>
      <c r="C89">
        <f t="shared" si="4"/>
        <v>9.67</v>
      </c>
      <c r="E89" s="7">
        <f t="shared" si="7"/>
        <v>0.97578203834510591</v>
      </c>
      <c r="F89" s="5">
        <f>'my component series'!F89</f>
        <v>0.14762021020166904</v>
      </c>
      <c r="G89" s="17">
        <f>((1+'my component series'!F89)/E89)-1</f>
        <v>0.17610302824183455</v>
      </c>
      <c r="H89" s="5">
        <f>'my component series'!M89</f>
        <v>7.5902171928455539E-2</v>
      </c>
      <c r="I89" s="17">
        <f>((1+'my component series'!M89)/$E89)-1</f>
        <v>0.1026050179742497</v>
      </c>
      <c r="J89" s="8">
        <f t="shared" si="5"/>
        <v>85.142736223828337</v>
      </c>
      <c r="K89" s="8">
        <f t="shared" si="6"/>
        <v>142.21728989734447</v>
      </c>
    </row>
    <row r="90" spans="1:11" x14ac:dyDescent="0.55000000000000004">
      <c r="A90">
        <v>1880</v>
      </c>
      <c r="B90">
        <v>9.91</v>
      </c>
      <c r="C90">
        <f t="shared" si="4"/>
        <v>9.7899999999999991</v>
      </c>
      <c r="E90" s="7">
        <f t="shared" si="7"/>
        <v>1.0124095139607032</v>
      </c>
      <c r="F90" s="5">
        <f>'my component series'!F90</f>
        <v>0.45700328863710321</v>
      </c>
      <c r="G90" s="17">
        <f>((1+'my component series'!F90)/E90)-1</f>
        <v>0.43914420849037672</v>
      </c>
      <c r="H90" s="5">
        <f>'my component series'!M90</f>
        <v>8.5491083678821966E-2</v>
      </c>
      <c r="I90" s="17">
        <f>((1+'my component series'!M90)/$E90)-1</f>
        <v>7.2185779282350149E-2</v>
      </c>
      <c r="J90" s="8">
        <f t="shared" si="5"/>
        <v>122.53267573154636</v>
      </c>
      <c r="K90" s="8">
        <f t="shared" si="6"/>
        <v>152.4833557960082</v>
      </c>
    </row>
    <row r="91" spans="1:11" x14ac:dyDescent="0.55000000000000004">
      <c r="A91">
        <v>1881</v>
      </c>
      <c r="B91">
        <v>9.91</v>
      </c>
      <c r="C91">
        <f t="shared" si="4"/>
        <v>9.91</v>
      </c>
      <c r="E91" s="7">
        <f t="shared" si="7"/>
        <v>1.0122574055158327</v>
      </c>
      <c r="F91" s="5">
        <f>'my component series'!F91</f>
        <v>0.25873044342830259</v>
      </c>
      <c r="G91" s="17">
        <f>((1+'my component series'!F91)/E91)-1</f>
        <v>0.24348850062190519</v>
      </c>
      <c r="H91" s="5">
        <f>'my component series'!M91</f>
        <v>0.12160370670610406</v>
      </c>
      <c r="I91" s="17">
        <f>((1+'my component series'!M91)/$E91)-1</f>
        <v>0.10802222892560609</v>
      </c>
      <c r="J91" s="8">
        <f t="shared" si="5"/>
        <v>152.36797322261069</v>
      </c>
      <c r="K91" s="8">
        <f t="shared" si="6"/>
        <v>168.95494776314925</v>
      </c>
    </row>
    <row r="92" spans="1:11" x14ac:dyDescent="0.55000000000000004">
      <c r="A92">
        <v>1882</v>
      </c>
      <c r="B92">
        <v>9.91</v>
      </c>
      <c r="C92">
        <f t="shared" si="4"/>
        <v>9.91</v>
      </c>
      <c r="E92" s="7">
        <f t="shared" si="7"/>
        <v>1</v>
      </c>
      <c r="F92" s="5">
        <f>'my component series'!F92</f>
        <v>5.3943252298827363E-3</v>
      </c>
      <c r="G92" s="17">
        <f>((1+'my component series'!F92)/E92)-1</f>
        <v>5.3943252298827016E-3</v>
      </c>
      <c r="H92" s="5">
        <f>'my component series'!M92</f>
        <v>5.934396445840507E-2</v>
      </c>
      <c r="I92" s="17">
        <f>((1+'my component series'!M92)/$E92)-1</f>
        <v>5.9343964458405063E-2</v>
      </c>
      <c r="J92" s="8">
        <f t="shared" si="5"/>
        <v>153.18989562479152</v>
      </c>
      <c r="K92" s="8">
        <f t="shared" si="6"/>
        <v>178.98140417827727</v>
      </c>
    </row>
    <row r="93" spans="1:11" x14ac:dyDescent="0.55000000000000004">
      <c r="A93">
        <v>1883</v>
      </c>
      <c r="B93">
        <v>9.7100000000000009</v>
      </c>
      <c r="C93">
        <f t="shared" si="4"/>
        <v>9.81</v>
      </c>
      <c r="E93" s="7">
        <f t="shared" si="7"/>
        <v>0.98990918264379424</v>
      </c>
      <c r="F93" s="5">
        <f>'my component series'!F93</f>
        <v>2.1381626439558286E-2</v>
      </c>
      <c r="G93" s="17">
        <f>((1+'my component series'!F93)/E93)-1</f>
        <v>3.1793263814069439E-2</v>
      </c>
      <c r="H93" s="5">
        <f>'my component series'!M93</f>
        <v>4.8847443524363897E-2</v>
      </c>
      <c r="I93" s="17">
        <f>((1+'my component series'!M93)/$E93)-1</f>
        <v>5.9539058646936427E-2</v>
      </c>
      <c r="J93" s="8">
        <f t="shared" si="5"/>
        <v>158.06030239004028</v>
      </c>
      <c r="K93" s="8">
        <f t="shared" si="6"/>
        <v>189.63778849835876</v>
      </c>
    </row>
    <row r="94" spans="1:11" x14ac:dyDescent="0.55000000000000004">
      <c r="A94">
        <v>1884</v>
      </c>
      <c r="B94">
        <v>9.51</v>
      </c>
      <c r="C94">
        <f t="shared" si="4"/>
        <v>9.61</v>
      </c>
      <c r="E94" s="7">
        <f t="shared" si="7"/>
        <v>0.97961264016309879</v>
      </c>
      <c r="F94" s="5">
        <f>'my component series'!F94</f>
        <v>-8.5435310201924866E-2</v>
      </c>
      <c r="G94" s="17">
        <f>((1+'my component series'!F94)/E94)-1</f>
        <v>-6.6401705835679725E-2</v>
      </c>
      <c r="H94" s="5">
        <f>'my component series'!M94</f>
        <v>6.2723518878892645E-2</v>
      </c>
      <c r="I94" s="17">
        <f>((1+'my component series'!M94)/$E94)-1</f>
        <v>8.4840553611023717E-2</v>
      </c>
      <c r="J94" s="8">
        <f t="shared" si="5"/>
        <v>147.56482868643823</v>
      </c>
      <c r="K94" s="8">
        <f t="shared" si="6"/>
        <v>205.72676346012975</v>
      </c>
    </row>
    <row r="95" spans="1:11" x14ac:dyDescent="0.55000000000000004">
      <c r="A95">
        <v>1885</v>
      </c>
      <c r="B95">
        <v>9.32</v>
      </c>
      <c r="C95">
        <f t="shared" si="4"/>
        <v>9.4149999999999991</v>
      </c>
      <c r="E95" s="7">
        <f t="shared" si="7"/>
        <v>0.97970863683662845</v>
      </c>
      <c r="F95" s="5">
        <f>'my component series'!F95</f>
        <v>-0.13659136696293672</v>
      </c>
      <c r="G95" s="17">
        <f>((1+'my component series'!F95)/E95)-1</f>
        <v>-0.11870876649111217</v>
      </c>
      <c r="H95" s="5">
        <f>'my component series'!M95</f>
        <v>4.7195006141664796E-2</v>
      </c>
      <c r="I95" s="17">
        <f>((1+'my component series'!M95)/$E95)-1</f>
        <v>6.8884122041571905E-2</v>
      </c>
      <c r="J95" s="8">
        <f t="shared" si="5"/>
        <v>130.04758989559886</v>
      </c>
      <c r="K95" s="8">
        <f t="shared" si="6"/>
        <v>219.89807094153491</v>
      </c>
    </row>
    <row r="96" spans="1:11" x14ac:dyDescent="0.55000000000000004">
      <c r="A96">
        <v>1886</v>
      </c>
      <c r="B96">
        <v>9.1199999999999992</v>
      </c>
      <c r="C96">
        <f t="shared" si="4"/>
        <v>9.2199999999999989</v>
      </c>
      <c r="E96" s="7">
        <f t="shared" si="7"/>
        <v>0.97928836962294208</v>
      </c>
      <c r="F96" s="5">
        <f>'my component series'!F96</f>
        <v>0.28445587867832489</v>
      </c>
      <c r="G96" s="17">
        <f>((1+'my component series'!F96)/E96)-1</f>
        <v>0.31162170257661925</v>
      </c>
      <c r="H96" s="5">
        <f>'my component series'!M96</f>
        <v>7.3993235251432768E-2</v>
      </c>
      <c r="I96" s="17">
        <f>((1+'my component series'!M96)/$E96)-1</f>
        <v>9.6707842721501125E-2</v>
      </c>
      <c r="J96" s="8">
        <f t="shared" si="5"/>
        <v>170.57324127485131</v>
      </c>
      <c r="K96" s="8">
        <f t="shared" si="6"/>
        <v>241.16393900091037</v>
      </c>
    </row>
    <row r="97" spans="1:11" x14ac:dyDescent="0.55000000000000004">
      <c r="A97">
        <v>1887</v>
      </c>
      <c r="B97">
        <v>9.2200000000000006</v>
      </c>
      <c r="C97">
        <f t="shared" si="4"/>
        <v>9.17</v>
      </c>
      <c r="E97" s="7">
        <f t="shared" si="7"/>
        <v>0.99457700650759229</v>
      </c>
      <c r="F97" s="5">
        <f>'my component series'!F97</f>
        <v>0.10306913021193886</v>
      </c>
      <c r="G97" s="17">
        <f>((1+'my component series'!F97)/E97)-1</f>
        <v>0.10908368381178568</v>
      </c>
      <c r="H97" s="5">
        <f>'my component series'!M97</f>
        <v>5.0605387506466974E-2</v>
      </c>
      <c r="I97" s="17">
        <f>((1+'my component series'!M97)/$E97)-1</f>
        <v>5.6333879259500952E-2</v>
      </c>
      <c r="J97" s="8">
        <f t="shared" si="5"/>
        <v>189.17999879282863</v>
      </c>
      <c r="K97" s="8">
        <f t="shared" si="6"/>
        <v>254.74963922233331</v>
      </c>
    </row>
    <row r="98" spans="1:11" x14ac:dyDescent="0.55000000000000004">
      <c r="A98">
        <v>1888</v>
      </c>
      <c r="B98">
        <v>9.2200000000000006</v>
      </c>
      <c r="C98">
        <f t="shared" si="4"/>
        <v>9.2200000000000006</v>
      </c>
      <c r="E98" s="7">
        <f t="shared" si="7"/>
        <v>1.0054525627044713</v>
      </c>
      <c r="F98" s="5">
        <f>'my component series'!F98</f>
        <v>-2.16150195210865E-2</v>
      </c>
      <c r="G98" s="17">
        <f>((1+'my component series'!F98)/E98)-1</f>
        <v>-2.6920794903293355E-2</v>
      </c>
      <c r="H98" s="5">
        <f>'my component series'!M98</f>
        <v>3.9984800652199108E-2</v>
      </c>
      <c r="I98" s="17">
        <f>((1+'my component series'!M98)/$E98)-1</f>
        <v>3.4344969846058948E-2</v>
      </c>
      <c r="J98" s="8">
        <f t="shared" si="5"/>
        <v>184.08712284552161</v>
      </c>
      <c r="K98" s="8">
        <f t="shared" si="6"/>
        <v>263.49900789971878</v>
      </c>
    </row>
    <row r="99" spans="1:11" x14ac:dyDescent="0.55000000000000004">
      <c r="A99">
        <v>1889</v>
      </c>
      <c r="B99">
        <v>8.92</v>
      </c>
      <c r="C99">
        <f t="shared" si="4"/>
        <v>9.07</v>
      </c>
      <c r="E99" s="7">
        <f t="shared" si="7"/>
        <v>0.98373101952277653</v>
      </c>
      <c r="F99" s="5">
        <f>'my component series'!F99</f>
        <v>1.8849394669470245E-2</v>
      </c>
      <c r="G99" s="17">
        <f>((1+'my component series'!F99)/E99)-1</f>
        <v>3.5699164151324903E-2</v>
      </c>
      <c r="H99" s="5">
        <f>'my component series'!M99</f>
        <v>6.62991166294125E-2</v>
      </c>
      <c r="I99" s="17">
        <f>((1+'my component series'!M99)/$E99)-1</f>
        <v>8.3933611391751262E-2</v>
      </c>
      <c r="J99" s="8">
        <f t="shared" si="5"/>
        <v>190.65887926212901</v>
      </c>
      <c r="K99" s="8">
        <f t="shared" si="6"/>
        <v>285.61543123088575</v>
      </c>
    </row>
    <row r="100" spans="1:11" x14ac:dyDescent="0.55000000000000004">
      <c r="A100">
        <v>1890</v>
      </c>
      <c r="B100">
        <v>8.82</v>
      </c>
      <c r="C100">
        <f t="shared" si="4"/>
        <v>8.870000000000001</v>
      </c>
      <c r="E100" s="7">
        <f t="shared" si="7"/>
        <v>0.97794928335170905</v>
      </c>
      <c r="F100" s="5">
        <f>'my component series'!F100</f>
        <v>7.9903058355567699E-2</v>
      </c>
      <c r="G100" s="17">
        <f>((1+'my component series'!F100)/E100)-1</f>
        <v>0.10425261998703483</v>
      </c>
      <c r="H100" s="5">
        <f>'my component series'!M100</f>
        <v>4.4314587769514885E-2</v>
      </c>
      <c r="I100" s="17">
        <f>((1+'my component series'!M100)/$E100)-1</f>
        <v>6.7861703615501368E-2</v>
      </c>
      <c r="J100" s="8">
        <f t="shared" si="5"/>
        <v>210.53556694899768</v>
      </c>
      <c r="K100" s="8">
        <f t="shared" si="6"/>
        <v>304.99778097308973</v>
      </c>
    </row>
    <row r="101" spans="1:11" x14ac:dyDescent="0.55000000000000004">
      <c r="A101">
        <v>1891</v>
      </c>
      <c r="B101">
        <v>8.82</v>
      </c>
      <c r="C101">
        <f t="shared" si="4"/>
        <v>8.82</v>
      </c>
      <c r="E101" s="7">
        <f t="shared" si="7"/>
        <v>0.99436302142051858</v>
      </c>
      <c r="F101" s="5">
        <f>'my component series'!F101</f>
        <v>-5.2544818310085097E-2</v>
      </c>
      <c r="G101" s="17">
        <f>((1+'my component series'!F101)/E101)-1</f>
        <v>-4.7173757189393872E-2</v>
      </c>
      <c r="H101" s="5">
        <f>'my component series'!M101</f>
        <v>2.0003147117144005E-2</v>
      </c>
      <c r="I101" s="17">
        <f>((1+'my component series'!M101)/$E101)-1</f>
        <v>2.5785477883114138E-2</v>
      </c>
      <c r="J101" s="8">
        <f t="shared" si="5"/>
        <v>200.6038132340143</v>
      </c>
      <c r="K101" s="8">
        <f t="shared" si="6"/>
        <v>312.86229450877022</v>
      </c>
    </row>
    <row r="102" spans="1:11" x14ac:dyDescent="0.55000000000000004">
      <c r="A102">
        <v>1892</v>
      </c>
      <c r="B102">
        <v>8.82</v>
      </c>
      <c r="C102">
        <f t="shared" si="4"/>
        <v>8.82</v>
      </c>
      <c r="E102" s="7">
        <f t="shared" si="7"/>
        <v>1</v>
      </c>
      <c r="F102" s="5">
        <f>'my component series'!F102</f>
        <v>0.16255045498291026</v>
      </c>
      <c r="G102" s="17">
        <f>((1+'my component series'!F102)/E102)-1</f>
        <v>0.16255045498291021</v>
      </c>
      <c r="H102" s="5">
        <f>'my component series'!M102</f>
        <v>5.3432096219538053E-2</v>
      </c>
      <c r="I102" s="17">
        <f>((1+'my component series'!M102)/$E102)-1</f>
        <v>5.3432096219538039E-2</v>
      </c>
      <c r="J102" s="8">
        <f t="shared" si="5"/>
        <v>233.21205434651006</v>
      </c>
      <c r="K102" s="8">
        <f t="shared" si="6"/>
        <v>329.57918273242825</v>
      </c>
    </row>
    <row r="103" spans="1:11" x14ac:dyDescent="0.55000000000000004">
      <c r="A103">
        <v>1893</v>
      </c>
      <c r="B103">
        <v>8.7200000000000006</v>
      </c>
      <c r="C103">
        <f t="shared" si="4"/>
        <v>8.77</v>
      </c>
      <c r="E103" s="7">
        <f t="shared" si="7"/>
        <v>0.99433106575963714</v>
      </c>
      <c r="F103" s="5">
        <f>'my component series'!F103</f>
        <v>5.3112136069961118E-2</v>
      </c>
      <c r="G103" s="17">
        <f>((1+'my component series'!F103)/E103)-1</f>
        <v>5.9116196138775168E-2</v>
      </c>
      <c r="H103" s="5">
        <f>'my component series'!M103</f>
        <v>4.2945557308306584E-2</v>
      </c>
      <c r="I103" s="17">
        <f>((1+'my component series'!M103)/$E103)-1</f>
        <v>4.8891655126483968E-2</v>
      </c>
      <c r="J103" s="8">
        <f t="shared" si="5"/>
        <v>246.99866389318504</v>
      </c>
      <c r="K103" s="8">
        <f t="shared" si="6"/>
        <v>345.69285447145057</v>
      </c>
    </row>
    <row r="104" spans="1:11" x14ac:dyDescent="0.55000000000000004">
      <c r="A104">
        <v>1894</v>
      </c>
      <c r="B104">
        <v>8.34</v>
      </c>
      <c r="C104">
        <f t="shared" si="4"/>
        <v>8.5300000000000011</v>
      </c>
      <c r="E104" s="7">
        <f t="shared" si="7"/>
        <v>0.9726339794754848</v>
      </c>
      <c r="F104" s="5">
        <f>'my component series'!F104</f>
        <v>-0.1847144058084921</v>
      </c>
      <c r="G104" s="17">
        <f>((1+'my component series'!F104)/E104)-1</f>
        <v>-0.16177553797660926</v>
      </c>
      <c r="H104" s="5">
        <f>'my component series'!M104</f>
        <v>4.7577375680031134E-2</v>
      </c>
      <c r="I104" s="17">
        <f>((1+'my component series'!M104)/$E104)-1</f>
        <v>7.705200289728853E-2</v>
      </c>
      <c r="J104" s="8">
        <f t="shared" si="5"/>
        <v>207.04032216236135</v>
      </c>
      <c r="K104" s="8">
        <f t="shared" si="6"/>
        <v>372.32918129575671</v>
      </c>
    </row>
    <row r="105" spans="1:11" x14ac:dyDescent="0.55000000000000004">
      <c r="A105">
        <v>1895</v>
      </c>
      <c r="B105">
        <v>8.14</v>
      </c>
      <c r="C105">
        <f t="shared" si="4"/>
        <v>8.24</v>
      </c>
      <c r="E105" s="7">
        <f t="shared" si="7"/>
        <v>0.96600234466588497</v>
      </c>
      <c r="F105" s="5">
        <f>'my component series'!F105</f>
        <v>2.6412632445165049E-2</v>
      </c>
      <c r="G105" s="17">
        <f>((1+'my component series'!F105)/E105)-1</f>
        <v>6.2536378004521609E-2</v>
      </c>
      <c r="H105" s="5">
        <f>'my component series'!M105</f>
        <v>6.465786771877774E-2</v>
      </c>
      <c r="I105" s="17">
        <f>((1+'my component series'!M105)/$E105)-1</f>
        <v>0.10212762277198717</v>
      </c>
      <c r="J105" s="8">
        <f t="shared" si="5"/>
        <v>219.9878740112847</v>
      </c>
      <c r="K105" s="8">
        <f t="shared" si="6"/>
        <v>410.35427547013256</v>
      </c>
    </row>
    <row r="106" spans="1:11" x14ac:dyDescent="0.55000000000000004">
      <c r="A106">
        <v>1896</v>
      </c>
      <c r="B106">
        <v>8.14</v>
      </c>
      <c r="C106">
        <f t="shared" si="4"/>
        <v>8.14</v>
      </c>
      <c r="E106" s="7">
        <f t="shared" si="7"/>
        <v>0.98786407766990292</v>
      </c>
      <c r="F106" s="5">
        <f>'my component series'!F106</f>
        <v>5.3519246106660194E-2</v>
      </c>
      <c r="G106" s="17">
        <f>((1+'my component series'!F106)/E106)-1</f>
        <v>6.6461742987577344E-2</v>
      </c>
      <c r="H106" s="5">
        <f>'my component series'!M106</f>
        <v>3.3854762979402549E-2</v>
      </c>
      <c r="I106" s="17">
        <f>((1+'my component series'!M106)/$E106)-1</f>
        <v>4.6555681443523067E-2</v>
      </c>
      <c r="J106" s="8">
        <f t="shared" si="5"/>
        <v>234.60865155420626</v>
      </c>
      <c r="K106" s="8">
        <f t="shared" si="6"/>
        <v>429.45859839790779</v>
      </c>
    </row>
    <row r="107" spans="1:11" x14ac:dyDescent="0.55000000000000004">
      <c r="A107">
        <v>1897</v>
      </c>
      <c r="B107">
        <v>8.0399999999999991</v>
      </c>
      <c r="C107">
        <f t="shared" si="4"/>
        <v>8.09</v>
      </c>
      <c r="E107" s="7">
        <f t="shared" si="7"/>
        <v>0.99385749385749378</v>
      </c>
      <c r="F107" s="5">
        <f>'my component series'!F107</f>
        <v>5.2528583402678894E-3</v>
      </c>
      <c r="G107" s="17">
        <f>((1+'my component series'!F107)/E107)-1</f>
        <v>1.146579318785923E-2</v>
      </c>
      <c r="H107" s="5">
        <f>'my component series'!M107</f>
        <v>5.921292143111697E-2</v>
      </c>
      <c r="I107" s="17">
        <f>((1+'my component series'!M107)/$E107)-1</f>
        <v>6.5759354814498572E-2</v>
      </c>
      <c r="J107" s="8">
        <f t="shared" si="5"/>
        <v>237.29862583300931</v>
      </c>
      <c r="K107" s="8">
        <f t="shared" si="6"/>
        <v>457.69951874809306</v>
      </c>
    </row>
    <row r="108" spans="1:11" x14ac:dyDescent="0.55000000000000004">
      <c r="A108">
        <v>1898</v>
      </c>
      <c r="B108">
        <v>8.0399999999999991</v>
      </c>
      <c r="C108">
        <f t="shared" si="4"/>
        <v>8.0399999999999991</v>
      </c>
      <c r="E108" s="7">
        <f t="shared" si="7"/>
        <v>0.99381953028430148</v>
      </c>
      <c r="F108" s="5">
        <f>'my component series'!F108</f>
        <v>0.20287305775432429</v>
      </c>
      <c r="G108" s="17">
        <f>((1+'my component series'!F108)/E108)-1</f>
        <v>0.21035361159608024</v>
      </c>
      <c r="H108" s="5">
        <f>'my component series'!M108</f>
        <v>0.10967848543833192</v>
      </c>
      <c r="I108" s="17">
        <f>((1+'my component series'!M108)/$E108)-1</f>
        <v>0.11657947104429178</v>
      </c>
      <c r="J108" s="8">
        <f t="shared" si="5"/>
        <v>287.21524880376973</v>
      </c>
      <c r="K108" s="8">
        <f t="shared" si="6"/>
        <v>511.05788654097267</v>
      </c>
    </row>
    <row r="109" spans="1:11" x14ac:dyDescent="0.55000000000000004">
      <c r="A109">
        <v>1899</v>
      </c>
      <c r="B109">
        <v>8.0399999999999991</v>
      </c>
      <c r="C109">
        <f t="shared" si="4"/>
        <v>8.0399999999999991</v>
      </c>
      <c r="E109" s="7">
        <f t="shared" si="7"/>
        <v>1</v>
      </c>
      <c r="F109" s="5">
        <f>'my component series'!F109</f>
        <v>0.2980745795759201</v>
      </c>
      <c r="G109" s="17">
        <f>((1+'my component series'!F109)/E109)-1</f>
        <v>0.2980745795759201</v>
      </c>
      <c r="H109" s="5">
        <f>'my component series'!M109</f>
        <v>0.11282024276833624</v>
      </c>
      <c r="I109" s="17">
        <f>((1+'my component series'!M109)/$E109)-1</f>
        <v>0.11282024276833624</v>
      </c>
      <c r="J109" s="8">
        <f t="shared" si="5"/>
        <v>372.82681333874666</v>
      </c>
      <c r="K109" s="8">
        <f t="shared" si="6"/>
        <v>568.7155613691981</v>
      </c>
    </row>
    <row r="110" spans="1:11" x14ac:dyDescent="0.55000000000000004">
      <c r="A110">
        <v>1900</v>
      </c>
      <c r="B110">
        <v>8.14</v>
      </c>
      <c r="C110">
        <f t="shared" si="4"/>
        <v>8.09</v>
      </c>
      <c r="E110" s="7">
        <f t="shared" si="7"/>
        <v>1.0062189054726369</v>
      </c>
      <c r="F110" s="5">
        <f>'my component series'!F110</f>
        <v>4.0555764175741693E-2</v>
      </c>
      <c r="G110" s="17">
        <f>((1+'my component series'!F110)/E110)-1</f>
        <v>3.4124640787758009E-2</v>
      </c>
      <c r="H110" s="5">
        <f>'my component series'!M110</f>
        <v>2.9119839587715468E-2</v>
      </c>
      <c r="I110" s="17">
        <f>((1+'my component series'!M110)/$E110)-1</f>
        <v>2.2759395585319142E-2</v>
      </c>
      <c r="J110" s="8">
        <f t="shared" si="5"/>
        <v>385.5493944199759</v>
      </c>
      <c r="K110" s="8">
        <f t="shared" si="6"/>
        <v>581.65918380592655</v>
      </c>
    </row>
    <row r="111" spans="1:11" x14ac:dyDescent="0.55000000000000004">
      <c r="A111">
        <v>1901</v>
      </c>
      <c r="B111">
        <v>8.24</v>
      </c>
      <c r="C111">
        <f t="shared" si="4"/>
        <v>8.1900000000000013</v>
      </c>
      <c r="E111" s="7">
        <f t="shared" si="7"/>
        <v>1.012360939431397</v>
      </c>
      <c r="F111" s="5">
        <f>'my component series'!F111</f>
        <v>0.20678455431252241</v>
      </c>
      <c r="G111" s="17">
        <f>((1+'my component series'!F111)/E111)-1</f>
        <v>0.19204970016951206</v>
      </c>
      <c r="H111" s="5">
        <f>'my component series'!M111</f>
        <v>7.5448097726106056E-2</v>
      </c>
      <c r="I111" s="17">
        <f>((1+'my component series'!M111)/$E111)-1</f>
        <v>6.2316863321635552E-2</v>
      </c>
      <c r="J111" s="8">
        <f t="shared" si="5"/>
        <v>459.59404001886924</v>
      </c>
      <c r="K111" s="8">
        <f t="shared" si="6"/>
        <v>617.90635966293451</v>
      </c>
    </row>
    <row r="112" spans="1:11" x14ac:dyDescent="0.55000000000000004">
      <c r="A112">
        <v>1902</v>
      </c>
      <c r="B112">
        <v>8.34</v>
      </c>
      <c r="C112">
        <f t="shared" si="4"/>
        <v>8.2899999999999991</v>
      </c>
      <c r="E112" s="7">
        <f t="shared" si="7"/>
        <v>1.0122100122100119</v>
      </c>
      <c r="F112" s="5">
        <f>'my component series'!F112</f>
        <v>0.19228468899521545</v>
      </c>
      <c r="G112" s="17">
        <f>((1+'my component series'!F112)/E112)-1</f>
        <v>0.17790248526789099</v>
      </c>
      <c r="H112" s="5">
        <f>'my component series'!M112</f>
        <v>5.2902529073229676E-2</v>
      </c>
      <c r="I112" s="17">
        <f>((1+'my component series'!M112)/$E112)-1</f>
        <v>4.0201654174879753E-2</v>
      </c>
      <c r="J112" s="8">
        <f t="shared" si="5"/>
        <v>541.35696195253661</v>
      </c>
      <c r="K112" s="8">
        <f t="shared" si="6"/>
        <v>642.74721744656267</v>
      </c>
    </row>
    <row r="113" spans="1:11" x14ac:dyDescent="0.55000000000000004">
      <c r="A113">
        <v>1903</v>
      </c>
      <c r="B113">
        <v>8.5299999999999994</v>
      </c>
      <c r="C113">
        <f t="shared" si="4"/>
        <v>8.4349999999999987</v>
      </c>
      <c r="E113" s="7">
        <f t="shared" si="7"/>
        <v>1.017490952955368</v>
      </c>
      <c r="F113" s="5">
        <f>'my component series'!F113</f>
        <v>8.3019814396789515E-2</v>
      </c>
      <c r="G113" s="17">
        <f>((1+'my component series'!F113)/E113)-1</f>
        <v>6.4402402056832786E-2</v>
      </c>
      <c r="H113" s="5">
        <f>'my component series'!M113</f>
        <v>2.0025469851866262E-2</v>
      </c>
      <c r="I113" s="17">
        <f>((1+'my component series'!M113)/$E113)-1</f>
        <v>2.4909478449284261E-3</v>
      </c>
      <c r="J113" s="8">
        <f t="shared" si="5"/>
        <v>576.22165067246942</v>
      </c>
      <c r="K113" s="8">
        <f t="shared" si="6"/>
        <v>644.34826724269487</v>
      </c>
    </row>
    <row r="114" spans="1:11" x14ac:dyDescent="0.55000000000000004">
      <c r="A114">
        <v>1904</v>
      </c>
      <c r="B114">
        <v>8.6300000000000008</v>
      </c>
      <c r="C114">
        <f t="shared" si="4"/>
        <v>8.58</v>
      </c>
      <c r="E114" s="7">
        <f t="shared" si="7"/>
        <v>1.0171902786010671</v>
      </c>
      <c r="F114" s="5">
        <f>'my component series'!F114</f>
        <v>-0.17195460861509959</v>
      </c>
      <c r="G114" s="17">
        <f>((1+'my component series'!F114)/E114)-1</f>
        <v>-0.18594838271193082</v>
      </c>
      <c r="H114" s="5">
        <f>'my component series'!M114</f>
        <v>8.5154452926499147E-3</v>
      </c>
      <c r="I114" s="17">
        <f>((1+'my component series'!M114)/$E114)-1</f>
        <v>-8.5282306476106573E-3</v>
      </c>
      <c r="J114" s="8">
        <f t="shared" si="5"/>
        <v>469.07416664632456</v>
      </c>
      <c r="K114" s="8">
        <f t="shared" si="6"/>
        <v>638.85311660226091</v>
      </c>
    </row>
    <row r="115" spans="1:11" x14ac:dyDescent="0.55000000000000004">
      <c r="A115">
        <v>1905</v>
      </c>
      <c r="B115">
        <v>8.5299999999999994</v>
      </c>
      <c r="C115">
        <f t="shared" si="4"/>
        <v>8.58</v>
      </c>
      <c r="E115" s="7">
        <f t="shared" si="7"/>
        <v>1</v>
      </c>
      <c r="F115" s="5">
        <f>'my component series'!F115</f>
        <v>0.31534051181652911</v>
      </c>
      <c r="G115" s="17">
        <f>((1+'my component series'!F115)/E115)-1</f>
        <v>0.31534051181652911</v>
      </c>
      <c r="H115" s="5">
        <f>'my component series'!M115</f>
        <v>0.12080425719531829</v>
      </c>
      <c r="I115" s="17">
        <f>((1+'my component series'!M115)/$E115)-1</f>
        <v>0.12080425719531829</v>
      </c>
      <c r="J115" s="8">
        <f t="shared" si="5"/>
        <v>616.99225443648845</v>
      </c>
      <c r="K115" s="8">
        <f t="shared" si="6"/>
        <v>716.02929281031106</v>
      </c>
    </row>
    <row r="116" spans="1:11" x14ac:dyDescent="0.55000000000000004">
      <c r="A116">
        <v>1906</v>
      </c>
      <c r="B116">
        <v>8.7200000000000006</v>
      </c>
      <c r="C116">
        <f t="shared" si="4"/>
        <v>8.625</v>
      </c>
      <c r="E116" s="7">
        <f t="shared" si="7"/>
        <v>1.0052447552447552</v>
      </c>
      <c r="F116" s="5">
        <f>'my component series'!F116</f>
        <v>0.2173081012119924</v>
      </c>
      <c r="G116" s="17">
        <f>((1+'my component series'!F116)/E116)-1</f>
        <v>0.21095692851001679</v>
      </c>
      <c r="H116" s="5">
        <f>'my component series'!M116</f>
        <v>4.0398096464438593E-2</v>
      </c>
      <c r="I116" s="17">
        <f>((1+'my component series'!M116)/$E116)-1</f>
        <v>3.4969932482884936E-2</v>
      </c>
      <c r="J116" s="8">
        <f t="shared" si="5"/>
        <v>747.15104534688089</v>
      </c>
      <c r="K116" s="8">
        <f t="shared" si="6"/>
        <v>741.06878883565548</v>
      </c>
    </row>
    <row r="117" spans="1:11" x14ac:dyDescent="0.55000000000000004">
      <c r="A117">
        <v>1907</v>
      </c>
      <c r="B117">
        <v>9.11</v>
      </c>
      <c r="C117">
        <f t="shared" si="4"/>
        <v>8.9149999999999991</v>
      </c>
      <c r="E117" s="7">
        <f t="shared" si="7"/>
        <v>1.0336231884057969</v>
      </c>
      <c r="F117" s="5">
        <f>'my component series'!F117</f>
        <v>6.1135371179039666E-3</v>
      </c>
      <c r="G117" s="17">
        <f>((1+'my component series'!F117)/E117)-1</f>
        <v>-2.6614777606065787E-2</v>
      </c>
      <c r="H117" s="5">
        <f>'my component series'!M117</f>
        <v>6.1608283722351942E-3</v>
      </c>
      <c r="I117" s="17">
        <f>((1+'my component series'!M117)/$E117)-1</f>
        <v>-2.6569024709979794E-2</v>
      </c>
      <c r="J117" s="8">
        <f t="shared" si="5"/>
        <v>727.26578643683411</v>
      </c>
      <c r="K117" s="8">
        <f t="shared" si="6"/>
        <v>721.37931387328615</v>
      </c>
    </row>
    <row r="118" spans="1:11" x14ac:dyDescent="0.55000000000000004">
      <c r="A118">
        <v>1908</v>
      </c>
      <c r="B118">
        <v>8.92</v>
      </c>
      <c r="C118">
        <f t="shared" si="4"/>
        <v>9.0150000000000006</v>
      </c>
      <c r="E118" s="7">
        <f t="shared" si="7"/>
        <v>1.0112170499158724</v>
      </c>
      <c r="F118" s="5">
        <f>'my component series'!F118</f>
        <v>-0.2441840277777777</v>
      </c>
      <c r="G118" s="17">
        <f>((1+'my component series'!F118)/E118)-1</f>
        <v>-0.25256800972145199</v>
      </c>
      <c r="H118" s="5">
        <f>'my component series'!M118</f>
        <v>-3.9211160780682097E-2</v>
      </c>
      <c r="I118" s="17">
        <f>((1+'my component series'!M118)/$E118)-1</f>
        <v>-4.9868829546287574E-2</v>
      </c>
      <c r="J118" s="8">
        <f t="shared" si="5"/>
        <v>543.58171421797636</v>
      </c>
      <c r="K118" s="8">
        <f t="shared" si="6"/>
        <v>685.40497183152138</v>
      </c>
    </row>
    <row r="119" spans="1:11" x14ac:dyDescent="0.55000000000000004">
      <c r="A119">
        <v>1909</v>
      </c>
      <c r="B119">
        <v>8.82</v>
      </c>
      <c r="C119">
        <f t="shared" si="4"/>
        <v>8.870000000000001</v>
      </c>
      <c r="E119" s="7">
        <f t="shared" si="7"/>
        <v>0.98391569606211871</v>
      </c>
      <c r="F119" s="5">
        <f>'my component series'!F119</f>
        <v>0.39198346158263453</v>
      </c>
      <c r="G119" s="17">
        <f>((1+'my component series'!F119)/E119)-1</f>
        <v>0.41473854635484209</v>
      </c>
      <c r="H119" s="5">
        <f>'my component series'!M119</f>
        <v>0.1233221705810279</v>
      </c>
      <c r="I119" s="17">
        <f>((1+'my component series'!M119)/$E119)-1</f>
        <v>0.14168538531995112</v>
      </c>
      <c r="J119" s="8">
        <f t="shared" si="5"/>
        <v>769.02600419781311</v>
      </c>
      <c r="K119" s="8">
        <f t="shared" si="6"/>
        <v>782.51683936568077</v>
      </c>
    </row>
    <row r="120" spans="1:11" x14ac:dyDescent="0.55000000000000004">
      <c r="A120">
        <v>1910</v>
      </c>
      <c r="B120">
        <v>9.2100000000000009</v>
      </c>
      <c r="C120">
        <f t="shared" si="4"/>
        <v>9.0150000000000006</v>
      </c>
      <c r="E120" s="7">
        <f t="shared" si="7"/>
        <v>1.0163472378804961</v>
      </c>
      <c r="F120" s="5">
        <f>'my component series'!F120</f>
        <v>0.16996699669966997</v>
      </c>
      <c r="G120" s="17">
        <f>((1+'my component series'!F120)/E120)-1</f>
        <v>0.15114889192746217</v>
      </c>
      <c r="H120" s="5">
        <f>'my component series'!M120</f>
        <v>3.4285130424420496E-2</v>
      </c>
      <c r="I120" s="17">
        <f>((1+'my component series'!M120)/$E120)-1</f>
        <v>1.7649374028242848E-2</v>
      </c>
      <c r="J120" s="8">
        <f t="shared" si="5"/>
        <v>885.26343259571638</v>
      </c>
      <c r="K120" s="8">
        <f t="shared" si="6"/>
        <v>796.32777174704404</v>
      </c>
    </row>
    <row r="121" spans="1:11" x14ac:dyDescent="0.55000000000000004">
      <c r="A121">
        <v>1911</v>
      </c>
      <c r="B121">
        <v>9.2100000000000009</v>
      </c>
      <c r="C121">
        <f t="shared" si="4"/>
        <v>9.2100000000000009</v>
      </c>
      <c r="E121" s="7">
        <f t="shared" si="7"/>
        <v>1.021630615640599</v>
      </c>
      <c r="F121" s="5">
        <f>'my component series'!F121</f>
        <v>-3.8081805359661547E-2</v>
      </c>
      <c r="G121" s="17">
        <f>((1+'my component series'!F121)/E121)-1</f>
        <v>-5.8448151500255063E-2</v>
      </c>
      <c r="H121" s="5">
        <f>'my component series'!M121</f>
        <v>3.0974730444354392E-2</v>
      </c>
      <c r="I121" s="17">
        <f>((1+'my component series'!M121)/$E121)-1</f>
        <v>9.1462752395066182E-3</v>
      </c>
      <c r="J121" s="8">
        <f t="shared" si="5"/>
        <v>833.52142136972611</v>
      </c>
      <c r="K121" s="8">
        <f t="shared" si="6"/>
        <v>803.61120472830555</v>
      </c>
    </row>
    <row r="122" spans="1:11" x14ac:dyDescent="0.55000000000000004">
      <c r="A122">
        <v>1912</v>
      </c>
      <c r="B122">
        <v>9.4</v>
      </c>
      <c r="C122">
        <f t="shared" si="4"/>
        <v>9.3049999999999997</v>
      </c>
      <c r="E122" s="7">
        <f t="shared" si="7"/>
        <v>1.0103148751357218</v>
      </c>
      <c r="F122" s="5">
        <f>'my component series'!F122</f>
        <v>3.5190615835777095E-2</v>
      </c>
      <c r="G122" s="17">
        <f>((1+'my component series'!F122)/E122)-1</f>
        <v>2.4621770214670491E-2</v>
      </c>
      <c r="H122" s="5">
        <f>'my component series'!M122</f>
        <v>4.317859383778444E-2</v>
      </c>
      <c r="I122" s="17">
        <f>((1+'my component series'!M122)/$E122)-1</f>
        <v>3.2528194438043778E-2</v>
      </c>
      <c r="J122" s="8">
        <f t="shared" si="5"/>
        <v>854.04419427569701</v>
      </c>
      <c r="K122" s="8">
        <f t="shared" si="6"/>
        <v>829.75122624829851</v>
      </c>
    </row>
    <row r="123" spans="1:11" x14ac:dyDescent="0.55000000000000004">
      <c r="A123">
        <v>1913</v>
      </c>
      <c r="B123">
        <v>9.6</v>
      </c>
      <c r="C123">
        <f t="shared" si="4"/>
        <v>9.5</v>
      </c>
      <c r="D123" s="9">
        <v>9.8000000000000007</v>
      </c>
      <c r="E123" s="7">
        <f t="shared" si="7"/>
        <v>1.0209564750134337</v>
      </c>
      <c r="F123" s="5">
        <f>'my component series'!F123</f>
        <v>7.0821529745042522E-2</v>
      </c>
      <c r="G123" s="17">
        <f>((1+'my component series'!F123)/E123)-1</f>
        <v>4.8841508871328543E-2</v>
      </c>
      <c r="H123" s="5">
        <f>'my component series'!M123</f>
        <v>2.6754634413939993E-2</v>
      </c>
      <c r="I123" s="17">
        <f>((1+'my component series'!M123)/$E123)-1</f>
        <v>5.6791445496537918E-3</v>
      </c>
      <c r="J123" s="8">
        <f t="shared" si="5"/>
        <v>895.75700136692012</v>
      </c>
      <c r="K123" s="8">
        <f t="shared" si="6"/>
        <v>834.46350340241509</v>
      </c>
    </row>
    <row r="124" spans="1:11" x14ac:dyDescent="0.55000000000000004">
      <c r="A124">
        <v>1914</v>
      </c>
      <c r="B124">
        <v>9.69</v>
      </c>
      <c r="C124">
        <f t="shared" si="4"/>
        <v>9.6449999999999996</v>
      </c>
      <c r="D124" s="9">
        <v>10</v>
      </c>
      <c r="E124" s="7">
        <f>D124/D123</f>
        <v>1.0204081632653061</v>
      </c>
      <c r="F124" s="5">
        <f>'my component series'!F124</f>
        <v>-4.8941798941798953E-2</v>
      </c>
      <c r="G124" s="17">
        <f>((1+'my component series'!F124)/E124)-1</f>
        <v>-6.7962962962963003E-2</v>
      </c>
      <c r="H124" s="5">
        <f>'my component series'!M124</f>
        <v>9.9993482004574474E-3</v>
      </c>
      <c r="I124" s="17">
        <f>((1+'my component series'!M124)/$E124)-1</f>
        <v>-1.0200638763551706E-2</v>
      </c>
      <c r="J124" s="8">
        <f t="shared" si="5"/>
        <v>834.87870145920533</v>
      </c>
      <c r="K124" s="8">
        <f t="shared" si="6"/>
        <v>825.9514426428392</v>
      </c>
    </row>
    <row r="125" spans="1:11" x14ac:dyDescent="0.55000000000000004">
      <c r="A125">
        <v>1915</v>
      </c>
      <c r="D125" s="9">
        <v>10.1</v>
      </c>
      <c r="E125" s="7">
        <f t="shared" ref="E125:E188" si="8">D125/D124</f>
        <v>1.01</v>
      </c>
      <c r="F125" s="5">
        <f>'my component series'!F125</f>
        <v>-5.7719054242002743E-2</v>
      </c>
      <c r="G125" s="17">
        <f>((1+'my component series'!F125)/E125)-1</f>
        <v>-6.704856855643837E-2</v>
      </c>
      <c r="H125" s="5">
        <f>'my component series'!M125</f>
        <v>1.423263893292348E-2</v>
      </c>
      <c r="I125" s="17">
        <f>((1+'my component series'!M125)/$E125)-1</f>
        <v>4.1907316167559827E-3</v>
      </c>
      <c r="J125" s="8">
        <f t="shared" si="5"/>
        <v>778.90127960810753</v>
      </c>
      <c r="K125" s="8">
        <f t="shared" si="6"/>
        <v>829.41278346742774</v>
      </c>
    </row>
    <row r="126" spans="1:11" x14ac:dyDescent="0.55000000000000004">
      <c r="A126">
        <v>1916</v>
      </c>
      <c r="D126" s="9">
        <v>10.4</v>
      </c>
      <c r="E126" s="7">
        <f t="shared" si="8"/>
        <v>1.0297029702970297</v>
      </c>
      <c r="F126" s="5">
        <f>'my component series'!F126</f>
        <v>0.31439114391143907</v>
      </c>
      <c r="G126" s="17">
        <f>((1+'my component series'!F126)/E126)-1</f>
        <v>0.27647601476014749</v>
      </c>
      <c r="H126" s="5">
        <f>'my component series'!M126</f>
        <v>7.7286595734110453E-2</v>
      </c>
      <c r="I126" s="17">
        <f>((1+'my component series'!M126)/$E126)-1</f>
        <v>4.6211020857164886E-2</v>
      </c>
      <c r="J126" s="8">
        <f t="shared" si="5"/>
        <v>994.24880128573648</v>
      </c>
      <c r="K126" s="8">
        <f t="shared" si="6"/>
        <v>867.74079490344025</v>
      </c>
    </row>
    <row r="127" spans="1:11" x14ac:dyDescent="0.55000000000000004">
      <c r="A127">
        <v>1917</v>
      </c>
      <c r="D127" s="9">
        <v>11.7</v>
      </c>
      <c r="E127" s="7">
        <f t="shared" si="8"/>
        <v>1.125</v>
      </c>
      <c r="F127" s="5">
        <f>'my component series'!F127</f>
        <v>9.208309938236936E-2</v>
      </c>
      <c r="G127" s="17">
        <f>((1+'my component series'!F127)/E127)-1</f>
        <v>-2.9259467215671631E-2</v>
      </c>
      <c r="H127" s="5">
        <f>'my component series'!M127</f>
        <v>5.9567535183184361E-2</v>
      </c>
      <c r="I127" s="17">
        <f>((1+'my component series'!M127)/$E127)-1</f>
        <v>-5.8162190948280568E-2</v>
      </c>
      <c r="J127" s="8">
        <f t="shared" si="5"/>
        <v>965.15761108029562</v>
      </c>
      <c r="K127" s="8">
        <f t="shared" si="6"/>
        <v>817.27108909665355</v>
      </c>
    </row>
    <row r="128" spans="1:11" x14ac:dyDescent="0.55000000000000004">
      <c r="A128">
        <v>1918</v>
      </c>
      <c r="D128" s="9">
        <v>14</v>
      </c>
      <c r="E128" s="7">
        <f t="shared" si="8"/>
        <v>1.1965811965811965</v>
      </c>
      <c r="F128" s="5">
        <f>'my component series'!F128</f>
        <v>-0.1737789203084833</v>
      </c>
      <c r="G128" s="17">
        <f>((1+'my component series'!F128)/E128)-1</f>
        <v>-0.3095152405435182</v>
      </c>
      <c r="H128" s="5">
        <f>'my component series'!M128</f>
        <v>-9.4913257513203231E-2</v>
      </c>
      <c r="I128" s="17">
        <f>((1+'my component series'!M128)/$E128)-1</f>
        <v>-0.24360607949317692</v>
      </c>
      <c r="J128" s="8">
        <f t="shared" si="5"/>
        <v>666.42662092437058</v>
      </c>
      <c r="K128" s="8">
        <f t="shared" si="6"/>
        <v>618.17888319869894</v>
      </c>
    </row>
    <row r="129" spans="1:11" x14ac:dyDescent="0.55000000000000004">
      <c r="A129">
        <v>1919</v>
      </c>
      <c r="D129" s="9">
        <v>16.5</v>
      </c>
      <c r="E129" s="7">
        <f t="shared" si="8"/>
        <v>1.1785714285714286</v>
      </c>
      <c r="F129" s="5">
        <f>'my component series'!F129</f>
        <v>0.16925948973242066</v>
      </c>
      <c r="G129" s="17">
        <f>((1+'my component series'!F129)/E129)-1</f>
        <v>-7.9010390149157894E-3</v>
      </c>
      <c r="H129" s="5">
        <f>'my component series'!M129</f>
        <v>7.9230886645645038E-2</v>
      </c>
      <c r="I129" s="17">
        <f>((1+'my component series'!M129)/$E129)-1</f>
        <v>-8.4288944664301257E-2</v>
      </c>
      <c r="J129" s="8">
        <f t="shared" si="5"/>
        <v>661.16115819186859</v>
      </c>
      <c r="K129" s="8">
        <f t="shared" si="6"/>
        <v>566.07323752012428</v>
      </c>
    </row>
    <row r="130" spans="1:11" x14ac:dyDescent="0.55000000000000004">
      <c r="A130">
        <v>1920</v>
      </c>
      <c r="D130" s="9">
        <v>19.3</v>
      </c>
      <c r="E130" s="7">
        <f t="shared" si="8"/>
        <v>1.1696969696969697</v>
      </c>
      <c r="F130" s="5">
        <f>'my component series'!F130</f>
        <v>0.1905268759978711</v>
      </c>
      <c r="G130" s="17">
        <f>((1+'my component series'!F130)/E130)-1</f>
        <v>1.7807950982635878E-2</v>
      </c>
      <c r="H130" s="5">
        <f>'my component series'!M130</f>
        <v>-2.514973608611315E-2</v>
      </c>
      <c r="I130" s="17">
        <f>((1+'my component series'!M130)/$E130)-1</f>
        <v>-0.16657878991817965</v>
      </c>
      <c r="J130" s="8">
        <f t="shared" si="5"/>
        <v>672.93508368857215</v>
      </c>
      <c r="K130" s="8">
        <f t="shared" si="6"/>
        <v>471.77744260895571</v>
      </c>
    </row>
    <row r="131" spans="1:11" x14ac:dyDescent="0.55000000000000004">
      <c r="A131">
        <v>1921</v>
      </c>
      <c r="D131" s="9">
        <v>19</v>
      </c>
      <c r="E131" s="7">
        <f t="shared" si="8"/>
        <v>0.98445595854922274</v>
      </c>
      <c r="F131" s="5">
        <f>'my component series'!F131</f>
        <v>-0.14260169870362094</v>
      </c>
      <c r="G131" s="17">
        <f>((1+'my component series'!F131)/E131)-1</f>
        <v>-0.12906383078841488</v>
      </c>
      <c r="H131" s="5">
        <f>'my component series'!M131</f>
        <v>4.6557626075190095E-2</v>
      </c>
      <c r="I131" s="17">
        <f>((1+'my component series'!M131)/$E131)-1</f>
        <v>6.3082220171114312E-2</v>
      </c>
      <c r="J131" s="8">
        <f t="shared" si="5"/>
        <v>586.08350391580245</v>
      </c>
      <c r="K131" s="8">
        <f t="shared" si="6"/>
        <v>501.53821111537911</v>
      </c>
    </row>
    <row r="132" spans="1:11" x14ac:dyDescent="0.55000000000000004">
      <c r="A132">
        <v>1922</v>
      </c>
      <c r="D132" s="9">
        <v>16.899999999999999</v>
      </c>
      <c r="E132" s="7">
        <f t="shared" si="8"/>
        <v>0.88947368421052619</v>
      </c>
      <c r="F132" s="5">
        <f>'my component series'!F132</f>
        <v>9.2805005213764336E-2</v>
      </c>
      <c r="G132" s="17">
        <f>((1+'my component series'!F132)/E132)-1</f>
        <v>0.22859734313973523</v>
      </c>
      <c r="H132" s="5">
        <f>'my component series'!M132</f>
        <v>0.16371589611153881</v>
      </c>
      <c r="I132" s="17">
        <f>((1+'my component series'!M132)/$E132)-1</f>
        <v>0.30831964651593147</v>
      </c>
      <c r="J132" s="8">
        <f t="shared" ref="J132:J195" si="9">J131*(1+G132)</f>
        <v>720.06063576898146</v>
      </c>
      <c r="K132" s="8">
        <f t="shared" ref="K132:K195" si="10">K131*(1+I132)</f>
        <v>656.17229508070545</v>
      </c>
    </row>
    <row r="133" spans="1:11" x14ac:dyDescent="0.55000000000000004">
      <c r="A133">
        <v>1923</v>
      </c>
      <c r="D133" s="9">
        <v>16.8</v>
      </c>
      <c r="E133" s="7">
        <f t="shared" si="8"/>
        <v>0.99408284023668647</v>
      </c>
      <c r="F133" s="5">
        <f>'my component series'!F133</f>
        <v>0.29293893129770998</v>
      </c>
      <c r="G133" s="17">
        <f>((1+'my component series'!F133)/E133)-1</f>
        <v>0.30063499636495816</v>
      </c>
      <c r="H133" s="5">
        <f>'my component series'!M133</f>
        <v>8.1514527515630819E-2</v>
      </c>
      <c r="I133" s="17">
        <f>((1+'my component series'!M133)/$E133)-1</f>
        <v>8.7952113988938097E-2</v>
      </c>
      <c r="J133" s="8">
        <f t="shared" si="9"/>
        <v>936.53606238593864</v>
      </c>
      <c r="K133" s="8">
        <f t="shared" si="10"/>
        <v>713.88403557402683</v>
      </c>
    </row>
    <row r="134" spans="1:11" x14ac:dyDescent="0.55000000000000004">
      <c r="A134">
        <v>1924</v>
      </c>
      <c r="D134" s="9">
        <v>17.3</v>
      </c>
      <c r="E134" s="7">
        <f t="shared" si="8"/>
        <v>1.0297619047619047</v>
      </c>
      <c r="F134" s="5">
        <f>'my component series'!F134</f>
        <v>5.4612546125461181E-2</v>
      </c>
      <c r="G134" s="17">
        <f>((1+'my component series'!F134)/E134)-1</f>
        <v>2.4132414734552077E-2</v>
      </c>
      <c r="H134" s="5">
        <f>'my component series'!M134</f>
        <v>3.9341831941247074E-2</v>
      </c>
      <c r="I134" s="17">
        <f>((1+'my component series'!M134)/$E134)-1</f>
        <v>9.3030506712690197E-3</v>
      </c>
      <c r="J134" s="8">
        <f t="shared" si="9"/>
        <v>959.13693905730042</v>
      </c>
      <c r="K134" s="8">
        <f t="shared" si="10"/>
        <v>720.52533493038197</v>
      </c>
    </row>
    <row r="135" spans="1:11" x14ac:dyDescent="0.55000000000000004">
      <c r="A135">
        <v>1925</v>
      </c>
      <c r="D135" s="9">
        <v>17.3</v>
      </c>
      <c r="E135" s="7">
        <f t="shared" si="8"/>
        <v>1</v>
      </c>
      <c r="F135" s="5">
        <f>'my component series'!F135</f>
        <v>0.26871938418474461</v>
      </c>
      <c r="G135" s="17">
        <f>((1+'my component series'!F135)/E135)-1</f>
        <v>0.26871938418474461</v>
      </c>
      <c r="H135" s="5">
        <f>'my component series'!M135</f>
        <v>8.4462166343734824E-2</v>
      </c>
      <c r="I135" s="17">
        <f>((1+'my component series'!M135)/$E135)-1</f>
        <v>8.4462166343734824E-2</v>
      </c>
      <c r="J135" s="8">
        <f t="shared" si="9"/>
        <v>1216.8756266696191</v>
      </c>
      <c r="K135" s="8">
        <f t="shared" si="10"/>
        <v>781.38246562414713</v>
      </c>
    </row>
    <row r="136" spans="1:11" x14ac:dyDescent="0.55000000000000004">
      <c r="A136">
        <v>1926</v>
      </c>
      <c r="D136" s="9">
        <v>17.899999999999999</v>
      </c>
      <c r="E136" s="7">
        <f t="shared" si="8"/>
        <v>1.0346820809248554</v>
      </c>
      <c r="F136" s="5">
        <f>'my component series'!F136</f>
        <v>0.25785990071704368</v>
      </c>
      <c r="G136" s="17">
        <f>((1+'my component series'!F136)/E136)-1</f>
        <v>0.21569699901703121</v>
      </c>
      <c r="H136" s="5">
        <f>'my component series'!M136</f>
        <v>8.0761553052523194E-2</v>
      </c>
      <c r="I136" s="17">
        <f>((1+'my component series'!M136)/$E136)-1</f>
        <v>4.4534908816125984E-2</v>
      </c>
      <c r="J136" s="18">
        <f t="shared" si="9"/>
        <v>1479.3520475192252</v>
      </c>
      <c r="K136" s="18">
        <f t="shared" si="10"/>
        <v>816.18126248123826</v>
      </c>
    </row>
    <row r="137" spans="1:11" x14ac:dyDescent="0.55000000000000004">
      <c r="A137">
        <v>1927</v>
      </c>
      <c r="D137" s="9">
        <v>17.5</v>
      </c>
      <c r="E137" s="7">
        <f t="shared" si="8"/>
        <v>0.97765363128491622</v>
      </c>
      <c r="F137" s="5">
        <f>'my component series'!F137</f>
        <v>0.10051390992371156</v>
      </c>
      <c r="G137" s="17">
        <f>((1+'my component series'!F137)/E137)-1</f>
        <v>0.12566851357911069</v>
      </c>
      <c r="H137" s="5">
        <f>'my component series'!M137</f>
        <v>8.7836010082769533E-2</v>
      </c>
      <c r="I137" s="17">
        <f>((1+'my component series'!M137)/$E137)-1</f>
        <v>0.1127008331703756</v>
      </c>
      <c r="J137" s="18">
        <f t="shared" si="9"/>
        <v>1665.2600203911802</v>
      </c>
      <c r="K137" s="18">
        <f t="shared" si="10"/>
        <v>908.16557078092285</v>
      </c>
    </row>
    <row r="138" spans="1:11" x14ac:dyDescent="0.55000000000000004">
      <c r="A138">
        <v>1928</v>
      </c>
      <c r="D138" s="9">
        <v>17.3</v>
      </c>
      <c r="E138" s="7">
        <f t="shared" si="8"/>
        <v>0.98857142857142866</v>
      </c>
      <c r="F138" s="5">
        <f>'my component series'!F138</f>
        <v>0.32108512090569552</v>
      </c>
      <c r="G138" s="17">
        <f>((1+'my component series'!F138)/E138)-1</f>
        <v>0.33635778126298677</v>
      </c>
      <c r="H138" s="5">
        <f>'my component series'!M138</f>
        <v>8.484310230305625E-2</v>
      </c>
      <c r="I138" s="17">
        <f>((1+'my component series'!M138)/$E138)-1</f>
        <v>9.7384641058004817E-2</v>
      </c>
      <c r="J138" s="18">
        <f t="shared" si="9"/>
        <v>2225.3831860759137</v>
      </c>
      <c r="K138" s="18">
        <f t="shared" si="10"/>
        <v>996.6069489126611</v>
      </c>
    </row>
    <row r="139" spans="1:11" x14ac:dyDescent="0.55000000000000004">
      <c r="A139">
        <v>1929</v>
      </c>
      <c r="D139" s="9">
        <v>17.100000000000001</v>
      </c>
      <c r="E139" s="7">
        <f t="shared" si="8"/>
        <v>0.98843930635838151</v>
      </c>
      <c r="F139" s="5">
        <f>'my component series'!F139</f>
        <v>0.47135452261662314</v>
      </c>
      <c r="G139" s="17">
        <f>((1+'my component series'!F139)/E139)-1</f>
        <v>0.48856334744254859</v>
      </c>
      <c r="H139" s="5">
        <f>'my component series'!M139</f>
        <v>6.2458443876165504E-3</v>
      </c>
      <c r="I139" s="17">
        <f>((1+'my component series'!M139)/$E139)-1</f>
        <v>1.8014801631916155E-2</v>
      </c>
      <c r="J139" s="18">
        <f t="shared" si="9"/>
        <v>3312.623844807526</v>
      </c>
      <c r="K139" s="18">
        <f t="shared" si="10"/>
        <v>1014.5606254023119</v>
      </c>
    </row>
    <row r="140" spans="1:11" x14ac:dyDescent="0.55000000000000004">
      <c r="A140">
        <v>1930</v>
      </c>
      <c r="D140" s="9">
        <v>17.100000000000001</v>
      </c>
      <c r="E140" s="7">
        <f t="shared" si="8"/>
        <v>1</v>
      </c>
      <c r="F140" s="5">
        <f>'my component series'!F140</f>
        <v>-0.14735217280178381</v>
      </c>
      <c r="G140" s="17">
        <f>((1+'my component series'!F140)/E140)-1</f>
        <v>-0.14735217280178381</v>
      </c>
      <c r="H140" s="5">
        <f>'my component series'!M140</f>
        <v>4.3470040034953694E-2</v>
      </c>
      <c r="I140" s="17">
        <f>((1+'my component series'!M140)/$E140)-1</f>
        <v>4.3470040034953694E-2</v>
      </c>
      <c r="J140" s="18">
        <f t="shared" si="9"/>
        <v>2824.5015236001377</v>
      </c>
      <c r="K140" s="18">
        <f t="shared" si="10"/>
        <v>1058.663616406438</v>
      </c>
    </row>
    <row r="141" spans="1:11" x14ac:dyDescent="0.55000000000000004">
      <c r="A141">
        <v>1931</v>
      </c>
      <c r="D141" s="9">
        <v>15.9</v>
      </c>
      <c r="E141" s="7">
        <f t="shared" si="8"/>
        <v>0.92982456140350866</v>
      </c>
      <c r="F141" s="5">
        <f>'my component series'!F141</f>
        <v>-0.28538700385191973</v>
      </c>
      <c r="G141" s="17">
        <f>((1+'my component series'!F141)/E141)-1</f>
        <v>-0.23145394753885695</v>
      </c>
      <c r="H141" s="5">
        <f>'my component series'!M141</f>
        <v>6.8810513207645974E-2</v>
      </c>
      <c r="I141" s="17">
        <f>((1+'my component series'!M141)/$E141)-1</f>
        <v>0.14947545760067604</v>
      </c>
      <c r="J141" s="18">
        <f t="shared" si="9"/>
        <v>2170.7594961333698</v>
      </c>
      <c r="K141" s="18">
        <f t="shared" si="10"/>
        <v>1216.907844913977</v>
      </c>
    </row>
    <row r="142" spans="1:11" x14ac:dyDescent="0.55000000000000004">
      <c r="A142">
        <v>1932</v>
      </c>
      <c r="D142" s="9">
        <v>14.3</v>
      </c>
      <c r="E142" s="7">
        <f t="shared" si="8"/>
        <v>0.89937106918238996</v>
      </c>
      <c r="F142" s="5">
        <f>'my component series'!F142</f>
        <v>-0.4827294188738418</v>
      </c>
      <c r="G142" s="17">
        <f>((1+'my component series'!F142)/E142)-1</f>
        <v>-0.42485299021636957</v>
      </c>
      <c r="H142" s="5">
        <f>'my component series'!M142</f>
        <v>-0.18331251463868392</v>
      </c>
      <c r="I142" s="17">
        <f>((1+'my component series'!M142)/$E142)-1</f>
        <v>-9.193489389895626E-2</v>
      </c>
      <c r="J142" s="18">
        <f t="shared" si="9"/>
        <v>1248.5058331605278</v>
      </c>
      <c r="K142" s="18">
        <f t="shared" si="10"/>
        <v>1105.0315513070029</v>
      </c>
    </row>
    <row r="143" spans="1:11" x14ac:dyDescent="0.55000000000000004">
      <c r="A143">
        <v>1933</v>
      </c>
      <c r="D143" s="9">
        <v>12.9</v>
      </c>
      <c r="E143" s="7">
        <f t="shared" si="8"/>
        <v>0.90209790209790208</v>
      </c>
      <c r="F143" s="5">
        <f>'my component series'!F143</f>
        <v>-6.0520027649285435E-2</v>
      </c>
      <c r="G143" s="17">
        <f>((1+'my component series'!F143)/E143)-1</f>
        <v>4.1439039117458831E-2</v>
      </c>
      <c r="H143" s="5">
        <f>'my component series'!M143</f>
        <v>6.8400917494308544E-2</v>
      </c>
      <c r="I143" s="17">
        <f>((1+'my component series'!M143)/$E143)-1</f>
        <v>0.18435140466423361</v>
      </c>
      <c r="J143" s="18">
        <f t="shared" si="9"/>
        <v>1300.2427152192424</v>
      </c>
      <c r="K143" s="18">
        <f t="shared" si="10"/>
        <v>1308.7456699887462</v>
      </c>
    </row>
    <row r="144" spans="1:11" x14ac:dyDescent="0.55000000000000004">
      <c r="A144">
        <v>1934</v>
      </c>
      <c r="D144" s="9">
        <v>13.2</v>
      </c>
      <c r="E144" s="7">
        <f t="shared" si="8"/>
        <v>1.0232558139534882</v>
      </c>
      <c r="F144" s="5">
        <f>'my component series'!F144</f>
        <v>0.75646148868746677</v>
      </c>
      <c r="G144" s="17">
        <f>((1+'my component series'!F144)/E144)-1</f>
        <v>0.71654190939911566</v>
      </c>
      <c r="H144" s="5">
        <f>'my component series'!M144</f>
        <v>0.15416420167446021</v>
      </c>
      <c r="I144" s="17">
        <f>((1+'my component series'!M144)/$E144)-1</f>
        <v>0.12793319709094986</v>
      </c>
      <c r="J144" s="18">
        <f t="shared" si="9"/>
        <v>2231.9211130647291</v>
      </c>
      <c r="K144" s="18">
        <f t="shared" si="10"/>
        <v>1476.1776877293437</v>
      </c>
    </row>
    <row r="145" spans="1:11" x14ac:dyDescent="0.55000000000000004">
      <c r="A145">
        <v>1935</v>
      </c>
      <c r="D145" s="9">
        <v>13.6</v>
      </c>
      <c r="E145" s="7">
        <f t="shared" si="8"/>
        <v>1.0303030303030303</v>
      </c>
      <c r="F145" s="5">
        <f>'my component series'!F145</f>
        <v>-0.11485501279727661</v>
      </c>
      <c r="G145" s="17">
        <f>((1+'my component series'!F145)/E145)-1</f>
        <v>-0.14088868889147432</v>
      </c>
      <c r="H145" s="5">
        <f>'my component series'!M145</f>
        <v>0.18077702900094383</v>
      </c>
      <c r="I145" s="17">
        <f>((1+'my component series'!M145)/$E145)-1</f>
        <v>0.14604829285385734</v>
      </c>
      <c r="J145" s="18">
        <f t="shared" si="9"/>
        <v>1917.4686737358393</v>
      </c>
      <c r="K145" s="18">
        <f t="shared" si="10"/>
        <v>1691.7709189711688</v>
      </c>
    </row>
    <row r="146" spans="1:11" x14ac:dyDescent="0.55000000000000004">
      <c r="A146">
        <v>1936</v>
      </c>
      <c r="D146" s="9">
        <v>13.8</v>
      </c>
      <c r="E146" s="7">
        <f t="shared" si="8"/>
        <v>1.0147058823529413</v>
      </c>
      <c r="F146" s="5">
        <f>'my component series'!F146</f>
        <v>0.60943932142687007</v>
      </c>
      <c r="G146" s="17">
        <f>((1+'my component series'!F146)/E146)-1</f>
        <v>0.5861141138699586</v>
      </c>
      <c r="H146" s="5">
        <f>'my component series'!M146</f>
        <v>8.9339312941907778E-2</v>
      </c>
      <c r="I146" s="17">
        <f>((1+'my component series'!M146)/$E146)-1</f>
        <v>7.3551786667387153E-2</v>
      </c>
      <c r="J146" s="18">
        <f t="shared" si="9"/>
        <v>3041.3241263159252</v>
      </c>
      <c r="K146" s="18">
        <f t="shared" si="10"/>
        <v>1816.2036926934259</v>
      </c>
    </row>
    <row r="147" spans="1:11" x14ac:dyDescent="0.55000000000000004">
      <c r="A147">
        <v>1937</v>
      </c>
      <c r="D147" s="9">
        <v>14.1</v>
      </c>
      <c r="E147" s="7">
        <f t="shared" si="8"/>
        <v>1.0217391304347825</v>
      </c>
      <c r="F147" s="5">
        <f>'my component series'!F147</f>
        <v>0.27824314091152913</v>
      </c>
      <c r="G147" s="17">
        <f>((1+'my component series'!F147)/E147)-1</f>
        <v>0.25104647833894367</v>
      </c>
      <c r="H147" s="5">
        <f>'my component series'!M147</f>
        <v>9.1331645902507308E-2</v>
      </c>
      <c r="I147" s="17">
        <f>((1+'my component series'!M147)/$E147)-1</f>
        <v>6.8111823649262604E-2</v>
      </c>
      <c r="J147" s="18">
        <f t="shared" si="9"/>
        <v>3804.8378377148028</v>
      </c>
      <c r="K147" s="18">
        <f t="shared" si="10"/>
        <v>1939.9086383213</v>
      </c>
    </row>
    <row r="148" spans="1:11" x14ac:dyDescent="0.55000000000000004">
      <c r="A148">
        <v>1938</v>
      </c>
      <c r="D148" s="9">
        <v>14.2</v>
      </c>
      <c r="E148" s="7">
        <f t="shared" si="8"/>
        <v>1.0070921985815602</v>
      </c>
      <c r="F148" s="5">
        <f>'my component series'!F148</f>
        <v>-0.36280372479111733</v>
      </c>
      <c r="G148" s="17">
        <f>((1+'my component series'!F148)/E148)-1</f>
        <v>-0.36729102250385592</v>
      </c>
      <c r="H148" s="5">
        <f>'my component series'!M148</f>
        <v>-6.8120235245171967E-2</v>
      </c>
      <c r="I148" s="17">
        <f>((1+'my component series'!M148)/$E148)-1</f>
        <v>-7.4682768799783306E-2</v>
      </c>
      <c r="J148" s="18">
        <f t="shared" si="9"/>
        <v>2407.3550578391728</v>
      </c>
      <c r="K148" s="18">
        <f t="shared" si="10"/>
        <v>1795.030889992848</v>
      </c>
    </row>
    <row r="149" spans="1:11" x14ac:dyDescent="0.55000000000000004">
      <c r="A149">
        <v>1939</v>
      </c>
      <c r="D149" s="9">
        <v>14</v>
      </c>
      <c r="E149" s="7">
        <f t="shared" si="8"/>
        <v>0.9859154929577465</v>
      </c>
      <c r="F149" s="5">
        <f>'my component series'!F149</f>
        <v>0.19868664264484148</v>
      </c>
      <c r="G149" s="17">
        <f>((1+'my component series'!F149)/E149)-1</f>
        <v>0.21581073753976776</v>
      </c>
      <c r="H149" s="5">
        <f>'my component series'!M149</f>
        <v>3.9385509389936901E-2</v>
      </c>
      <c r="I149" s="17">
        <f>((1+'my component series'!M149)/$E149)-1</f>
        <v>5.4233873809793165E-2</v>
      </c>
      <c r="J149" s="18">
        <f t="shared" si="9"/>
        <v>2926.8881283915348</v>
      </c>
      <c r="K149" s="18">
        <f t="shared" si="10"/>
        <v>1892.3823687654008</v>
      </c>
    </row>
    <row r="150" spans="1:11" x14ac:dyDescent="0.55000000000000004">
      <c r="A150">
        <v>1940</v>
      </c>
      <c r="D150" s="9">
        <v>13.9</v>
      </c>
      <c r="E150" s="7">
        <f t="shared" si="8"/>
        <v>0.99285714285714288</v>
      </c>
      <c r="F150" s="5">
        <f>'my component series'!F150</f>
        <v>5.7633490693985268E-2</v>
      </c>
      <c r="G150" s="17">
        <f>((1+'my component series'!F150)/E150)-1</f>
        <v>6.5242364727754909E-2</v>
      </c>
      <c r="H150" s="5">
        <f>'my component series'!M150</f>
        <v>2.4838895239707171E-2</v>
      </c>
      <c r="I150" s="17">
        <f>((1+'my component series'!M150)/$E150)-1</f>
        <v>3.2211836932079185E-2</v>
      </c>
      <c r="J150" s="18">
        <f t="shared" si="9"/>
        <v>3117.8452311813912</v>
      </c>
      <c r="K150" s="18">
        <f t="shared" si="10"/>
        <v>1953.3394810412135</v>
      </c>
    </row>
    <row r="151" spans="1:11" x14ac:dyDescent="0.55000000000000004">
      <c r="A151">
        <v>1941</v>
      </c>
      <c r="D151" s="9">
        <v>14.1</v>
      </c>
      <c r="E151" s="7">
        <f t="shared" si="8"/>
        <v>1.014388489208633</v>
      </c>
      <c r="F151" s="5">
        <f>'my component series'!F151</f>
        <v>-9.1229080220510239E-2</v>
      </c>
      <c r="G151" s="17">
        <f>((1+'my component series'!F151)/E151)-1</f>
        <v>-0.10411944787695682</v>
      </c>
      <c r="H151" s="5">
        <f>'my component series'!M151</f>
        <v>5.2648515260004691E-2</v>
      </c>
      <c r="I151" s="17">
        <f>((1+'my component series'!M151)/$E151)-1</f>
        <v>3.7717330646387603E-2</v>
      </c>
      <c r="J151" s="18">
        <f t="shared" si="9"/>
        <v>2793.2169071449821</v>
      </c>
      <c r="K151" s="18">
        <f t="shared" si="10"/>
        <v>2027.014232112288</v>
      </c>
    </row>
    <row r="152" spans="1:11" x14ac:dyDescent="0.55000000000000004">
      <c r="A152">
        <v>1942</v>
      </c>
      <c r="D152" s="9">
        <v>15.7</v>
      </c>
      <c r="E152" s="7">
        <f t="shared" si="8"/>
        <v>1.1134751773049645</v>
      </c>
      <c r="F152" s="5">
        <f>'my component series'!F152</f>
        <v>-5.3279206619207264E-2</v>
      </c>
      <c r="G152" s="17">
        <f>((1+'my component series'!F152)/E152)-1</f>
        <v>-0.14976030658158102</v>
      </c>
      <c r="H152" s="5">
        <f>'my component series'!M152</f>
        <v>3.524916818116175E-2</v>
      </c>
      <c r="I152" s="17">
        <f>((1+'my component series'!M152)/$E152)-1</f>
        <v>-7.0253931760867472E-2</v>
      </c>
      <c r="J152" s="18">
        <f t="shared" si="9"/>
        <v>2374.9038867820941</v>
      </c>
      <c r="K152" s="18">
        <f t="shared" si="10"/>
        <v>1884.6085125711641</v>
      </c>
    </row>
    <row r="153" spans="1:11" x14ac:dyDescent="0.55000000000000004">
      <c r="A153">
        <v>1943</v>
      </c>
      <c r="D153" s="9">
        <v>16.899999999999999</v>
      </c>
      <c r="E153" s="7">
        <f t="shared" si="8"/>
        <v>1.0764331210191083</v>
      </c>
      <c r="F153" s="5">
        <f>'my component series'!F153</f>
        <v>0.24172317335976046</v>
      </c>
      <c r="G153" s="17">
        <f>((1+'my component series'!F153)/E153)-1</f>
        <v>0.15355348057681883</v>
      </c>
      <c r="H153" s="5">
        <f>'my component series'!M153</f>
        <v>5.1567750076631169E-2</v>
      </c>
      <c r="I153" s="17">
        <f>((1+'my component series'!M153)/$E153)-1</f>
        <v>-2.3099782473188779E-2</v>
      </c>
      <c r="J153" s="18">
        <f t="shared" si="9"/>
        <v>2739.5786446328998</v>
      </c>
      <c r="K153" s="18">
        <f t="shared" si="10"/>
        <v>1841.0744658836504</v>
      </c>
    </row>
    <row r="154" spans="1:11" x14ac:dyDescent="0.55000000000000004">
      <c r="A154">
        <v>1944</v>
      </c>
      <c r="D154" s="9">
        <v>17.399999999999999</v>
      </c>
      <c r="E154" s="7">
        <f t="shared" si="8"/>
        <v>1.029585798816568</v>
      </c>
      <c r="F154" s="5">
        <f>'my component series'!F154</f>
        <v>0.21369385283444653</v>
      </c>
      <c r="G154" s="17">
        <f>((1+'my component series'!F154)/E154)-1</f>
        <v>0.17881759269552577</v>
      </c>
      <c r="H154" s="5">
        <f>'my component series'!M154</f>
        <v>7.8290594535416647E-2</v>
      </c>
      <c r="I154" s="17">
        <f>((1+'my component series'!M154)/$E154)-1</f>
        <v>4.7305232623479521E-2</v>
      </c>
      <c r="J154" s="18">
        <f t="shared" si="9"/>
        <v>3229.463502866226</v>
      </c>
      <c r="K154" s="18">
        <f t="shared" si="10"/>
        <v>1928.1669217694248</v>
      </c>
    </row>
    <row r="155" spans="1:11" x14ac:dyDescent="0.55000000000000004">
      <c r="A155">
        <v>1945</v>
      </c>
      <c r="D155" s="9">
        <v>17.8</v>
      </c>
      <c r="E155" s="7">
        <f t="shared" si="8"/>
        <v>1.0229885057471266</v>
      </c>
      <c r="F155" s="5">
        <f>'my component series'!F155</f>
        <v>0.21624745104351106</v>
      </c>
      <c r="G155" s="17">
        <f>((1+'my component series'!F155)/E155)-1</f>
        <v>0.18891604764927461</v>
      </c>
      <c r="H155" s="5">
        <f>'my component series'!M155</f>
        <v>6.8055486794563524E-2</v>
      </c>
      <c r="I155" s="17">
        <f>((1+'my component series'!M155)/$E155)-1</f>
        <v>4.4054239900303438E-2</v>
      </c>
      <c r="J155" s="18">
        <f t="shared" si="9"/>
        <v>3839.560983855295</v>
      </c>
      <c r="K155" s="18">
        <f t="shared" si="10"/>
        <v>2013.1108499088846</v>
      </c>
    </row>
    <row r="156" spans="1:11" x14ac:dyDescent="0.55000000000000004">
      <c r="A156">
        <v>1946</v>
      </c>
      <c r="D156" s="9">
        <v>18.2</v>
      </c>
      <c r="E156" s="7">
        <f t="shared" si="8"/>
        <v>1.0224719101123594</v>
      </c>
      <c r="F156" s="5">
        <f>'my component series'!F156</f>
        <v>0.44945618386830466</v>
      </c>
      <c r="G156" s="17">
        <f>((1+'my component series'!F156)/E156)-1</f>
        <v>0.4176000040030674</v>
      </c>
      <c r="H156" s="5">
        <f>'my component series'!M156</f>
        <v>6.3903357295712837E-2</v>
      </c>
      <c r="I156" s="17">
        <f>((1+'my component series'!M156)/$E156)-1</f>
        <v>4.0520865926576555E-2</v>
      </c>
      <c r="J156" s="18">
        <f t="shared" si="9"/>
        <v>5442.961666083288</v>
      </c>
      <c r="K156" s="18">
        <f t="shared" si="10"/>
        <v>2094.6838447533792</v>
      </c>
    </row>
    <row r="157" spans="1:11" x14ac:dyDescent="0.55000000000000004">
      <c r="A157">
        <v>1947</v>
      </c>
      <c r="D157" s="9">
        <v>21.5</v>
      </c>
      <c r="E157" s="7">
        <f t="shared" si="8"/>
        <v>1.1813186813186813</v>
      </c>
      <c r="F157" s="5">
        <f>'my component series'!F157</f>
        <v>-0.10849155694315926</v>
      </c>
      <c r="G157" s="17">
        <f>((1+'my component series'!F157)/E157)-1</f>
        <v>-0.24532773657513951</v>
      </c>
      <c r="H157" s="5">
        <f>'my component series'!M157</f>
        <v>-3.9492314979867604E-3</v>
      </c>
      <c r="I157" s="17">
        <f>((1+'my component series'!M157)/$E157)-1</f>
        <v>-0.15683144247736558</v>
      </c>
      <c r="J157" s="18">
        <f t="shared" si="9"/>
        <v>4107.6522002778247</v>
      </c>
      <c r="K157" s="18">
        <f t="shared" si="10"/>
        <v>1766.1715558466726</v>
      </c>
    </row>
    <row r="158" spans="1:11" x14ac:dyDescent="0.55000000000000004">
      <c r="A158">
        <v>1948</v>
      </c>
      <c r="D158" s="9">
        <v>23.7</v>
      </c>
      <c r="E158" s="7">
        <f t="shared" si="8"/>
        <v>1.1023255813953488</v>
      </c>
      <c r="F158" s="5">
        <f>'my component series'!F158</f>
        <v>-1.9059235887106896E-2</v>
      </c>
      <c r="G158" s="17">
        <f>((1+'my component series'!F158)/E158)-1</f>
        <v>-0.11011702833640491</v>
      </c>
      <c r="H158" s="5">
        <f>'my component series'!M158</f>
        <v>-5.7262778799402003E-2</v>
      </c>
      <c r="I158" s="17">
        <f>((1+'my component series'!M158)/$E158)-1</f>
        <v>-0.14477425080958406</v>
      </c>
      <c r="J158" s="18">
        <f t="shared" si="9"/>
        <v>3655.3297465437354</v>
      </c>
      <c r="K158" s="18">
        <f t="shared" si="10"/>
        <v>1510.4753920477731</v>
      </c>
    </row>
    <row r="159" spans="1:11" x14ac:dyDescent="0.55000000000000004">
      <c r="A159">
        <v>1949</v>
      </c>
      <c r="D159" s="9">
        <v>24</v>
      </c>
      <c r="E159" s="7">
        <f t="shared" si="8"/>
        <v>1.0126582278481013</v>
      </c>
      <c r="F159" s="5">
        <f>'my component series'!F159</f>
        <v>6.4818135771229857E-2</v>
      </c>
      <c r="G159" s="17">
        <f>((1+'my component series'!F159)/E159)-1</f>
        <v>5.1507909074089309E-2</v>
      </c>
      <c r="H159" s="5">
        <f>'my component series'!M159</f>
        <v>6.0414429412744441E-2</v>
      </c>
      <c r="I159" s="17">
        <f>((1+'my component series'!M159)/$E159)-1</f>
        <v>4.7159249045085172E-2</v>
      </c>
      <c r="J159" s="18">
        <f t="shared" si="9"/>
        <v>3843.608138764524</v>
      </c>
      <c r="K159" s="18">
        <f t="shared" si="10"/>
        <v>1581.7082772378267</v>
      </c>
    </row>
    <row r="160" spans="1:11" x14ac:dyDescent="0.55000000000000004">
      <c r="A160">
        <v>1950</v>
      </c>
      <c r="D160" s="9">
        <v>23.5</v>
      </c>
      <c r="E160" s="7">
        <f t="shared" si="8"/>
        <v>0.97916666666666663</v>
      </c>
      <c r="F160" s="5">
        <f>'my component series'!F160</f>
        <v>0.21868339329868736</v>
      </c>
      <c r="G160" s="17">
        <f>((1+'my component series'!F160)/E160)-1</f>
        <v>0.2446128271986594</v>
      </c>
      <c r="H160" s="5">
        <f>'my component series'!M160</f>
        <v>6.690141383534387E-2</v>
      </c>
      <c r="I160" s="17">
        <f>((1+'my component series'!M160)/$E160)-1</f>
        <v>8.9601443916947021E-2</v>
      </c>
      <c r="J160" s="18">
        <f t="shared" si="9"/>
        <v>4783.8039922314911</v>
      </c>
      <c r="K160" s="18">
        <f t="shared" si="10"/>
        <v>1723.4316227337226</v>
      </c>
    </row>
    <row r="161" spans="1:11" x14ac:dyDescent="0.55000000000000004">
      <c r="A161">
        <v>1951</v>
      </c>
      <c r="D161" s="9">
        <v>25.4</v>
      </c>
      <c r="E161" s="7">
        <f t="shared" si="8"/>
        <v>1.0808510638297872</v>
      </c>
      <c r="F161" s="5">
        <f>'my component series'!F161</f>
        <v>0.357257661705221</v>
      </c>
      <c r="G161" s="17">
        <f>((1+'my component series'!F161)/E161)-1</f>
        <v>0.25573051378238953</v>
      </c>
      <c r="H161" s="5">
        <f>'my component series'!M161</f>
        <v>3.4265593029000563E-2</v>
      </c>
      <c r="I161" s="17">
        <f>((1+'my component series'!M161)/$E161)-1</f>
        <v>-4.3100730858995573E-2</v>
      </c>
      <c r="J161" s="18">
        <f t="shared" si="9"/>
        <v>6007.1686449990966</v>
      </c>
      <c r="K161" s="18">
        <f t="shared" si="10"/>
        <v>1649.1504602083944</v>
      </c>
    </row>
    <row r="162" spans="1:11" x14ac:dyDescent="0.55000000000000004">
      <c r="A162">
        <v>1952</v>
      </c>
      <c r="D162" s="9">
        <v>26.5</v>
      </c>
      <c r="E162" s="7">
        <f t="shared" si="8"/>
        <v>1.0433070866141734</v>
      </c>
      <c r="F162" s="5">
        <f>'my component series'!F162</f>
        <v>0.16176720234264064</v>
      </c>
      <c r="G162" s="17">
        <f>((1+'my component series'!F162)/E162)-1</f>
        <v>0.11354290337747419</v>
      </c>
      <c r="H162" s="5">
        <f>'my component series'!M162</f>
        <v>-2.9940120050474195E-2</v>
      </c>
      <c r="I162" s="17">
        <f>((1+'my component series'!M162)/$E162)-1</f>
        <v>-7.0206756576681073E-2</v>
      </c>
      <c r="J162" s="18">
        <f t="shared" si="9"/>
        <v>6689.2400140304217</v>
      </c>
      <c r="K162" s="18">
        <f t="shared" si="10"/>
        <v>1533.3689552902222</v>
      </c>
    </row>
    <row r="163" spans="1:11" x14ac:dyDescent="0.55000000000000004">
      <c r="A163">
        <v>1953</v>
      </c>
      <c r="D163" s="9">
        <v>26.6</v>
      </c>
      <c r="E163" s="7">
        <f t="shared" si="8"/>
        <v>1.0037735849056604</v>
      </c>
      <c r="F163" s="5">
        <f>'my component series'!F163</f>
        <v>0.11254396222416285</v>
      </c>
      <c r="G163" s="17">
        <f>((1+'my component series'!F163)/E163)-1</f>
        <v>0.10836146612557584</v>
      </c>
      <c r="H163" s="5">
        <f>'my component series'!M163</f>
        <v>1.9939928577930477E-2</v>
      </c>
      <c r="I163" s="17">
        <f>((1+'my component series'!M163)/$E163)-1</f>
        <v>1.6105567944178834E-2</v>
      </c>
      <c r="J163" s="18">
        <f t="shared" si="9"/>
        <v>7414.0958692166259</v>
      </c>
      <c r="K163" s="18">
        <f t="shared" si="10"/>
        <v>1558.0647331831433</v>
      </c>
    </row>
    <row r="164" spans="1:11" x14ac:dyDescent="0.55000000000000004">
      <c r="A164">
        <v>1954</v>
      </c>
      <c r="D164" s="9">
        <v>26.9</v>
      </c>
      <c r="E164" s="7">
        <f t="shared" si="8"/>
        <v>1.0112781954887218</v>
      </c>
      <c r="F164" s="5">
        <f>'my component series'!F164</f>
        <v>5.8507173075130536E-2</v>
      </c>
      <c r="G164" s="17">
        <f>((1+'my component series'!F164)/E164)-1</f>
        <v>4.670226036425551E-2</v>
      </c>
      <c r="H164" s="5">
        <f>'my component series'!M164</f>
        <v>5.1182448186619878E-2</v>
      </c>
      <c r="I164" s="17">
        <f>((1+'my component series'!M164)/$E164)-1</f>
        <v>3.9459223857401193E-2</v>
      </c>
      <c r="J164" s="18">
        <f t="shared" si="9"/>
        <v>7760.3509048663318</v>
      </c>
      <c r="K164" s="18">
        <f t="shared" si="10"/>
        <v>1619.544758274139</v>
      </c>
    </row>
    <row r="165" spans="1:11" x14ac:dyDescent="0.55000000000000004">
      <c r="A165">
        <v>1955</v>
      </c>
      <c r="D165" s="9">
        <v>26.7</v>
      </c>
      <c r="E165" s="7">
        <f t="shared" si="8"/>
        <v>0.99256505576208176</v>
      </c>
      <c r="F165" s="5">
        <f>'my component series'!F165</f>
        <v>0.43856360772747349</v>
      </c>
      <c r="G165" s="17">
        <f>((1+'my component series'!F165)/E165)-1</f>
        <v>0.44933936508872807</v>
      </c>
      <c r="H165" s="5">
        <f>'my component series'!M165</f>
        <v>2.6601335900541034E-2</v>
      </c>
      <c r="I165" s="17">
        <f>((1+'my component series'!M165)/$E165)-1</f>
        <v>3.4291233547736111E-2</v>
      </c>
      <c r="J165" s="18">
        <f t="shared" si="9"/>
        <v>11247.382053324705</v>
      </c>
      <c r="K165" s="18">
        <f t="shared" si="10"/>
        <v>1675.0809458211293</v>
      </c>
    </row>
    <row r="166" spans="1:11" x14ac:dyDescent="0.55000000000000004">
      <c r="A166">
        <v>1956</v>
      </c>
      <c r="D166" s="9">
        <v>26.8</v>
      </c>
      <c r="E166" s="7">
        <f t="shared" si="8"/>
        <v>1.0037453183520599</v>
      </c>
      <c r="F166" s="5">
        <f>'my component series'!F166</f>
        <v>0.21059143745537012</v>
      </c>
      <c r="G166" s="17">
        <f>((1+'my component series'!F166)/E166)-1</f>
        <v>0.20607430522605896</v>
      </c>
      <c r="H166" s="5">
        <f>'my component series'!M166</f>
        <v>1.9053253342703469E-2</v>
      </c>
      <c r="I166" s="17">
        <f>((1+'my component series'!M166)/$E166)-1</f>
        <v>1.5250815830230691E-2</v>
      </c>
      <c r="J166" s="18">
        <f t="shared" si="9"/>
        <v>13565.178495575639</v>
      </c>
      <c r="K166" s="18">
        <f t="shared" si="10"/>
        <v>1700.627296826576</v>
      </c>
    </row>
    <row r="167" spans="1:11" x14ac:dyDescent="0.55000000000000004">
      <c r="A167">
        <v>1957</v>
      </c>
      <c r="D167" s="9">
        <v>27.6</v>
      </c>
      <c r="E167" s="7">
        <f t="shared" si="8"/>
        <v>1.0298507462686568</v>
      </c>
      <c r="F167" s="5">
        <f>'my component series'!F167</f>
        <v>8.1347960697562227E-2</v>
      </c>
      <c r="G167" s="17">
        <f>((1+'my component series'!F167)/E167)-1</f>
        <v>5.0004541546908143E-2</v>
      </c>
      <c r="H167" s="5">
        <f>'my component series'!M167</f>
        <v>-7.0024830877367328E-2</v>
      </c>
      <c r="I167" s="17">
        <f>((1+'my component series'!M167)/$E167)-1</f>
        <v>-9.6980632880921958E-2</v>
      </c>
      <c r="J167" s="18">
        <f t="shared" si="9"/>
        <v>14243.499027248876</v>
      </c>
      <c r="K167" s="18">
        <f t="shared" si="10"/>
        <v>1535.6993852857631</v>
      </c>
    </row>
    <row r="168" spans="1:11" x14ac:dyDescent="0.55000000000000004">
      <c r="A168">
        <v>1958</v>
      </c>
      <c r="D168" s="9">
        <v>28.6</v>
      </c>
      <c r="E168" s="7">
        <f t="shared" si="8"/>
        <v>1.036231884057971</v>
      </c>
      <c r="F168" s="5">
        <f>'my component series'!F168</f>
        <v>-2.7791035099625216E-2</v>
      </c>
      <c r="G168" s="17">
        <f>((1+'my component series'!F168)/E168)-1</f>
        <v>-6.1784355550687176E-2</v>
      </c>
      <c r="H168" s="5">
        <f>'my component series'!M168</f>
        <v>5.2854023677509021E-2</v>
      </c>
      <c r="I168" s="17">
        <f>((1+'my component series'!M168)/$E168)-1</f>
        <v>1.6040945926547145E-2</v>
      </c>
      <c r="J168" s="18">
        <f t="shared" si="9"/>
        <v>13363.473619063465</v>
      </c>
      <c r="K168" s="18">
        <f t="shared" si="10"/>
        <v>1560.3334560845637</v>
      </c>
    </row>
    <row r="169" spans="1:11" x14ac:dyDescent="0.55000000000000004">
      <c r="A169">
        <v>1959</v>
      </c>
      <c r="D169" s="9">
        <v>29</v>
      </c>
      <c r="E169" s="7">
        <f t="shared" si="8"/>
        <v>1.013986013986014</v>
      </c>
      <c r="F169" s="5">
        <f>'my component series'!F169</f>
        <v>0.39192879866096408</v>
      </c>
      <c r="G169" s="17">
        <f>((1+'my component series'!F169)/E169)-1</f>
        <v>0.37272978074839913</v>
      </c>
      <c r="H169" s="5">
        <f>'my component series'!M169</f>
        <v>-4.5886409905742442E-2</v>
      </c>
      <c r="I169" s="17">
        <f>((1+'my component series'!M169)/$E169)-1</f>
        <v>-5.9046597355318364E-2</v>
      </c>
      <c r="J169" s="18">
        <f t="shared" si="9"/>
        <v>18344.438211134006</v>
      </c>
      <c r="K169" s="18">
        <f t="shared" si="10"/>
        <v>1468.2010747631061</v>
      </c>
    </row>
    <row r="170" spans="1:11" x14ac:dyDescent="0.55000000000000004">
      <c r="A170">
        <v>1960</v>
      </c>
      <c r="D170" s="9">
        <v>29.3</v>
      </c>
      <c r="E170" s="7">
        <f t="shared" si="8"/>
        <v>1.010344827586207</v>
      </c>
      <c r="F170" s="5">
        <f>'my component series'!F170</f>
        <v>4.2334977909538551E-2</v>
      </c>
      <c r="G170" s="17">
        <f>((1+'my component series'!F170)/E170)-1</f>
        <v>3.1662606122068837E-2</v>
      </c>
      <c r="H170" s="5">
        <f>'my component series'!M170</f>
        <v>-2.0839426003227079E-2</v>
      </c>
      <c r="I170" s="17">
        <f>((1+'my component series'!M170)/$E170)-1</f>
        <v>-3.0864960890566229E-2</v>
      </c>
      <c r="J170" s="18">
        <f t="shared" si="9"/>
        <v>18925.27093274377</v>
      </c>
      <c r="K170" s="18">
        <f t="shared" si="10"/>
        <v>1422.8851060110555</v>
      </c>
    </row>
    <row r="171" spans="1:11" x14ac:dyDescent="0.55000000000000004">
      <c r="A171">
        <v>1961</v>
      </c>
      <c r="D171" s="9">
        <v>29.8</v>
      </c>
      <c r="E171" s="7">
        <f t="shared" si="8"/>
        <v>1.0170648464163823</v>
      </c>
      <c r="F171" s="5">
        <f>'my component series'!F171</f>
        <v>0.15320594072963578</v>
      </c>
      <c r="G171" s="17">
        <f>((1+'my component series'!F171)/E171)-1</f>
        <v>0.13385684776437334</v>
      </c>
      <c r="H171" s="5">
        <f>'my component series'!M171</f>
        <v>9.3588218101280152E-2</v>
      </c>
      <c r="I171" s="17">
        <f>((1+'my component series'!M171)/$E171)-1</f>
        <v>7.5239422495553931E-2</v>
      </c>
      <c r="J171" s="18">
        <f t="shared" si="9"/>
        <v>21458.548042887571</v>
      </c>
      <c r="K171" s="18">
        <f t="shared" si="10"/>
        <v>1529.9421596648524</v>
      </c>
    </row>
    <row r="172" spans="1:11" x14ac:dyDescent="0.55000000000000004">
      <c r="A172">
        <v>1962</v>
      </c>
      <c r="D172" s="9">
        <v>30</v>
      </c>
      <c r="E172" s="7">
        <f t="shared" si="8"/>
        <v>1.006711409395973</v>
      </c>
      <c r="F172" s="5">
        <f>'my component series'!F172</f>
        <v>0.15015804187994242</v>
      </c>
      <c r="G172" s="17">
        <f>((1+'my component series'!F172)/E172)-1</f>
        <v>0.14249032160074293</v>
      </c>
      <c r="H172" s="5">
        <f>'my component series'!M172</f>
        <v>2.6662209543393933E-2</v>
      </c>
      <c r="I172" s="17">
        <f>((1+'my component series'!M172)/$E172)-1</f>
        <v>1.9817794813104861E-2</v>
      </c>
      <c r="J172" s="18">
        <f t="shared" si="9"/>
        <v>24516.183454603615</v>
      </c>
      <c r="K172" s="18">
        <f t="shared" si="10"/>
        <v>1560.2622394610089</v>
      </c>
    </row>
    <row r="173" spans="1:11" x14ac:dyDescent="0.55000000000000004">
      <c r="A173">
        <v>1963</v>
      </c>
      <c r="D173" s="9">
        <v>30.4</v>
      </c>
      <c r="E173" s="7">
        <f t="shared" si="8"/>
        <v>1.0133333333333332</v>
      </c>
      <c r="F173" s="5">
        <f>'my component series'!F173</f>
        <v>-2.124128831734895E-2</v>
      </c>
      <c r="G173" s="17">
        <f>((1+'my component series'!F173)/E173)-1</f>
        <v>-3.4119692418436376E-2</v>
      </c>
      <c r="H173" s="5">
        <f>'my component series'!M173</f>
        <v>8.0987698925670371E-2</v>
      </c>
      <c r="I173" s="17">
        <f>((1+'my component series'!M173)/$E173)-1</f>
        <v>6.6764176571385336E-2</v>
      </c>
      <c r="J173" s="18">
        <f t="shared" si="9"/>
        <v>23679.698815858581</v>
      </c>
      <c r="K173" s="18">
        <f t="shared" si="10"/>
        <v>1664.4318631140488</v>
      </c>
    </row>
    <row r="174" spans="1:11" x14ac:dyDescent="0.55000000000000004">
      <c r="A174">
        <v>1964</v>
      </c>
      <c r="D174" s="9">
        <v>30.9</v>
      </c>
      <c r="E174" s="7">
        <f t="shared" si="8"/>
        <v>1.0164473684210527</v>
      </c>
      <c r="F174" s="5">
        <f>'my component series'!F174</f>
        <v>0.17892747459142089</v>
      </c>
      <c r="G174" s="17">
        <f>((1+'my component series'!F174)/E174)-1</f>
        <v>0.15985097823880889</v>
      </c>
      <c r="H174" s="5">
        <f>'my component series'!M174</f>
        <v>1.828967152270855E-2</v>
      </c>
      <c r="I174" s="17">
        <f>((1+'my component series'!M174)/$E174)-1</f>
        <v>1.8124923718556563E-3</v>
      </c>
      <c r="J174" s="18">
        <f t="shared" si="9"/>
        <v>27464.921835973939</v>
      </c>
      <c r="K174" s="18">
        <f t="shared" si="10"/>
        <v>1667.4486331694166</v>
      </c>
    </row>
    <row r="175" spans="1:11" x14ac:dyDescent="0.55000000000000004">
      <c r="A175">
        <v>1965</v>
      </c>
      <c r="D175" s="9">
        <v>31.2</v>
      </c>
      <c r="E175" s="7">
        <f t="shared" si="8"/>
        <v>1.0097087378640777</v>
      </c>
      <c r="F175" s="5">
        <f>'my component series'!F175</f>
        <v>0.17761291960662828</v>
      </c>
      <c r="G175" s="17">
        <f>((1+'my component series'!F175)/E175)-1</f>
        <v>0.16628971845656459</v>
      </c>
      <c r="H175" s="5">
        <f>'my component series'!M175</f>
        <v>3.4870477402537459E-2</v>
      </c>
      <c r="I175" s="17">
        <f>((1+'my component series'!M175)/$E175)-1</f>
        <v>2.4919799735205306E-2</v>
      </c>
      <c r="J175" s="18">
        <f t="shared" si="9"/>
        <v>32032.055955509597</v>
      </c>
      <c r="K175" s="18">
        <f t="shared" si="10"/>
        <v>1709.0011191767403</v>
      </c>
    </row>
    <row r="176" spans="1:11" x14ac:dyDescent="0.55000000000000004">
      <c r="A176">
        <v>1966</v>
      </c>
      <c r="D176" s="9">
        <v>31.8</v>
      </c>
      <c r="E176" s="7">
        <f t="shared" si="8"/>
        <v>1.0192307692307694</v>
      </c>
      <c r="F176" s="5">
        <f>'my component series'!F176</f>
        <v>0.1146482740397905</v>
      </c>
      <c r="G176" s="17">
        <f>((1+'my component series'!F176)/E176)-1</f>
        <v>9.3617174529605718E-2</v>
      </c>
      <c r="H176" s="5">
        <f>'my component series'!M176</f>
        <v>-7.8392322701923423E-3</v>
      </c>
      <c r="I176" s="17">
        <f>((1+'my component series'!M176)/$E176)-1</f>
        <v>-2.655924675566057E-2</v>
      </c>
      <c r="J176" s="18">
        <f t="shared" si="9"/>
        <v>35030.806528438632</v>
      </c>
      <c r="K176" s="18">
        <f t="shared" si="10"/>
        <v>1663.6113367468251</v>
      </c>
    </row>
    <row r="177" spans="1:11" x14ac:dyDescent="0.55000000000000004">
      <c r="A177">
        <v>1967</v>
      </c>
      <c r="D177" s="9">
        <v>32.9</v>
      </c>
      <c r="E177" s="7">
        <f t="shared" si="8"/>
        <v>1.0345911949685533</v>
      </c>
      <c r="F177" s="5">
        <f>'my component series'!F177</f>
        <v>-2.066280233339679E-2</v>
      </c>
      <c r="G177" s="17">
        <f>((1+'my component series'!F177)/E177)-1</f>
        <v>-5.3406599215866657E-2</v>
      </c>
      <c r="H177" s="5">
        <f>'my component series'!M177</f>
        <v>1.5878227908628251E-2</v>
      </c>
      <c r="I177" s="17">
        <f>((1+'my component series'!M177)/$E177)-1</f>
        <v>-1.8087305547283217E-2</v>
      </c>
      <c r="J177" s="18">
        <f t="shared" si="9"/>
        <v>33159.930283965747</v>
      </c>
      <c r="K177" s="18">
        <f t="shared" si="10"/>
        <v>1633.521090187161</v>
      </c>
    </row>
    <row r="178" spans="1:11" x14ac:dyDescent="0.55000000000000004">
      <c r="A178">
        <v>1968</v>
      </c>
      <c r="D178" s="9">
        <v>34.1</v>
      </c>
      <c r="E178" s="7">
        <f t="shared" si="8"/>
        <v>1.0364741641337387</v>
      </c>
      <c r="F178" s="5">
        <f>'my component series'!F178</f>
        <v>0.14133886462031708</v>
      </c>
      <c r="G178" s="17">
        <f>((1+'my component series'!F178)/E178)-1</f>
        <v>0.10117444709702128</v>
      </c>
      <c r="H178" s="5">
        <f>'my component series'!M178</f>
        <v>-8.1190600581872219E-2</v>
      </c>
      <c r="I178" s="17">
        <f>((1+'my component series'!M178)/$E178)-1</f>
        <v>-0.11352406918309677</v>
      </c>
      <c r="J178" s="18">
        <f t="shared" si="9"/>
        <v>36514.867896221753</v>
      </c>
      <c r="K178" s="18">
        <f t="shared" si="10"/>
        <v>1448.077128932706</v>
      </c>
    </row>
    <row r="179" spans="1:11" x14ac:dyDescent="0.55000000000000004">
      <c r="A179">
        <v>1969</v>
      </c>
      <c r="D179" s="9">
        <v>35.6</v>
      </c>
      <c r="E179" s="7">
        <f t="shared" si="8"/>
        <v>1.0439882697947214</v>
      </c>
      <c r="F179" s="5">
        <f>'my component series'!F179</f>
        <v>0.17678059629019005</v>
      </c>
      <c r="G179" s="17">
        <f>((1+'my component series'!F179)/E179)-1</f>
        <v>0.12719714419931138</v>
      </c>
      <c r="H179" s="5">
        <f>'my component series'!M179</f>
        <v>-3.5220481834665751E-3</v>
      </c>
      <c r="I179" s="17">
        <f>((1+'my component series'!M179)/$E179)-1</f>
        <v>-4.5508478737533942E-2</v>
      </c>
      <c r="J179" s="18">
        <f t="shared" si="9"/>
        <v>41159.454813436278</v>
      </c>
      <c r="K179" s="18">
        <f t="shared" si="10"/>
        <v>1382.1773417003628</v>
      </c>
    </row>
    <row r="180" spans="1:11" x14ac:dyDescent="0.55000000000000004">
      <c r="A180">
        <v>1970</v>
      </c>
      <c r="D180" s="9">
        <v>37.799999999999997</v>
      </c>
      <c r="E180" s="7">
        <f t="shared" si="8"/>
        <v>1.0617977528089886</v>
      </c>
      <c r="F180" s="5">
        <f>'my component series'!F180</f>
        <v>-0.16809382078483237</v>
      </c>
      <c r="G180" s="17">
        <f>((1+'my component series'!F180)/E180)-1</f>
        <v>-0.21651164073915419</v>
      </c>
      <c r="H180" s="5">
        <f>'my component series'!M180</f>
        <v>-9.0500000000000025E-2</v>
      </c>
      <c r="I180" s="17">
        <f>((1+'my component series'!M180)/$E180)-1</f>
        <v>-0.14343386243386236</v>
      </c>
      <c r="J180" s="18">
        <f t="shared" si="9"/>
        <v>32247.953719850113</v>
      </c>
      <c r="K180" s="18">
        <f t="shared" si="10"/>
        <v>1183.9263070117115</v>
      </c>
    </row>
    <row r="181" spans="1:11" x14ac:dyDescent="0.55000000000000004">
      <c r="A181">
        <v>1971</v>
      </c>
      <c r="D181" s="9">
        <v>39.799999999999997</v>
      </c>
      <c r="E181" s="7">
        <f t="shared" si="8"/>
        <v>1.052910052910053</v>
      </c>
      <c r="F181" s="5">
        <f>'my component series'!F181</f>
        <v>0.1360173653048371</v>
      </c>
      <c r="G181" s="17">
        <f>((1+'my component series'!F181)/E181)-1</f>
        <v>7.8931065540774892E-2</v>
      </c>
      <c r="H181" s="5">
        <f>'my component series'!M181</f>
        <v>0.21360000000000001</v>
      </c>
      <c r="I181" s="17">
        <f>((1+'my component series'!M181)/$E181)-1</f>
        <v>0.15261507537688423</v>
      </c>
      <c r="J181" s="18">
        <f t="shared" si="9"/>
        <v>34793.319068467477</v>
      </c>
      <c r="K181" s="18">
        <f t="shared" si="10"/>
        <v>1364.6113095969802</v>
      </c>
    </row>
    <row r="182" spans="1:11" x14ac:dyDescent="0.55000000000000004">
      <c r="A182">
        <v>1972</v>
      </c>
      <c r="D182" s="9">
        <v>41.1</v>
      </c>
      <c r="E182" s="7">
        <f t="shared" si="8"/>
        <v>1.0326633165829147</v>
      </c>
      <c r="F182" s="5">
        <f>'my component series'!F182</f>
        <v>0.13587075599051235</v>
      </c>
      <c r="G182" s="17">
        <f>((1+'my component series'!F182)/E182)-1</f>
        <v>9.9942970521226027E-2</v>
      </c>
      <c r="H182" s="5">
        <f>'my component series'!M182</f>
        <v>6.2300000000000022E-2</v>
      </c>
      <c r="I182" s="17">
        <f>((1+'my component series'!M182)/$E182)-1</f>
        <v>2.8699270072992666E-2</v>
      </c>
      <c r="J182" s="18">
        <f t="shared" si="9"/>
        <v>38270.666730462937</v>
      </c>
      <c r="K182" s="18">
        <f t="shared" si="10"/>
        <v>1403.7746581157642</v>
      </c>
    </row>
    <row r="183" spans="1:11" x14ac:dyDescent="0.55000000000000004">
      <c r="A183">
        <v>1973</v>
      </c>
      <c r="D183" s="9">
        <v>42.6</v>
      </c>
      <c r="E183" s="7">
        <f t="shared" si="8"/>
        <v>1.0364963503649636</v>
      </c>
      <c r="F183" s="5">
        <f>'my component series'!F183</f>
        <v>0.10969561642691605</v>
      </c>
      <c r="G183" s="17">
        <f>((1+'my component series'!F183)/E183)-1</f>
        <v>7.0621827116108982E-2</v>
      </c>
      <c r="H183" s="5">
        <f>'my component series'!M183</f>
        <v>6.349999999999989E-2</v>
      </c>
      <c r="I183" s="17">
        <f>((1+'my component series'!M183)/$E183)-1</f>
        <v>2.605281690140826E-2</v>
      </c>
      <c r="J183" s="18">
        <f t="shared" si="9"/>
        <v>40973.411139919917</v>
      </c>
      <c r="K183" s="18">
        <f t="shared" si="10"/>
        <v>1440.3469422544911</v>
      </c>
    </row>
    <row r="184" spans="1:11" x14ac:dyDescent="0.55000000000000004">
      <c r="A184">
        <v>1974</v>
      </c>
      <c r="D184" s="9">
        <v>46.6</v>
      </c>
      <c r="E184" s="7">
        <f t="shared" si="8"/>
        <v>1.0938967136150235</v>
      </c>
      <c r="F184" s="5">
        <f>'my component series'!F184</f>
        <v>-0.16086714389606593</v>
      </c>
      <c r="G184" s="17">
        <f>((1+'my component series'!F184)/E184)-1</f>
        <v>-0.23289571523545938</v>
      </c>
      <c r="H184" s="5">
        <f>'my component series'!M184</f>
        <v>1.089999999999991E-2</v>
      </c>
      <c r="I184" s="17">
        <f>((1+'my component series'!M184)/$E184)-1</f>
        <v>-7.5872532188841268E-2</v>
      </c>
      <c r="J184" s="18">
        <f t="shared" si="9"/>
        <v>31430.879246851728</v>
      </c>
      <c r="K184" s="18">
        <f t="shared" si="10"/>
        <v>1331.0641725151881</v>
      </c>
    </row>
    <row r="185" spans="1:11" x14ac:dyDescent="0.55000000000000004">
      <c r="A185">
        <v>1975</v>
      </c>
      <c r="D185" s="9">
        <v>52.1</v>
      </c>
      <c r="E185" s="7">
        <f t="shared" si="8"/>
        <v>1.1180257510729614</v>
      </c>
      <c r="F185" s="5">
        <f>'my component series'!F185</f>
        <v>-0.18098829606054789</v>
      </c>
      <c r="G185" s="17">
        <f>((1+'my component series'!F185)/E185)-1</f>
        <v>-0.26744826480655537</v>
      </c>
      <c r="H185" s="5">
        <f>'my component series'!M185</f>
        <v>3.2630626060850876E-2</v>
      </c>
      <c r="I185" s="17">
        <f>((1+'my component series'!M185)/$E185)-1</f>
        <v>-7.6380284559776412E-2</v>
      </c>
      <c r="J185" s="18">
        <f t="shared" si="9"/>
        <v>23024.745130936863</v>
      </c>
      <c r="K185" s="18">
        <f t="shared" si="10"/>
        <v>1229.3971122511548</v>
      </c>
    </row>
    <row r="186" spans="1:11" x14ac:dyDescent="0.55000000000000004">
      <c r="A186">
        <v>1976</v>
      </c>
      <c r="D186" s="9">
        <v>55.6</v>
      </c>
      <c r="E186" s="7">
        <f t="shared" si="8"/>
        <v>1.0671785028790788</v>
      </c>
      <c r="F186" s="5">
        <f>'my component series'!F186</f>
        <v>0.35482481377256203</v>
      </c>
      <c r="G186" s="17">
        <f>((1+'my component series'!F186)/E186)-1</f>
        <v>0.26953907909263441</v>
      </c>
      <c r="H186" s="5">
        <f>'my component series'!M186</f>
        <v>0.10229868201864245</v>
      </c>
      <c r="I186" s="17">
        <f>((1+'my component series'!M186)/$E186)-1</f>
        <v>3.29093764958861E-2</v>
      </c>
      <c r="J186" s="18">
        <f t="shared" si="9"/>
        <v>29230.813729872203</v>
      </c>
      <c r="K186" s="18">
        <f t="shared" si="10"/>
        <v>1269.8558046811831</v>
      </c>
    </row>
    <row r="187" spans="1:11" x14ac:dyDescent="0.55000000000000004">
      <c r="A187">
        <v>1977</v>
      </c>
      <c r="D187" s="9">
        <v>58.5</v>
      </c>
      <c r="E187" s="7">
        <f t="shared" si="8"/>
        <v>1.0521582733812949</v>
      </c>
      <c r="F187" s="5">
        <f>'my component series'!F187</f>
        <v>8.5019985883252769E-2</v>
      </c>
      <c r="G187" s="17">
        <f>((1+'my component series'!F187)/E187)-1</f>
        <v>3.1232670343741109E-2</v>
      </c>
      <c r="H187" s="5">
        <f>'my component series'!M187</f>
        <v>0.12928807653275642</v>
      </c>
      <c r="I187" s="17">
        <f>((1+'my component series'!M187)/$E187)-1</f>
        <v>7.3306274448226683E-2</v>
      </c>
      <c r="J187" s="18">
        <f t="shared" si="9"/>
        <v>30143.770098976602</v>
      </c>
      <c r="K187" s="18">
        <f t="shared" si="10"/>
        <v>1362.9442028088156</v>
      </c>
    </row>
    <row r="188" spans="1:11" x14ac:dyDescent="0.55000000000000004">
      <c r="A188">
        <v>1978</v>
      </c>
      <c r="D188" s="9">
        <v>62.5</v>
      </c>
      <c r="E188" s="7">
        <f t="shared" si="8"/>
        <v>1.0683760683760684</v>
      </c>
      <c r="F188" s="5">
        <f>'my component series'!F188</f>
        <v>-4.8697843326145351E-2</v>
      </c>
      <c r="G188" s="17">
        <f>((1+'my component series'!F188)/E188)-1</f>
        <v>-0.10958118135327199</v>
      </c>
      <c r="H188" s="5">
        <f>'my component series'!M188</f>
        <v>3.9543789748281544E-2</v>
      </c>
      <c r="I188" s="17">
        <f>((1+'my component series'!M188)/$E188)-1</f>
        <v>-2.6987012795608445E-2</v>
      </c>
      <c r="J188" s="18">
        <f t="shared" si="9"/>
        <v>26840.58016108931</v>
      </c>
      <c r="K188" s="18">
        <f t="shared" si="10"/>
        <v>1326.1624101679138</v>
      </c>
    </row>
    <row r="189" spans="1:11" x14ac:dyDescent="0.55000000000000004">
      <c r="A189">
        <v>1979</v>
      </c>
      <c r="D189" s="9">
        <v>68.3</v>
      </c>
      <c r="E189" s="7">
        <f t="shared" ref="E189:E229" si="11">D189/D188</f>
        <v>1.0928</v>
      </c>
      <c r="F189" s="5">
        <f>'my component series'!F189</f>
        <v>0.20578177688836674</v>
      </c>
      <c r="G189" s="17">
        <f>((1+'my component series'!F189)/E189)-1</f>
        <v>0.10338742394616274</v>
      </c>
      <c r="H189" s="5">
        <f>'my component series'!M189</f>
        <v>2.6822208994402796E-2</v>
      </c>
      <c r="I189" s="17">
        <f>((1+'my component series'!M189)/$E189)-1</f>
        <v>-6.0374991769397091E-2</v>
      </c>
      <c r="J189" s="18">
        <f t="shared" si="9"/>
        <v>29615.558601164816</v>
      </c>
      <c r="K189" s="18">
        <f t="shared" si="10"/>
        <v>1246.0953655691421</v>
      </c>
    </row>
    <row r="190" spans="1:11" x14ac:dyDescent="0.55000000000000004">
      <c r="A190">
        <v>1980</v>
      </c>
      <c r="D190" s="9">
        <v>77.8</v>
      </c>
      <c r="E190" s="7">
        <f t="shared" si="11"/>
        <v>1.1390922401171304</v>
      </c>
      <c r="F190" s="5">
        <f>'my component series'!F190</f>
        <v>0.26320327230013496</v>
      </c>
      <c r="G190" s="17">
        <f>((1+'my component series'!F190)/E190)-1</f>
        <v>0.10895608609382013</v>
      </c>
      <c r="H190" s="5">
        <f>'my component series'!M190</f>
        <v>-0.11998707843768541</v>
      </c>
      <c r="I190" s="17">
        <f>((1+'my component series'!M190)/$E190)-1</f>
        <v>-0.2274436691168884</v>
      </c>
      <c r="J190" s="18">
        <f t="shared" si="9"/>
        <v>32842.353953829901</v>
      </c>
      <c r="K190" s="18">
        <f t="shared" si="10"/>
        <v>962.67886355454607</v>
      </c>
    </row>
    <row r="191" spans="1:11" x14ac:dyDescent="0.55000000000000004">
      <c r="A191">
        <v>1981</v>
      </c>
      <c r="D191" s="9">
        <v>87</v>
      </c>
      <c r="E191" s="7">
        <f t="shared" si="11"/>
        <v>1.1182519280205656</v>
      </c>
      <c r="F191" s="5">
        <f>'my component series'!F191</f>
        <v>0.20023816683736961</v>
      </c>
      <c r="G191" s="17">
        <f>((1+'my component series'!F191)/E191)-1</f>
        <v>7.3316429654567195E-2</v>
      </c>
      <c r="H191" s="5">
        <f>'my component series'!M191</f>
        <v>2.5968026002724853E-2</v>
      </c>
      <c r="I191" s="17">
        <f>((1+'my component series'!M191)/$E191)-1</f>
        <v>-8.2525144563080577E-2</v>
      </c>
      <c r="J191" s="18">
        <f t="shared" si="9"/>
        <v>35250.238087176265</v>
      </c>
      <c r="K191" s="18">
        <f t="shared" si="10"/>
        <v>883.23365117188507</v>
      </c>
    </row>
    <row r="192" spans="1:11" x14ac:dyDescent="0.55000000000000004">
      <c r="A192">
        <v>1982</v>
      </c>
      <c r="D192" s="9">
        <v>94.3</v>
      </c>
      <c r="E192" s="7">
        <f t="shared" si="11"/>
        <v>1.0839080459770114</v>
      </c>
      <c r="F192" s="5">
        <f>'my component series'!F192</f>
        <v>-2.5987969400529942E-2</v>
      </c>
      <c r="G192" s="17">
        <f>((1+'my component series'!F192)/E192)-1</f>
        <v>-0.10138868863039341</v>
      </c>
      <c r="H192" s="5">
        <f>'my component series'!M192</f>
        <v>-1.226186771601212E-2</v>
      </c>
      <c r="I192" s="17">
        <f>((1+'my component series'!M192)/$E192)-1</f>
        <v>-8.8725158974475526E-2</v>
      </c>
      <c r="J192" s="18">
        <f t="shared" si="9"/>
        <v>31676.262673608315</v>
      </c>
      <c r="K192" s="18">
        <f t="shared" si="10"/>
        <v>804.86860506005314</v>
      </c>
    </row>
    <row r="193" spans="1:11" x14ac:dyDescent="0.55000000000000004">
      <c r="A193">
        <v>1983</v>
      </c>
      <c r="D193" s="9">
        <v>97.8</v>
      </c>
      <c r="E193" s="7">
        <f t="shared" si="11"/>
        <v>1.0371155885471899</v>
      </c>
      <c r="F193" s="5">
        <f>'my component series'!F193</f>
        <v>0.28838305088810134</v>
      </c>
      <c r="G193" s="17">
        <f>((1+'my component series'!F193)/E193)-1</f>
        <v>0.24227527299333285</v>
      </c>
      <c r="H193" s="5">
        <f>'my component series'!M193</f>
        <v>0.43067386733217439</v>
      </c>
      <c r="I193" s="17">
        <f>((1+'my component series'!M193)/$E193)-1</f>
        <v>0.37947388230494927</v>
      </c>
      <c r="J193" s="18">
        <f t="shared" si="9"/>
        <v>39350.637860265291</v>
      </c>
      <c r="K193" s="18">
        <f t="shared" si="10"/>
        <v>1110.2952193675605</v>
      </c>
    </row>
    <row r="194" spans="1:11" x14ac:dyDescent="0.55000000000000004">
      <c r="A194">
        <v>1984</v>
      </c>
      <c r="D194" s="9">
        <v>101.9</v>
      </c>
      <c r="E194" s="7">
        <f t="shared" si="11"/>
        <v>1.0419222903885481</v>
      </c>
      <c r="F194" s="5">
        <f>'my component series'!F194</f>
        <v>0.16184472388599125</v>
      </c>
      <c r="G194" s="17">
        <f>((1+'my component series'!F194)/E194)-1</f>
        <v>0.11509729142345382</v>
      </c>
      <c r="H194" s="5">
        <f>'my component series'!M194</f>
        <v>0.10163090999757141</v>
      </c>
      <c r="I194" s="17">
        <f>((1+'my component series'!M194)/$E194)-1</f>
        <v>5.7306211950564068E-2</v>
      </c>
      <c r="J194" s="18">
        <f t="shared" si="9"/>
        <v>43879.789693767038</v>
      </c>
      <c r="K194" s="18">
        <f t="shared" si="10"/>
        <v>1173.922032536336</v>
      </c>
    </row>
    <row r="195" spans="1:11" x14ac:dyDescent="0.55000000000000004">
      <c r="A195">
        <v>1985</v>
      </c>
      <c r="D195" s="9">
        <v>105.5</v>
      </c>
      <c r="E195" s="7">
        <f t="shared" si="11"/>
        <v>1.0353287536800784</v>
      </c>
      <c r="F195" s="5">
        <f>'my component series'!F195</f>
        <v>0.13485850988348314</v>
      </c>
      <c r="G195" s="17">
        <f>((1+'my component series'!F195)/E195)-1</f>
        <v>9.6133480162340801E-2</v>
      </c>
      <c r="H195" s="5">
        <f>'my component series'!M195</f>
        <v>0.17485991065596651</v>
      </c>
      <c r="I195" s="17">
        <f>((1+'my component series'!M195)/$E195)-1</f>
        <v>0.13476990422599999</v>
      </c>
      <c r="J195" s="18">
        <f t="shared" si="9"/>
        <v>48098.106585820475</v>
      </c>
      <c r="K195" s="18">
        <f t="shared" si="10"/>
        <v>1332.1313924300493</v>
      </c>
    </row>
    <row r="196" spans="1:11" x14ac:dyDescent="0.55000000000000004">
      <c r="A196">
        <v>1986</v>
      </c>
      <c r="D196" s="9">
        <v>109.6</v>
      </c>
      <c r="E196" s="7">
        <f t="shared" si="11"/>
        <v>1.038862559241706</v>
      </c>
      <c r="F196" s="5">
        <f>'my component series'!F196</f>
        <v>0.22225885408169233</v>
      </c>
      <c r="G196" s="17">
        <f>((1+'my component series'!F196)/E196)-1</f>
        <v>0.17653566702206724</v>
      </c>
      <c r="H196" s="5">
        <f>'my component series'!M196</f>
        <v>0.2656300125037816</v>
      </c>
      <c r="I196" s="17">
        <f>((1+'my component series'!M196)/$E196)-1</f>
        <v>0.21828436422581188</v>
      </c>
      <c r="J196" s="18">
        <f t="shared" ref="J196:J229" si="12">J195*(1+G196)</f>
        <v>56589.137914446779</v>
      </c>
      <c r="K196" s="18">
        <f t="shared" ref="K196:K229" si="13">K195*(1+I196)</f>
        <v>1622.9148464918883</v>
      </c>
    </row>
    <row r="197" spans="1:11" x14ac:dyDescent="0.55000000000000004">
      <c r="A197">
        <v>1987</v>
      </c>
      <c r="D197" s="9">
        <v>111.2</v>
      </c>
      <c r="E197" s="7">
        <f t="shared" si="11"/>
        <v>1.0145985401459854</v>
      </c>
      <c r="F197" s="5">
        <f>'my component series'!F197</f>
        <v>0.29141553092467709</v>
      </c>
      <c r="G197" s="17">
        <f>((1+'my component series'!F197)/E197)-1</f>
        <v>0.27283401249410622</v>
      </c>
      <c r="H197" s="5">
        <f>'my component series'!M197</f>
        <v>0.21887688157498841</v>
      </c>
      <c r="I197" s="17">
        <f>((1+'my component series'!M197)/$E197)-1</f>
        <v>0.20133908471779427</v>
      </c>
      <c r="J197" s="18">
        <f t="shared" si="12"/>
        <v>72028.579475227656</v>
      </c>
      <c r="K197" s="18">
        <f t="shared" si="13"/>
        <v>1949.6710362594847</v>
      </c>
    </row>
    <row r="198" spans="1:11" x14ac:dyDescent="0.55000000000000004">
      <c r="A198">
        <v>1988</v>
      </c>
      <c r="D198" s="9">
        <v>115.7</v>
      </c>
      <c r="E198" s="7">
        <f t="shared" si="11"/>
        <v>1.0404676258992807</v>
      </c>
      <c r="F198" s="5">
        <f>'my component series'!F198</f>
        <v>-5.7143567221402458E-2</v>
      </c>
      <c r="G198" s="17">
        <f>((1+'my component series'!F198)/E198)-1</f>
        <v>-9.3814733578392095E-2</v>
      </c>
      <c r="H198" s="5">
        <f>'my component series'!M198</f>
        <v>2.6708833736575288E-2</v>
      </c>
      <c r="I198" s="17">
        <f>((1+'my component series'!M198)/$E198)-1</f>
        <v>-1.3223661957587174E-2</v>
      </c>
      <c r="J198" s="18">
        <f t="shared" si="12"/>
        <v>65271.237481729135</v>
      </c>
      <c r="K198" s="18">
        <f t="shared" si="13"/>
        <v>1923.8892455474906</v>
      </c>
    </row>
    <row r="199" spans="1:11" x14ac:dyDescent="0.55000000000000004">
      <c r="A199">
        <v>1989</v>
      </c>
      <c r="D199" s="9">
        <v>121.1</v>
      </c>
      <c r="E199" s="7">
        <f t="shared" si="11"/>
        <v>1.0466724286949005</v>
      </c>
      <c r="F199" s="5">
        <f>'my component series'!F199</f>
        <v>0.19944133099424288</v>
      </c>
      <c r="G199" s="17">
        <f>((1+'my component series'!F199)/E199)-1</f>
        <v>0.14595674645775314</v>
      </c>
      <c r="H199" s="5">
        <f>'my component series'!M199</f>
        <v>7.3883656800213027E-2</v>
      </c>
      <c r="I199" s="17">
        <f>((1+'my component series'!M199)/$E199)-1</f>
        <v>2.5997845514324158E-2</v>
      </c>
      <c r="J199" s="18">
        <f t="shared" si="12"/>
        <v>74798.014941833666</v>
      </c>
      <c r="K199" s="18">
        <f t="shared" si="13"/>
        <v>1973.906220939904</v>
      </c>
    </row>
    <row r="200" spans="1:11" x14ac:dyDescent="0.55000000000000004">
      <c r="A200">
        <v>1990</v>
      </c>
      <c r="D200" s="9">
        <v>127.4</v>
      </c>
      <c r="E200" s="7">
        <f t="shared" si="11"/>
        <v>1.0520231213872833</v>
      </c>
      <c r="F200" s="5">
        <f>'my component series'!F200</f>
        <v>0.12021571403874187</v>
      </c>
      <c r="G200" s="17">
        <f>((1+'my component series'!F200)/E200)-1</f>
        <v>6.4820431476386497E-2</v>
      </c>
      <c r="H200" s="5">
        <f>'my component series'!M200</f>
        <v>0.11753915278552163</v>
      </c>
      <c r="I200" s="17">
        <f>((1+'my component series'!M200)/$E200)-1</f>
        <v>6.2276227647775961E-2</v>
      </c>
      <c r="J200" s="18">
        <f t="shared" si="12"/>
        <v>79646.454543940534</v>
      </c>
      <c r="K200" s="18">
        <f t="shared" si="13"/>
        <v>2096.8336541105186</v>
      </c>
    </row>
    <row r="201" spans="1:11" x14ac:dyDescent="0.55000000000000004">
      <c r="A201">
        <v>1991</v>
      </c>
      <c r="D201" s="9">
        <v>134.6</v>
      </c>
      <c r="E201" s="7">
        <f t="shared" si="11"/>
        <v>1.0565149136577707</v>
      </c>
      <c r="F201" s="5">
        <f>'my component series'!F201</f>
        <v>5.9537297604769446E-2</v>
      </c>
      <c r="G201" s="17">
        <f>((1+'my component series'!F201)/E201)-1</f>
        <v>2.860711105851621E-3</v>
      </c>
      <c r="H201" s="5">
        <f>'my component series'!M201</f>
        <v>0.10494929064451952</v>
      </c>
      <c r="I201" s="17">
        <f>((1+'my component series'!M201)/$E201)-1</f>
        <v>4.5843533641246603E-2</v>
      </c>
      <c r="J201" s="18">
        <f t="shared" si="12"/>
        <v>79874.300040996095</v>
      </c>
      <c r="K201" s="18">
        <f t="shared" si="13"/>
        <v>2192.9599182728321</v>
      </c>
    </row>
    <row r="202" spans="1:11" x14ac:dyDescent="0.55000000000000004">
      <c r="A202">
        <v>1992</v>
      </c>
      <c r="D202" s="9">
        <v>138.1</v>
      </c>
      <c r="E202" s="7">
        <f t="shared" si="11"/>
        <v>1.026002971768202</v>
      </c>
      <c r="F202" s="5">
        <f>'my component series'!F202</f>
        <v>0.27243226031603074</v>
      </c>
      <c r="G202" s="17">
        <f>((1+'my component series'!F202)/E202)-1</f>
        <v>0.24018379607920171</v>
      </c>
      <c r="H202" s="5">
        <f>'my component series'!M202</f>
        <v>0.1607378092731131</v>
      </c>
      <c r="I202" s="17">
        <f>((1+'my component series'!M202)/$E202)-1</f>
        <v>0.13132012402723414</v>
      </c>
      <c r="J202" s="18">
        <f t="shared" si="12"/>
        <v>99058.812634011672</v>
      </c>
      <c r="K202" s="18">
        <f t="shared" si="13"/>
        <v>2480.9396867271735</v>
      </c>
    </row>
    <row r="203" spans="1:11" x14ac:dyDescent="0.55000000000000004">
      <c r="A203">
        <v>1993</v>
      </c>
      <c r="D203" s="9">
        <v>142.6</v>
      </c>
      <c r="E203" s="7">
        <f t="shared" si="11"/>
        <v>1.0325850832729906</v>
      </c>
      <c r="F203" s="5">
        <f>'my component series'!F203</f>
        <v>0.10576046290135599</v>
      </c>
      <c r="G203" s="17">
        <f>((1+'my component series'!F203)/E203)-1</f>
        <v>7.086619864430066E-2</v>
      </c>
      <c r="H203" s="5">
        <f>'my component series'!M203</f>
        <v>0.14102238302866343</v>
      </c>
      <c r="I203" s="17">
        <f>((1+'my component series'!M203)/$E203)-1</f>
        <v>0.10501536533140543</v>
      </c>
      <c r="J203" s="18">
        <f t="shared" si="12"/>
        <v>106078.7341276021</v>
      </c>
      <c r="K203" s="18">
        <f t="shared" si="13"/>
        <v>2741.4764742940101</v>
      </c>
    </row>
    <row r="204" spans="1:11" x14ac:dyDescent="0.55000000000000004">
      <c r="A204">
        <v>1994</v>
      </c>
      <c r="D204" s="9">
        <v>146.19999999999999</v>
      </c>
      <c r="E204" s="7">
        <f t="shared" si="11"/>
        <v>1.0252454417952315</v>
      </c>
      <c r="F204" s="5">
        <f>'my component series'!F204</f>
        <v>0.13663930470808072</v>
      </c>
      <c r="G204" s="17">
        <f>((1+'my component series'!F204)/E204)-1</f>
        <v>0.10865092237600749</v>
      </c>
      <c r="H204" s="5">
        <f>'my component series'!M204</f>
        <v>0.12654966907576459</v>
      </c>
      <c r="I204" s="17">
        <f>((1+'my component series'!M204)/$E204)-1</f>
        <v>9.8809731943940049E-2</v>
      </c>
      <c r="J204" s="18">
        <f t="shared" si="12"/>
        <v>117604.28643504533</v>
      </c>
      <c r="K204" s="18">
        <f t="shared" si="13"/>
        <v>3012.3610298496192</v>
      </c>
    </row>
    <row r="205" spans="1:11" x14ac:dyDescent="0.55000000000000004">
      <c r="A205">
        <v>1995</v>
      </c>
      <c r="D205" s="9">
        <v>150.30000000000001</v>
      </c>
      <c r="E205" s="7">
        <f t="shared" si="11"/>
        <v>1.0280437756497949</v>
      </c>
      <c r="F205" s="5">
        <f>'my component series'!F205</f>
        <v>-1.8229315708267024E-2</v>
      </c>
      <c r="G205" s="17">
        <f>((1+'my component series'!F205)/E205)-1</f>
        <v>-4.5010818074175951E-2</v>
      </c>
      <c r="H205" s="5">
        <f>'my component series'!M205</f>
        <v>-5.2622554557625656E-2</v>
      </c>
      <c r="I205" s="17">
        <f>((1+'my component series'!M205)/$E205)-1</f>
        <v>-7.8465851472554138E-2</v>
      </c>
      <c r="J205" s="18">
        <f t="shared" si="12"/>
        <v>112310.82129357423</v>
      </c>
      <c r="K205" s="18">
        <f t="shared" si="13"/>
        <v>2775.9935566997287</v>
      </c>
    </row>
    <row r="206" spans="1:11" x14ac:dyDescent="0.55000000000000004">
      <c r="A206">
        <v>1996</v>
      </c>
      <c r="D206" s="9">
        <v>154.4</v>
      </c>
      <c r="E206" s="7">
        <f t="shared" si="11"/>
        <v>1.0272787757817698</v>
      </c>
      <c r="F206" s="5">
        <f>'my component series'!F206</f>
        <v>0.36711591652076336</v>
      </c>
      <c r="G206" s="17">
        <f>((1+'my component series'!F206)/E206)-1</f>
        <v>0.33081296796030268</v>
      </c>
      <c r="H206" s="5">
        <f>'my component series'!M206</f>
        <v>0.24202731469290795</v>
      </c>
      <c r="I206" s="17">
        <f>((1+'my component series'!M206)/$E206)-1</f>
        <v>0.20904601941932688</v>
      </c>
      <c r="J206" s="19">
        <f t="shared" si="12"/>
        <v>149464.69741976069</v>
      </c>
      <c r="K206" s="19">
        <f t="shared" si="13"/>
        <v>3356.3039596615067</v>
      </c>
    </row>
    <row r="207" spans="1:11" x14ac:dyDescent="0.55000000000000004">
      <c r="A207">
        <v>1997</v>
      </c>
      <c r="D207" s="9">
        <v>159.1</v>
      </c>
      <c r="E207" s="7">
        <f t="shared" si="11"/>
        <v>1.0304404145077719</v>
      </c>
      <c r="F207" s="5">
        <f>'my component series'!F207</f>
        <v>0.24162338822670937</v>
      </c>
      <c r="G207" s="17">
        <f>((1+'my component series'!F207)/E207)-1</f>
        <v>0.20494438178632279</v>
      </c>
      <c r="H207" s="5">
        <f>'my component series'!M207</f>
        <v>9.7627585374375769E-3</v>
      </c>
      <c r="I207" s="17">
        <f>((1+'my component series'!M207)/$E207)-1</f>
        <v>-2.0066813839218267E-2</v>
      </c>
      <c r="J207" s="19">
        <f t="shared" si="12"/>
        <v>180096.64743133335</v>
      </c>
      <c r="K207" s="19">
        <f t="shared" si="13"/>
        <v>3288.9536329151483</v>
      </c>
    </row>
    <row r="208" spans="1:11" x14ac:dyDescent="0.55000000000000004">
      <c r="A208">
        <v>1998</v>
      </c>
      <c r="D208" s="9">
        <v>161.6</v>
      </c>
      <c r="E208" s="7">
        <f t="shared" si="11"/>
        <v>1.0157133878064111</v>
      </c>
      <c r="F208" s="5">
        <f>'my component series'!F208</f>
        <v>0.24292980105531004</v>
      </c>
      <c r="G208" s="17">
        <f>((1+'my component series'!F208)/E208)-1</f>
        <v>0.22370130784591469</v>
      </c>
      <c r="H208" s="5">
        <f>'my component series'!M208</f>
        <v>0.14818319980559314</v>
      </c>
      <c r="I208" s="17">
        <f>((1+'my component series'!M208)/$E208)-1</f>
        <v>0.13042046466008572</v>
      </c>
      <c r="J208" s="19">
        <f t="shared" si="12"/>
        <v>220384.50300038719</v>
      </c>
      <c r="K208" s="19">
        <f t="shared" si="13"/>
        <v>3717.9004939654192</v>
      </c>
    </row>
    <row r="209" spans="1:11" x14ac:dyDescent="0.55000000000000004">
      <c r="A209">
        <v>1999</v>
      </c>
      <c r="D209" s="9">
        <v>164.3</v>
      </c>
      <c r="E209" s="7">
        <f t="shared" si="11"/>
        <v>1.0167079207920793</v>
      </c>
      <c r="F209" s="5">
        <f>'my component series'!F209</f>
        <v>0.2639241593021795</v>
      </c>
      <c r="G209" s="17">
        <f>((1+'my component series'!F209)/E209)-1</f>
        <v>0.24315364664170547</v>
      </c>
      <c r="H209" s="5">
        <f>'my component series'!M209</f>
        <v>0.10602601792037714</v>
      </c>
      <c r="I209" s="17">
        <f>((1+'my component series'!M209)/$E209)-1</f>
        <v>8.7850301253395768E-2</v>
      </c>
      <c r="J209" s="19">
        <f t="shared" si="12"/>
        <v>273971.79856825119</v>
      </c>
      <c r="K209" s="19">
        <f t="shared" si="13"/>
        <v>4044.51917239043</v>
      </c>
    </row>
    <row r="210" spans="1:11" x14ac:dyDescent="0.55000000000000004">
      <c r="A210">
        <v>2000</v>
      </c>
      <c r="D210" s="9">
        <v>168.8</v>
      </c>
      <c r="E210" s="7">
        <f t="shared" si="11"/>
        <v>1.0273889227023738</v>
      </c>
      <c r="F210" s="5">
        <f>'my component series'!F210</f>
        <v>0.1584972035565182</v>
      </c>
      <c r="G210" s="17">
        <f>((1+'my component series'!F210)/E210)-1</f>
        <v>0.12761309564180046</v>
      </c>
      <c r="H210" s="5">
        <f>'my component series'!M210</f>
        <v>-8.7707255937893858E-2</v>
      </c>
      <c r="I210" s="17">
        <f>((1+'my component series'!M210)/$E210)-1</f>
        <v>-0.11202785634239321</v>
      </c>
      <c r="J210" s="19">
        <f t="shared" si="12"/>
        <v>308934.18790209753</v>
      </c>
      <c r="K210" s="19">
        <f t="shared" si="13"/>
        <v>3591.42035957182</v>
      </c>
    </row>
    <row r="211" spans="1:11" x14ac:dyDescent="0.55000000000000004">
      <c r="A211">
        <v>2001</v>
      </c>
      <c r="D211" s="9">
        <v>175.1</v>
      </c>
      <c r="E211" s="7">
        <f t="shared" si="11"/>
        <v>1.0373222748815165</v>
      </c>
      <c r="F211" s="5">
        <f>'my component series'!F211</f>
        <v>-3.8326776197026291E-2</v>
      </c>
      <c r="G211" s="17">
        <f>((1+'my component series'!F211)/E211)-1</f>
        <v>-7.2927240560011541E-2</v>
      </c>
      <c r="H211" s="5">
        <f>'my component series'!M211</f>
        <v>0.17152033660365951</v>
      </c>
      <c r="I211" s="17">
        <f>((1+'my component series'!M211)/$E211)-1</f>
        <v>0.12936969056937597</v>
      </c>
      <c r="J211" s="19">
        <f t="shared" si="12"/>
        <v>286404.47006374947</v>
      </c>
      <c r="K211" s="19">
        <f t="shared" si="13"/>
        <v>4056.0413001941833</v>
      </c>
    </row>
    <row r="212" spans="1:11" x14ac:dyDescent="0.55000000000000004">
      <c r="A212">
        <v>2002</v>
      </c>
      <c r="D212" s="9">
        <v>177.1</v>
      </c>
      <c r="E212" s="7">
        <f t="shared" si="11"/>
        <v>1.0114220445459736</v>
      </c>
      <c r="F212" s="5">
        <f>'my component series'!F212</f>
        <v>-0.16011617522976818</v>
      </c>
      <c r="G212" s="17">
        <f>((1+'my component series'!F212)/E212)-1</f>
        <v>-0.16960102926444043</v>
      </c>
      <c r="H212" s="5">
        <f>'my component series'!M212</f>
        <v>8.6821923410597579E-2</v>
      </c>
      <c r="I212" s="17">
        <f>((1+'my component series'!M212)/$E212)-1</f>
        <v>7.454838390285512E-2</v>
      </c>
      <c r="J212" s="19">
        <f t="shared" si="12"/>
        <v>237829.97715500093</v>
      </c>
      <c r="K212" s="19">
        <f t="shared" si="13"/>
        <v>4358.4126241668946</v>
      </c>
    </row>
    <row r="213" spans="1:11" x14ac:dyDescent="0.55000000000000004">
      <c r="A213">
        <v>2003</v>
      </c>
      <c r="D213" s="9">
        <v>181.7</v>
      </c>
      <c r="E213" s="7">
        <f t="shared" si="11"/>
        <v>1.025974025974026</v>
      </c>
      <c r="F213" s="5">
        <f>'my component series'!F213</f>
        <v>-0.21435897069266141</v>
      </c>
      <c r="G213" s="17">
        <f>((1+'my component series'!F213)/E213)-1</f>
        <v>-0.2342486170042396</v>
      </c>
      <c r="H213" s="5">
        <f>'my component series'!M213</f>
        <v>0.14569947243791526</v>
      </c>
      <c r="I213" s="17">
        <f>((1+'my component series'!M213)/$E213)-1</f>
        <v>0.11669442250277817</v>
      </c>
      <c r="J213" s="19">
        <f t="shared" si="12"/>
        <v>182118.63392429205</v>
      </c>
      <c r="K213" s="19">
        <f t="shared" si="13"/>
        <v>4867.015068372868</v>
      </c>
    </row>
    <row r="214" spans="1:11" x14ac:dyDescent="0.55000000000000004">
      <c r="A214">
        <v>2004</v>
      </c>
      <c r="D214" s="9">
        <v>185.2</v>
      </c>
      <c r="E214" s="7">
        <f t="shared" si="11"/>
        <v>1.0192625206384149</v>
      </c>
      <c r="F214" s="5">
        <f>'my component series'!F214</f>
        <v>0.39461400283386916</v>
      </c>
      <c r="G214" s="17">
        <f>((1+'my component series'!F214)/E214)-1</f>
        <v>0.36825790666800229</v>
      </c>
      <c r="H214" s="5">
        <f>'my component series'!M214</f>
        <v>7.0164173615373082E-2</v>
      </c>
      <c r="I214" s="17">
        <f>((1+'my component series'!M214)/$E214)-1</f>
        <v>4.993968869283627E-2</v>
      </c>
      <c r="J214" s="19">
        <f t="shared" si="12"/>
        <v>249185.26081848808</v>
      </c>
      <c r="K214" s="19">
        <f t="shared" si="13"/>
        <v>5110.0722857507526</v>
      </c>
    </row>
    <row r="215" spans="1:11" x14ac:dyDescent="0.55000000000000004">
      <c r="A215">
        <v>2005</v>
      </c>
      <c r="D215" s="9">
        <v>190.7</v>
      </c>
      <c r="E215" s="7">
        <f t="shared" si="11"/>
        <v>1.0296976241900648</v>
      </c>
      <c r="F215" s="5">
        <f>'my component series'!F215</f>
        <v>7.5204069350363723E-2</v>
      </c>
      <c r="G215" s="17">
        <f>((1+'my component series'!F215)/E215)-1</f>
        <v>4.4193988692644792E-2</v>
      </c>
      <c r="H215" s="5">
        <f>'my component series'!M215</f>
        <v>9.6816828494801221E-2</v>
      </c>
      <c r="I215" s="17">
        <f>((1+'my component series'!M215)/$E215)-1</f>
        <v>6.5183411836587268E-2</v>
      </c>
      <c r="J215" s="19">
        <f t="shared" si="12"/>
        <v>260197.75141747409</v>
      </c>
      <c r="K215" s="19">
        <f t="shared" si="13"/>
        <v>5443.1642320675746</v>
      </c>
    </row>
    <row r="216" spans="1:11" x14ac:dyDescent="0.55000000000000004">
      <c r="A216">
        <v>2006</v>
      </c>
      <c r="D216" s="9">
        <v>198.3</v>
      </c>
      <c r="E216" s="7">
        <f t="shared" si="11"/>
        <v>1.0398531725222864</v>
      </c>
      <c r="F216" s="5">
        <f>'my component series'!F216</f>
        <v>0.14647577297234271</v>
      </c>
      <c r="G216" s="17">
        <f>((1+'my component series'!F216)/E216)-1</f>
        <v>0.10253620729110313</v>
      </c>
      <c r="H216" s="5">
        <f>'my component series'!M216</f>
        <v>2.0605827785711295E-2</v>
      </c>
      <c r="I216" s="17">
        <f>((1+'my component series'!M216)/$E216)-1</f>
        <v>-1.8509675447629159E-2</v>
      </c>
      <c r="J216" s="19">
        <f t="shared" si="12"/>
        <v>286877.44199349516</v>
      </c>
      <c r="K216" s="19">
        <f t="shared" si="13"/>
        <v>5342.4130287238604</v>
      </c>
    </row>
    <row r="217" spans="1:11" x14ac:dyDescent="0.55000000000000004">
      <c r="A217">
        <v>2007</v>
      </c>
      <c r="D217" s="10">
        <v>202.416</v>
      </c>
      <c r="E217" s="7">
        <f t="shared" si="11"/>
        <v>1.0207564296520424</v>
      </c>
      <c r="F217" s="5">
        <f>'my component series'!F217</f>
        <v>0.13902899686103409</v>
      </c>
      <c r="G217" s="17">
        <f>((1+'my component series'!F217)/E217)-1</f>
        <v>0.11586757014041904</v>
      </c>
      <c r="H217" s="5">
        <f>'my component series'!M217</f>
        <v>3.6731953914201698E-2</v>
      </c>
      <c r="I217" s="17">
        <f>((1+'my component series'!M217)/$E217)-1</f>
        <v>1.5650672185925085E-2</v>
      </c>
      <c r="J217" s="19">
        <f t="shared" si="12"/>
        <v>320117.23412538046</v>
      </c>
      <c r="K217" s="19">
        <f t="shared" si="13"/>
        <v>5426.0253837182327</v>
      </c>
    </row>
    <row r="218" spans="1:11" x14ac:dyDescent="0.55000000000000004">
      <c r="A218">
        <v>2008</v>
      </c>
      <c r="D218" s="10">
        <v>211.08</v>
      </c>
      <c r="E218" s="7">
        <f t="shared" si="11"/>
        <v>1.0428029404790136</v>
      </c>
      <c r="F218" s="5">
        <f>'my component series'!F218</f>
        <v>-1.3155497277746453E-2</v>
      </c>
      <c r="G218" s="17">
        <f>((1+'my component series'!F218)/E218)-1</f>
        <v>-5.3661564984708754E-2</v>
      </c>
      <c r="H218" s="5">
        <f>'my component series'!M218</f>
        <v>3.2901829496061241E-2</v>
      </c>
      <c r="I218" s="17">
        <f>((1+'my component series'!M218)/$E218)-1</f>
        <v>-9.4947094974667801E-3</v>
      </c>
      <c r="J218" s="19">
        <f t="shared" si="12"/>
        <v>302939.24236363615</v>
      </c>
      <c r="K218" s="19">
        <f t="shared" si="13"/>
        <v>5374.5068489739469</v>
      </c>
    </row>
    <row r="219" spans="1:11" x14ac:dyDescent="0.55000000000000004">
      <c r="A219">
        <v>2009</v>
      </c>
      <c r="D219" s="10">
        <v>211.143</v>
      </c>
      <c r="E219" s="7">
        <f t="shared" si="11"/>
        <v>1.0002984650369529</v>
      </c>
      <c r="F219" s="5">
        <f>'my component series'!F219</f>
        <v>-0.39217039841606882</v>
      </c>
      <c r="G219" s="17">
        <f>((1+'my component series'!F219)/E219)-1</f>
        <v>-0.39235176017042395</v>
      </c>
      <c r="H219" s="5">
        <f>'my component series'!M219</f>
        <v>-1.7031790790007384E-2</v>
      </c>
      <c r="I219" s="17">
        <f>((1+'my component series'!M219)/$E219)-1</f>
        <v>-1.7325084894856846E-2</v>
      </c>
      <c r="J219" s="19">
        <f t="shared" si="12"/>
        <v>184080.49739756883</v>
      </c>
      <c r="K219" s="19">
        <f t="shared" si="13"/>
        <v>5281.3930615474837</v>
      </c>
    </row>
    <row r="220" spans="1:11" x14ac:dyDescent="0.55000000000000004">
      <c r="A220">
        <v>2010</v>
      </c>
      <c r="D220" s="10">
        <v>216.68700000000001</v>
      </c>
      <c r="E220" s="7">
        <f t="shared" si="11"/>
        <v>1.0262570864295761</v>
      </c>
      <c r="F220" s="5">
        <f>'my component series'!F220</f>
        <v>0.37022016090614707</v>
      </c>
      <c r="G220" s="17">
        <f>((1+'my component series'!F220)/E220)-1</f>
        <v>0.33516267904492025</v>
      </c>
      <c r="H220" s="5">
        <f>'my component series'!M220</f>
        <v>0.14900557415740034</v>
      </c>
      <c r="I220" s="17">
        <f>((1+'my component series'!M220)/$E220)-1</f>
        <v>0.11960793192169339</v>
      </c>
      <c r="J220" s="19">
        <f t="shared" si="12"/>
        <v>245777.41006525946</v>
      </c>
      <c r="K220" s="19">
        <f t="shared" si="13"/>
        <v>5913.0895633047594</v>
      </c>
    </row>
    <row r="221" spans="1:11" x14ac:dyDescent="0.55000000000000004">
      <c r="A221">
        <v>2011</v>
      </c>
      <c r="D221" s="10">
        <v>220.22300000000001</v>
      </c>
      <c r="E221" s="7">
        <f t="shared" si="11"/>
        <v>1.0163184685744877</v>
      </c>
      <c r="F221" s="5">
        <f>'my component series'!F221</f>
        <v>0.24588655002189497</v>
      </c>
      <c r="G221" s="17">
        <f>((1+'my component series'!F221)/E221)-1</f>
        <v>0.22588203259693285</v>
      </c>
      <c r="H221" s="5">
        <f>'my component series'!M221</f>
        <v>9.1681835640687215E-2</v>
      </c>
      <c r="I221" s="17">
        <f>((1+'my component series'!M221)/$E221)-1</f>
        <v>7.4153298790197164E-2</v>
      </c>
      <c r="J221" s="19">
        <f t="shared" si="12"/>
        <v>301294.11101721012</v>
      </c>
      <c r="K221" s="19">
        <f t="shared" si="13"/>
        <v>6351.564660465694</v>
      </c>
    </row>
    <row r="222" spans="1:11" x14ac:dyDescent="0.55000000000000004">
      <c r="A222">
        <v>2012</v>
      </c>
      <c r="D222" s="10">
        <v>226.66499999999999</v>
      </c>
      <c r="E222" s="7">
        <f t="shared" si="11"/>
        <v>1.0292521671215085</v>
      </c>
      <c r="F222" s="5">
        <f>'my component series'!F222</f>
        <v>2.3218939444358933E-2</v>
      </c>
      <c r="G222" s="17">
        <f>((1+'my component series'!F222)/E222)-1</f>
        <v>-5.8617585368050396E-3</v>
      </c>
      <c r="H222" s="5">
        <f>'my component series'!M222</f>
        <v>0.22669838307506396</v>
      </c>
      <c r="I222" s="17">
        <f>((1+'my component series'!M222)/$E222)-1</f>
        <v>0.19183463708971327</v>
      </c>
      <c r="J222" s="19">
        <f t="shared" si="12"/>
        <v>299527.99768986588</v>
      </c>
      <c r="K222" s="19">
        <f t="shared" si="13"/>
        <v>7570.0147620579783</v>
      </c>
    </row>
    <row r="223" spans="1:11" x14ac:dyDescent="0.55000000000000004">
      <c r="A223">
        <v>2013</v>
      </c>
      <c r="D223" s="10">
        <v>230.28</v>
      </c>
      <c r="E223" s="7">
        <f t="shared" si="11"/>
        <v>1.0159486466812255</v>
      </c>
      <c r="F223" s="5">
        <f>'my component series'!F223</f>
        <v>0.15775745499407878</v>
      </c>
      <c r="G223" s="17">
        <f>((1+'my component series'!F223)/E223)-1</f>
        <v>0.13958265388324165</v>
      </c>
      <c r="H223" s="5">
        <f>'my component series'!M223</f>
        <v>5.1664473971355651E-2</v>
      </c>
      <c r="I223" s="17">
        <f>((1+'my component series'!M223)/$E223)-1</f>
        <v>3.5155150220242071E-2</v>
      </c>
      <c r="J223" s="19">
        <f t="shared" si="12"/>
        <v>341336.91051975085</v>
      </c>
      <c r="K223" s="19">
        <f t="shared" si="13"/>
        <v>7836.1397681875769</v>
      </c>
    </row>
    <row r="224" spans="1:11" x14ac:dyDescent="0.55000000000000004">
      <c r="A224">
        <v>2014</v>
      </c>
      <c r="D224" s="10">
        <v>233.916</v>
      </c>
      <c r="E224" s="7">
        <f t="shared" si="11"/>
        <v>1.0157894736842106</v>
      </c>
      <c r="F224" s="5">
        <f>'my component series'!F224</f>
        <v>0.20058000942358589</v>
      </c>
      <c r="G224" s="17">
        <f>((1+'my component series'!F224)/E224)-1</f>
        <v>0.18191814399213113</v>
      </c>
      <c r="H224" s="5">
        <f>'my component series'!M224</f>
        <v>-8.9229072669816389E-3</v>
      </c>
      <c r="I224" s="17">
        <f>((1+'my component series'!M224)/$E224)-1</f>
        <v>-2.4328250677339458E-2</v>
      </c>
      <c r="J224" s="19">
        <f t="shared" si="12"/>
        <v>403432.28775751207</v>
      </c>
      <c r="K224" s="19">
        <f t="shared" si="13"/>
        <v>7645.5001955644411</v>
      </c>
    </row>
    <row r="225" spans="1:11" x14ac:dyDescent="0.55000000000000004">
      <c r="A225">
        <v>2015</v>
      </c>
      <c r="D225" s="10">
        <v>233.70699999999999</v>
      </c>
      <c r="E225" s="7">
        <f t="shared" si="11"/>
        <v>0.99910651686930352</v>
      </c>
      <c r="F225" s="5">
        <f>'my component series'!F225</f>
        <v>0.10830434019191082</v>
      </c>
      <c r="G225" s="17">
        <f>((1+'my component series'!F225)/E225)-1</f>
        <v>0.10929547698755715</v>
      </c>
      <c r="H225" s="5">
        <f>'my component series'!M225</f>
        <v>0.20314425527332758</v>
      </c>
      <c r="I225" s="17">
        <f>((1+'my component series'!M225)/$E225)-1</f>
        <v>0.20422020571277577</v>
      </c>
      <c r="J225" s="19">
        <f t="shared" si="12"/>
        <v>447525.61208015075</v>
      </c>
      <c r="K225" s="19">
        <f t="shared" si="13"/>
        <v>9206.8658182796789</v>
      </c>
    </row>
    <row r="226" spans="1:11" x14ac:dyDescent="0.55000000000000004">
      <c r="A226">
        <v>2016</v>
      </c>
      <c r="D226" s="10">
        <v>236.916</v>
      </c>
      <c r="E226" s="7">
        <f t="shared" si="11"/>
        <v>1.0137308681383099</v>
      </c>
      <c r="F226" s="5">
        <f>'my component series'!F226</f>
        <v>-4.704592835066157E-2</v>
      </c>
      <c r="G226" s="17">
        <f>((1+'my component series'!F226)/E226)-1</f>
        <v>-5.9953581763359409E-2</v>
      </c>
      <c r="H226" s="5">
        <f>'my component series'!M226</f>
        <v>-5.9782629879025384E-2</v>
      </c>
      <c r="I226" s="17">
        <f>((1+'my component series'!M226)/$E226)-1</f>
        <v>-7.2517766132879968E-2</v>
      </c>
      <c r="J226" s="19">
        <f t="shared" si="12"/>
        <v>420694.84870510595</v>
      </c>
      <c r="K226" s="19">
        <f t="shared" si="13"/>
        <v>8539.2044760528661</v>
      </c>
    </row>
    <row r="227" spans="1:11" x14ac:dyDescent="0.55000000000000004">
      <c r="A227">
        <v>2017</v>
      </c>
      <c r="D227" s="10">
        <v>242.839</v>
      </c>
      <c r="E227" s="7">
        <f t="shared" si="11"/>
        <v>1.02500042209053</v>
      </c>
      <c r="F227" s="5">
        <f>'my component series'!F227</f>
        <v>0.22160152953166512</v>
      </c>
      <c r="G227" s="17">
        <f>((1+'my component series'!F227)/E227)-1</f>
        <v>0.19180587949433159</v>
      </c>
      <c r="H227" s="5">
        <f>'my component series'!M227</f>
        <v>5.7680873585996162E-2</v>
      </c>
      <c r="I227" s="17">
        <f>((1+'my component series'!M227)/$E227)-1</f>
        <v>3.1883354183223744E-2</v>
      </c>
      <c r="J227" s="19">
        <f t="shared" si="12"/>
        <v>501386.59415972355</v>
      </c>
      <c r="K227" s="19">
        <f t="shared" si="13"/>
        <v>8811.4629568058299</v>
      </c>
    </row>
    <row r="228" spans="1:11" x14ac:dyDescent="0.55000000000000004">
      <c r="A228">
        <v>2018</v>
      </c>
      <c r="D228" s="10">
        <v>247.86699999999999</v>
      </c>
      <c r="E228" s="7">
        <f t="shared" si="11"/>
        <v>1.0207050762027516</v>
      </c>
      <c r="F228" s="5">
        <f>'my component series'!F228</f>
        <v>0.24016311565849247</v>
      </c>
      <c r="G228" s="17">
        <f>((1+'my component series'!F228)/E228)-1</f>
        <v>0.21500631727253983</v>
      </c>
      <c r="H228" s="5">
        <f>'my component series'!M228</f>
        <v>9.74648344132516E-2</v>
      </c>
      <c r="I228" s="17">
        <f>((1+'my component series'!M228)/$E228)-1</f>
        <v>7.5202680970357427E-2</v>
      </c>
      <c r="J228" s="19">
        <f t="shared" si="12"/>
        <v>609187.87929982727</v>
      </c>
      <c r="K228" s="19">
        <f t="shared" si="13"/>
        <v>9474.1085944286206</v>
      </c>
    </row>
    <row r="229" spans="1:11" x14ac:dyDescent="0.55000000000000004">
      <c r="A229">
        <v>2019</v>
      </c>
      <c r="D229" s="10">
        <v>251.71199999999999</v>
      </c>
      <c r="E229" s="7">
        <f t="shared" si="11"/>
        <v>1.0155123513819913</v>
      </c>
      <c r="F229" s="5">
        <f>'my component series'!F229</f>
        <v>-2.9243741608885987E-2</v>
      </c>
      <c r="G229" s="17">
        <f>((1+'my component series'!F229)/E229)-1</f>
        <v>-4.4072426032011891E-2</v>
      </c>
      <c r="H229" s="5">
        <f>'my component series'!M229</f>
        <v>3.4088914265142378E-3</v>
      </c>
      <c r="I229" s="17">
        <f>((1+'my component series'!M229)/$E229)-1</f>
        <v>-1.1918574834669071E-2</v>
      </c>
      <c r="J229" s="19">
        <f t="shared" si="12"/>
        <v>582339.49154978746</v>
      </c>
      <c r="K229" s="19">
        <f t="shared" si="13"/>
        <v>9361.1907221541423</v>
      </c>
    </row>
    <row r="230" spans="1:11" x14ac:dyDescent="0.55000000000000004">
      <c r="D230" s="10"/>
      <c r="E230" s="7"/>
    </row>
    <row r="232" spans="1:11" x14ac:dyDescent="0.55000000000000004">
      <c r="J232" s="5"/>
      <c r="K232" s="5"/>
    </row>
    <row r="233" spans="1:11" x14ac:dyDescent="0.55000000000000004">
      <c r="J233" s="5"/>
      <c r="K233" s="5"/>
    </row>
    <row r="234" spans="1:11" x14ac:dyDescent="0.55000000000000004">
      <c r="J234" s="5"/>
      <c r="K234" s="5"/>
    </row>
    <row r="236" spans="1:11" x14ac:dyDescent="0.55000000000000004">
      <c r="K236" s="6"/>
    </row>
    <row r="237" spans="1:11" x14ac:dyDescent="0.55000000000000004">
      <c r="K237" s="6"/>
    </row>
    <row r="238" spans="1:11" x14ac:dyDescent="0.55000000000000004">
      <c r="K238" s="6"/>
    </row>
    <row r="239" spans="1:11" x14ac:dyDescent="0.55000000000000004">
      <c r="K239"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C4FA4-A9CD-4C33-96B8-D750A562E640}">
  <dimension ref="A1:P230"/>
  <sheetViews>
    <sheetView workbookViewId="0">
      <pane xSplit="1" ySplit="1" topLeftCell="D61" activePane="bottomRight" state="frozen"/>
      <selection pane="topRight" activeCell="B1" sqref="B1"/>
      <selection pane="bottomLeft" activeCell="A2" sqref="A2"/>
      <selection pane="bottomRight" activeCell="E66" sqref="E66"/>
    </sheetView>
  </sheetViews>
  <sheetFormatPr defaultRowHeight="14.4" x14ac:dyDescent="0.55000000000000004"/>
  <cols>
    <col min="1" max="1" width="8.578125" customWidth="1"/>
    <col min="3" max="3" width="10.15625" customWidth="1"/>
    <col min="5" max="5" width="10.89453125" customWidth="1"/>
    <col min="6" max="6" width="11.578125" style="3" customWidth="1"/>
    <col min="7" max="7" width="10.578125" style="6" customWidth="1"/>
    <col min="8" max="8" width="10.41796875" style="5" customWidth="1"/>
    <col min="10" max="10" width="9.9453125" customWidth="1"/>
    <col min="11" max="12" width="10.62890625" customWidth="1"/>
    <col min="13" max="13" width="11.83984375" style="3" customWidth="1"/>
  </cols>
  <sheetData>
    <row r="1" spans="1:16" s="1" customFormat="1" ht="74.099999999999994" customHeight="1" x14ac:dyDescent="0.55000000000000004">
      <c r="A1" s="1" t="s">
        <v>19</v>
      </c>
      <c r="B1" s="1" t="s">
        <v>8</v>
      </c>
      <c r="C1" s="1" t="s">
        <v>29</v>
      </c>
      <c r="D1" s="1" t="s">
        <v>9</v>
      </c>
      <c r="E1" s="1" t="s">
        <v>86</v>
      </c>
      <c r="F1" s="2" t="s">
        <v>20</v>
      </c>
      <c r="G1" s="1" t="s">
        <v>21</v>
      </c>
      <c r="H1" s="1" t="s">
        <v>84</v>
      </c>
      <c r="I1" s="1" t="s">
        <v>10</v>
      </c>
      <c r="J1" s="1" t="s">
        <v>12</v>
      </c>
      <c r="K1" s="1" t="s">
        <v>11</v>
      </c>
      <c r="L1" s="1" t="s">
        <v>27</v>
      </c>
      <c r="M1" s="2" t="s">
        <v>23</v>
      </c>
    </row>
    <row r="2" spans="1:16" ht="28.8" customHeight="1" x14ac:dyDescent="0.55000000000000004">
      <c r="A2" s="1" t="s">
        <v>22</v>
      </c>
      <c r="B2" t="s">
        <v>30</v>
      </c>
      <c r="C2" t="s">
        <v>31</v>
      </c>
      <c r="D2" t="s">
        <v>32</v>
      </c>
      <c r="E2" t="s">
        <v>33</v>
      </c>
      <c r="F2" t="s">
        <v>34</v>
      </c>
      <c r="G2" s="6" t="s">
        <v>35</v>
      </c>
      <c r="H2" s="5" t="s">
        <v>36</v>
      </c>
      <c r="I2" t="s">
        <v>37</v>
      </c>
      <c r="J2" t="s">
        <v>38</v>
      </c>
      <c r="K2" t="s">
        <v>39</v>
      </c>
      <c r="L2" t="s">
        <v>40</v>
      </c>
      <c r="M2" s="3" t="s">
        <v>85</v>
      </c>
    </row>
    <row r="3" spans="1:16" x14ac:dyDescent="0.55000000000000004">
      <c r="A3">
        <v>1793</v>
      </c>
      <c r="P3" s="5"/>
    </row>
    <row r="4" spans="1:16" x14ac:dyDescent="0.55000000000000004">
      <c r="A4">
        <v>1794</v>
      </c>
      <c r="B4" s="6">
        <v>-7.6413390766475131E-2</v>
      </c>
      <c r="C4" s="6"/>
      <c r="D4" s="6"/>
      <c r="E4" s="6"/>
      <c r="F4" s="7">
        <f>B4</f>
        <v>-7.6413390766475131E-2</v>
      </c>
      <c r="G4" s="6">
        <v>-0.13760518562262014</v>
      </c>
      <c r="H4" s="5">
        <f>F4-G4</f>
        <v>6.119179485614501E-2</v>
      </c>
      <c r="I4" s="6">
        <v>-7.2395008687413762E-2</v>
      </c>
      <c r="J4" s="6"/>
      <c r="K4" s="6"/>
      <c r="L4" s="6"/>
      <c r="M4" s="7">
        <f t="shared" ref="M4:M35" si="0">I4</f>
        <v>-7.2395008687413762E-2</v>
      </c>
    </row>
    <row r="5" spans="1:16" x14ac:dyDescent="0.55000000000000004">
      <c r="A5">
        <v>1795</v>
      </c>
      <c r="B5" s="6">
        <v>0.19808034435693744</v>
      </c>
      <c r="C5" s="6"/>
      <c r="D5" s="6"/>
      <c r="E5" s="6"/>
      <c r="F5" s="7">
        <f t="shared" ref="F5:F68" si="1">B5</f>
        <v>0.19808034435693744</v>
      </c>
      <c r="G5" s="6">
        <v>0.1224784345915404</v>
      </c>
      <c r="H5" s="5">
        <f t="shared" ref="H5:H68" si="2">F5-G5</f>
        <v>7.5601909765397046E-2</v>
      </c>
      <c r="I5" s="6">
        <v>0.15320463532224407</v>
      </c>
      <c r="J5" s="6"/>
      <c r="K5" s="6"/>
      <c r="L5" s="6"/>
      <c r="M5" s="7">
        <f t="shared" si="0"/>
        <v>0.15320463532224407</v>
      </c>
    </row>
    <row r="6" spans="1:16" x14ac:dyDescent="0.55000000000000004">
      <c r="A6">
        <v>1796</v>
      </c>
      <c r="B6" s="6">
        <v>9.8991845007751822E-2</v>
      </c>
      <c r="C6" s="6"/>
      <c r="D6" s="6"/>
      <c r="E6" s="6"/>
      <c r="F6" s="7">
        <f t="shared" si="1"/>
        <v>9.8991845007751822E-2</v>
      </c>
      <c r="G6" s="6">
        <v>3.0755324186454214E-2</v>
      </c>
      <c r="H6" s="5">
        <f t="shared" si="2"/>
        <v>6.8236520821297608E-2</v>
      </c>
      <c r="I6" s="6">
        <v>-1.029865490671132E-2</v>
      </c>
      <c r="J6" s="6"/>
      <c r="K6" s="6"/>
      <c r="L6" s="6"/>
      <c r="M6" s="7">
        <f t="shared" si="0"/>
        <v>-1.029865490671132E-2</v>
      </c>
    </row>
    <row r="7" spans="1:16" x14ac:dyDescent="0.55000000000000004">
      <c r="A7">
        <v>1797</v>
      </c>
      <c r="B7" s="6">
        <v>-3.5020047159498469E-2</v>
      </c>
      <c r="C7" s="6"/>
      <c r="D7" s="6"/>
      <c r="E7" s="6"/>
      <c r="F7" s="7">
        <f t="shared" si="1"/>
        <v>-3.5020047159498469E-2</v>
      </c>
      <c r="G7" s="6">
        <v>-0.10180463558632002</v>
      </c>
      <c r="H7" s="5">
        <f t="shared" si="2"/>
        <v>6.6784588426821556E-2</v>
      </c>
      <c r="I7" s="6">
        <v>-6.0961833245426506E-2</v>
      </c>
      <c r="J7" s="6"/>
      <c r="K7" s="6"/>
      <c r="L7" s="6"/>
      <c r="M7" s="7">
        <f t="shared" si="0"/>
        <v>-6.0961833245426506E-2</v>
      </c>
    </row>
    <row r="8" spans="1:16" x14ac:dyDescent="0.55000000000000004">
      <c r="A8">
        <v>1798</v>
      </c>
      <c r="B8" s="6">
        <v>0.1333460882381976</v>
      </c>
      <c r="C8" s="6"/>
      <c r="D8" s="6"/>
      <c r="E8" s="6"/>
      <c r="F8" s="7">
        <f t="shared" si="1"/>
        <v>0.1333460882381976</v>
      </c>
      <c r="G8" s="6">
        <v>5.8576821282736224E-2</v>
      </c>
      <c r="H8" s="5">
        <f t="shared" si="2"/>
        <v>7.4769266955461378E-2</v>
      </c>
      <c r="I8" s="6">
        <v>0.15460139184933686</v>
      </c>
      <c r="J8" s="6"/>
      <c r="K8" s="6"/>
      <c r="L8" s="6"/>
      <c r="M8" s="7">
        <f t="shared" si="0"/>
        <v>0.15460139184933686</v>
      </c>
    </row>
    <row r="9" spans="1:16" x14ac:dyDescent="0.55000000000000004">
      <c r="A9">
        <v>1799</v>
      </c>
      <c r="B9" s="6">
        <v>8.5028391586049246E-2</v>
      </c>
      <c r="C9" s="6"/>
      <c r="D9" s="6"/>
      <c r="E9" s="6"/>
      <c r="F9" s="7">
        <f t="shared" si="1"/>
        <v>8.5028391586049246E-2</v>
      </c>
      <c r="G9" s="6">
        <v>1.2462111703308354E-2</v>
      </c>
      <c r="H9" s="5">
        <f t="shared" si="2"/>
        <v>7.2566279882740892E-2</v>
      </c>
      <c r="I9" s="6">
        <v>3.2268079325658144E-2</v>
      </c>
      <c r="J9" s="6"/>
      <c r="K9" s="6"/>
      <c r="L9" s="6"/>
      <c r="M9" s="7">
        <f t="shared" si="0"/>
        <v>3.2268079325658144E-2</v>
      </c>
    </row>
    <row r="10" spans="1:16" x14ac:dyDescent="0.55000000000000004">
      <c r="A10">
        <v>1800</v>
      </c>
      <c r="B10" s="6">
        <v>6.0990539549073963E-2</v>
      </c>
      <c r="C10" s="6"/>
      <c r="D10" s="6"/>
      <c r="E10" s="6"/>
      <c r="F10" s="7">
        <f t="shared" si="1"/>
        <v>6.0990539549073963E-2</v>
      </c>
      <c r="G10" s="6">
        <v>-5.4155003367207799E-3</v>
      </c>
      <c r="H10" s="5">
        <f t="shared" si="2"/>
        <v>6.6406039885794743E-2</v>
      </c>
      <c r="I10" s="6">
        <v>5.6153006948460704E-2</v>
      </c>
      <c r="J10" s="6"/>
      <c r="K10" s="6"/>
      <c r="L10" s="6"/>
      <c r="M10" s="7">
        <f t="shared" si="0"/>
        <v>5.6153006948460704E-2</v>
      </c>
    </row>
    <row r="11" spans="1:16" x14ac:dyDescent="0.55000000000000004">
      <c r="A11">
        <v>1801</v>
      </c>
      <c r="B11" s="6">
        <v>0.13642207163601161</v>
      </c>
      <c r="C11" s="6"/>
      <c r="D11" s="6"/>
      <c r="E11" s="6"/>
      <c r="F11" s="7">
        <f t="shared" si="1"/>
        <v>0.13642207163601161</v>
      </c>
      <c r="G11" s="6">
        <v>6.9370764762826775E-2</v>
      </c>
      <c r="H11" s="5">
        <f t="shared" si="2"/>
        <v>6.7051306873184835E-2</v>
      </c>
      <c r="I11" s="6">
        <v>0.1877726635199394</v>
      </c>
      <c r="J11" s="6"/>
      <c r="K11" s="6"/>
      <c r="L11" s="6"/>
      <c r="M11" s="7">
        <f t="shared" si="0"/>
        <v>0.1877726635199394</v>
      </c>
    </row>
    <row r="12" spans="1:16" x14ac:dyDescent="0.55000000000000004">
      <c r="A12">
        <v>1802</v>
      </c>
      <c r="B12" s="6">
        <v>0.13219385436052233</v>
      </c>
      <c r="C12" s="6"/>
      <c r="D12" s="6"/>
      <c r="E12" s="6"/>
      <c r="F12" s="7">
        <f t="shared" si="1"/>
        <v>0.13219385436052233</v>
      </c>
      <c r="G12" s="6">
        <v>5.9324374158469251E-2</v>
      </c>
      <c r="H12" s="5">
        <f t="shared" si="2"/>
        <v>7.2869480202053083E-2</v>
      </c>
      <c r="I12" s="6">
        <v>0.15002586413447161</v>
      </c>
      <c r="J12" s="6"/>
      <c r="K12" s="6"/>
      <c r="L12" s="6"/>
      <c r="M12" s="7">
        <f t="shared" si="0"/>
        <v>0.15002586413447161</v>
      </c>
    </row>
    <row r="13" spans="1:16" x14ac:dyDescent="0.55000000000000004">
      <c r="A13">
        <v>1803</v>
      </c>
      <c r="B13" s="6">
        <v>0.14209886697977736</v>
      </c>
      <c r="C13" s="6"/>
      <c r="D13" s="6"/>
      <c r="E13" s="6"/>
      <c r="F13" s="7">
        <f t="shared" si="1"/>
        <v>0.14209886697977736</v>
      </c>
      <c r="G13" s="6">
        <v>7.7166002988620086E-2</v>
      </c>
      <c r="H13" s="5">
        <f t="shared" si="2"/>
        <v>6.4932863991157275E-2</v>
      </c>
      <c r="I13" s="6">
        <v>5.5059959872152897E-2</v>
      </c>
      <c r="J13" s="6"/>
      <c r="K13" s="6"/>
      <c r="L13" s="6"/>
      <c r="M13" s="7">
        <f t="shared" si="0"/>
        <v>5.5059959872152897E-2</v>
      </c>
    </row>
    <row r="14" spans="1:16" x14ac:dyDescent="0.55000000000000004">
      <c r="A14">
        <v>1804</v>
      </c>
      <c r="B14" s="6">
        <v>4.3203720565025305E-2</v>
      </c>
      <c r="C14" s="6"/>
      <c r="D14" s="6"/>
      <c r="E14" s="6"/>
      <c r="F14" s="7">
        <f t="shared" si="1"/>
        <v>4.3203720565025305E-2</v>
      </c>
      <c r="G14" s="6">
        <v>-1.6297627675339155E-2</v>
      </c>
      <c r="H14" s="5">
        <f t="shared" si="2"/>
        <v>5.950134824036446E-2</v>
      </c>
      <c r="I14" s="6">
        <v>2.6324618058381214E-2</v>
      </c>
      <c r="J14" s="6"/>
      <c r="K14" s="6"/>
      <c r="L14" s="6"/>
      <c r="M14" s="7">
        <f t="shared" si="0"/>
        <v>2.6324618058381214E-2</v>
      </c>
    </row>
    <row r="15" spans="1:16" x14ac:dyDescent="0.55000000000000004">
      <c r="A15">
        <v>1805</v>
      </c>
      <c r="B15" s="6">
        <v>3.1247389232398337E-3</v>
      </c>
      <c r="C15" s="6"/>
      <c r="D15" s="6"/>
      <c r="E15" s="6"/>
      <c r="F15" s="7">
        <f t="shared" si="1"/>
        <v>3.1247389232398337E-3</v>
      </c>
      <c r="G15" s="6">
        <v>-5.6253298256920825E-2</v>
      </c>
      <c r="H15" s="5">
        <f t="shared" si="2"/>
        <v>5.9378037180160659E-2</v>
      </c>
      <c r="I15" s="6">
        <v>1.0086974449095154E-2</v>
      </c>
      <c r="J15" s="6"/>
      <c r="K15" s="6"/>
      <c r="L15" s="6"/>
      <c r="M15" s="7">
        <f t="shared" si="0"/>
        <v>1.0086974449095154E-2</v>
      </c>
    </row>
    <row r="16" spans="1:16" x14ac:dyDescent="0.55000000000000004">
      <c r="A16">
        <v>1806</v>
      </c>
      <c r="B16" s="6">
        <v>2.978591864111424E-3</v>
      </c>
      <c r="C16" s="6"/>
      <c r="D16" s="6"/>
      <c r="E16" s="6"/>
      <c r="F16" s="7">
        <f t="shared" si="1"/>
        <v>2.978591864111424E-3</v>
      </c>
      <c r="G16" s="6">
        <v>-5.6926813164168699E-2</v>
      </c>
      <c r="H16" s="5">
        <f t="shared" si="2"/>
        <v>5.9905405028280123E-2</v>
      </c>
      <c r="I16" s="6">
        <v>6.0607783286445338E-2</v>
      </c>
      <c r="J16" s="6"/>
      <c r="K16" s="6"/>
      <c r="L16" s="6"/>
      <c r="M16" s="7">
        <f t="shared" si="0"/>
        <v>6.0607783286445338E-2</v>
      </c>
    </row>
    <row r="17" spans="1:13" x14ac:dyDescent="0.55000000000000004">
      <c r="A17">
        <v>1807</v>
      </c>
      <c r="B17" s="6">
        <v>0.10629229328992773</v>
      </c>
      <c r="C17" s="6"/>
      <c r="D17" s="6"/>
      <c r="E17" s="6"/>
      <c r="F17" s="7">
        <f t="shared" si="1"/>
        <v>0.10629229328992773</v>
      </c>
      <c r="G17" s="6">
        <v>4.0643105373743715E-2</v>
      </c>
      <c r="H17" s="5">
        <f t="shared" si="2"/>
        <v>6.5649187916184015E-2</v>
      </c>
      <c r="I17" s="6">
        <v>0.11407926802669492</v>
      </c>
      <c r="J17" s="6"/>
      <c r="K17" s="6"/>
      <c r="L17" s="6"/>
      <c r="M17" s="7">
        <f t="shared" si="0"/>
        <v>0.11407926802669492</v>
      </c>
    </row>
    <row r="18" spans="1:13" x14ac:dyDescent="0.55000000000000004">
      <c r="A18">
        <v>1808</v>
      </c>
      <c r="B18" s="6">
        <v>5.0006387764147675E-3</v>
      </c>
      <c r="C18" s="6"/>
      <c r="D18" s="6"/>
      <c r="E18" s="6"/>
      <c r="F18" s="7">
        <f t="shared" si="1"/>
        <v>5.0006387764147675E-3</v>
      </c>
      <c r="G18" s="6">
        <v>-6.5223331554859376E-2</v>
      </c>
      <c r="H18" s="5">
        <f t="shared" si="2"/>
        <v>7.0223970331274144E-2</v>
      </c>
      <c r="I18" s="6">
        <v>4.7660904005024742E-2</v>
      </c>
      <c r="J18" s="6"/>
      <c r="K18" s="6"/>
      <c r="L18" s="6"/>
      <c r="M18" s="7">
        <f t="shared" si="0"/>
        <v>4.7660904005024742E-2</v>
      </c>
    </row>
    <row r="19" spans="1:13" x14ac:dyDescent="0.55000000000000004">
      <c r="A19">
        <v>1809</v>
      </c>
      <c r="B19" s="6">
        <v>0.14744033665163547</v>
      </c>
      <c r="C19" s="6"/>
      <c r="D19" s="6"/>
      <c r="E19" s="6"/>
      <c r="F19" s="7">
        <f t="shared" si="1"/>
        <v>0.14744033665163547</v>
      </c>
      <c r="G19" s="6">
        <v>8.0837519350277276E-2</v>
      </c>
      <c r="H19" s="5">
        <f t="shared" si="2"/>
        <v>6.6602817301358197E-2</v>
      </c>
      <c r="I19" s="6">
        <v>0.10064792123562037</v>
      </c>
      <c r="J19" s="6"/>
      <c r="K19" s="6"/>
      <c r="L19" s="6"/>
      <c r="M19" s="7">
        <f t="shared" si="0"/>
        <v>0.10064792123562037</v>
      </c>
    </row>
    <row r="20" spans="1:13" x14ac:dyDescent="0.55000000000000004">
      <c r="A20">
        <v>1810</v>
      </c>
      <c r="B20" s="6">
        <v>7.4889874429072689E-2</v>
      </c>
      <c r="C20" s="6"/>
      <c r="D20" s="6"/>
      <c r="E20" s="6"/>
      <c r="F20" s="7">
        <f t="shared" si="1"/>
        <v>7.4889874429072689E-2</v>
      </c>
      <c r="G20" s="6">
        <v>1.1923772176150704E-2</v>
      </c>
      <c r="H20" s="5">
        <f t="shared" si="2"/>
        <v>6.2966102252921985E-2</v>
      </c>
      <c r="I20" s="6">
        <v>5.203097016170935E-2</v>
      </c>
      <c r="J20" s="6"/>
      <c r="K20" s="6"/>
      <c r="L20" s="6"/>
      <c r="M20" s="7">
        <f t="shared" si="0"/>
        <v>5.203097016170935E-2</v>
      </c>
    </row>
    <row r="21" spans="1:13" x14ac:dyDescent="0.55000000000000004">
      <c r="A21">
        <v>1811</v>
      </c>
      <c r="B21" s="6">
        <v>-2.1067958011693477E-2</v>
      </c>
      <c r="C21" s="6"/>
      <c r="D21" s="6"/>
      <c r="E21" s="6"/>
      <c r="F21" s="7">
        <f t="shared" si="1"/>
        <v>-2.1067958011693477E-2</v>
      </c>
      <c r="G21" s="6">
        <v>-8.3635501539318202E-2</v>
      </c>
      <c r="H21" s="5">
        <f t="shared" si="2"/>
        <v>6.2567543527624725E-2</v>
      </c>
      <c r="I21" s="6">
        <v>3.9445134454066839E-2</v>
      </c>
      <c r="J21" s="6"/>
      <c r="K21" s="6"/>
      <c r="L21" s="6"/>
      <c r="M21" s="7">
        <f t="shared" si="0"/>
        <v>3.9445134454066839E-2</v>
      </c>
    </row>
    <row r="22" spans="1:13" x14ac:dyDescent="0.55000000000000004">
      <c r="A22">
        <v>1812</v>
      </c>
      <c r="B22" s="6">
        <v>2.8172812997687702E-2</v>
      </c>
      <c r="C22" s="6"/>
      <c r="D22" s="6"/>
      <c r="E22" s="6"/>
      <c r="F22" s="7">
        <f t="shared" si="1"/>
        <v>2.8172812997687702E-2</v>
      </c>
      <c r="G22" s="6">
        <v>-3.8548171617619698E-2</v>
      </c>
      <c r="H22" s="5">
        <f t="shared" si="2"/>
        <v>6.6720984615307399E-2</v>
      </c>
      <c r="I22" s="6">
        <v>-1.4879799656570781E-2</v>
      </c>
      <c r="J22" s="6"/>
      <c r="K22" s="6"/>
      <c r="L22" s="6"/>
      <c r="M22" s="7">
        <f t="shared" si="0"/>
        <v>-1.4879799656570781E-2</v>
      </c>
    </row>
    <row r="23" spans="1:13" x14ac:dyDescent="0.55000000000000004">
      <c r="A23">
        <v>1813</v>
      </c>
      <c r="B23" s="6">
        <v>0.10303711691055284</v>
      </c>
      <c r="C23" s="6"/>
      <c r="D23" s="6"/>
      <c r="E23" s="6"/>
      <c r="F23" s="7">
        <f t="shared" si="1"/>
        <v>0.10303711691055284</v>
      </c>
      <c r="G23" s="6">
        <v>3.6637429158196122E-2</v>
      </c>
      <c r="H23" s="5">
        <f t="shared" si="2"/>
        <v>6.6399687752356717E-2</v>
      </c>
      <c r="I23" s="6">
        <v>3.2563367061382048E-2</v>
      </c>
      <c r="J23" s="6"/>
      <c r="K23" s="6"/>
      <c r="L23" s="6"/>
      <c r="M23" s="7">
        <f t="shared" si="0"/>
        <v>3.2563367061382048E-2</v>
      </c>
    </row>
    <row r="24" spans="1:13" x14ac:dyDescent="0.55000000000000004">
      <c r="A24">
        <v>1814</v>
      </c>
      <c r="B24" s="6">
        <v>7.3803001728853124E-2</v>
      </c>
      <c r="C24" s="6"/>
      <c r="D24" s="6"/>
      <c r="E24" s="6"/>
      <c r="F24" s="7">
        <f t="shared" si="1"/>
        <v>7.3803001728853124E-2</v>
      </c>
      <c r="G24" s="6">
        <v>6.7644013110639278E-3</v>
      </c>
      <c r="H24" s="5">
        <f t="shared" si="2"/>
        <v>6.7038600417789196E-2</v>
      </c>
      <c r="I24" s="6">
        <v>-2.7582784053074041E-2</v>
      </c>
      <c r="J24" s="6"/>
      <c r="K24" s="6"/>
      <c r="L24" s="6"/>
      <c r="M24" s="7">
        <f t="shared" si="0"/>
        <v>-2.7582784053074041E-2</v>
      </c>
    </row>
    <row r="25" spans="1:13" x14ac:dyDescent="0.55000000000000004">
      <c r="A25">
        <v>1815</v>
      </c>
      <c r="B25" s="6">
        <v>-7.443054441410224E-2</v>
      </c>
      <c r="C25" s="6"/>
      <c r="D25" s="6"/>
      <c r="E25" s="6"/>
      <c r="F25" s="7">
        <f t="shared" si="1"/>
        <v>-7.443054441410224E-2</v>
      </c>
      <c r="G25" s="6">
        <v>-0.13877824040043785</v>
      </c>
      <c r="H25" s="5">
        <f t="shared" si="2"/>
        <v>6.4347695986335607E-2</v>
      </c>
      <c r="I25" s="6">
        <v>-1.6640571894579368E-3</v>
      </c>
      <c r="J25" s="6"/>
      <c r="K25" s="6"/>
      <c r="L25" s="6"/>
      <c r="M25" s="7">
        <f t="shared" si="0"/>
        <v>-1.6640571894579368E-3</v>
      </c>
    </row>
    <row r="26" spans="1:13" x14ac:dyDescent="0.55000000000000004">
      <c r="A26">
        <v>1816</v>
      </c>
      <c r="B26" s="6">
        <v>0.12891084221316951</v>
      </c>
      <c r="C26" s="6"/>
      <c r="D26" s="6"/>
      <c r="E26" s="6"/>
      <c r="F26" s="7">
        <f t="shared" si="1"/>
        <v>0.12891084221316951</v>
      </c>
      <c r="G26" s="6">
        <v>4.9700899930885445E-2</v>
      </c>
      <c r="H26" s="5">
        <f t="shared" si="2"/>
        <v>7.9209942282284063E-2</v>
      </c>
      <c r="I26" s="6">
        <v>0.14683671252990294</v>
      </c>
      <c r="J26" s="6"/>
      <c r="K26" s="6"/>
      <c r="L26" s="6"/>
      <c r="M26" s="7">
        <f t="shared" si="0"/>
        <v>0.14683671252990294</v>
      </c>
    </row>
    <row r="27" spans="1:13" x14ac:dyDescent="0.55000000000000004">
      <c r="A27">
        <v>1817</v>
      </c>
      <c r="B27" s="6">
        <v>4.7328345931910709E-2</v>
      </c>
      <c r="C27" s="6"/>
      <c r="D27" s="6"/>
      <c r="E27" s="6"/>
      <c r="F27" s="7">
        <f t="shared" si="1"/>
        <v>4.7328345931910709E-2</v>
      </c>
      <c r="G27" s="6">
        <v>-2.6881254381522668E-2</v>
      </c>
      <c r="H27" s="5">
        <f t="shared" si="2"/>
        <v>7.4209600313433377E-2</v>
      </c>
      <c r="I27" s="6">
        <v>9.6482110631926882E-2</v>
      </c>
      <c r="J27" s="6"/>
      <c r="K27" s="6"/>
      <c r="L27" s="6"/>
      <c r="M27" s="7">
        <f t="shared" si="0"/>
        <v>9.6482110631926882E-2</v>
      </c>
    </row>
    <row r="28" spans="1:13" x14ac:dyDescent="0.55000000000000004">
      <c r="A28">
        <v>1818</v>
      </c>
      <c r="B28" s="6">
        <v>0.2484169497901465</v>
      </c>
      <c r="C28" s="6"/>
      <c r="D28" s="6"/>
      <c r="E28" s="6"/>
      <c r="F28" s="7">
        <f t="shared" si="1"/>
        <v>0.2484169497901465</v>
      </c>
      <c r="G28" s="6">
        <v>0.19187523408361629</v>
      </c>
      <c r="H28" s="5">
        <f t="shared" si="2"/>
        <v>5.6541715706530216E-2</v>
      </c>
      <c r="I28" s="6">
        <v>0.15663146756924334</v>
      </c>
      <c r="J28" s="6"/>
      <c r="K28" s="6"/>
      <c r="L28" s="6"/>
      <c r="M28" s="7">
        <f t="shared" si="0"/>
        <v>0.15663146756924334</v>
      </c>
    </row>
    <row r="29" spans="1:13" x14ac:dyDescent="0.55000000000000004">
      <c r="A29">
        <v>1819</v>
      </c>
      <c r="B29" s="6">
        <v>-0.13710146213231245</v>
      </c>
      <c r="C29" s="6"/>
      <c r="D29" s="6"/>
      <c r="E29" s="6"/>
      <c r="F29" s="7">
        <f t="shared" si="1"/>
        <v>-0.13710146213231245</v>
      </c>
      <c r="G29" s="6">
        <v>-0.19561063108688193</v>
      </c>
      <c r="H29" s="5">
        <f t="shared" si="2"/>
        <v>5.8509168954569479E-2</v>
      </c>
      <c r="I29" s="6">
        <v>-1.1879254907809483E-3</v>
      </c>
      <c r="J29" s="6"/>
      <c r="K29" s="6"/>
      <c r="L29" s="6"/>
      <c r="M29" s="7">
        <f t="shared" si="0"/>
        <v>-1.1879254907809483E-3</v>
      </c>
    </row>
    <row r="30" spans="1:13" x14ac:dyDescent="0.55000000000000004">
      <c r="A30">
        <v>1820</v>
      </c>
      <c r="B30" s="6">
        <v>-5.1594493550289444E-2</v>
      </c>
      <c r="C30" s="6"/>
      <c r="D30" s="6"/>
      <c r="E30" s="6"/>
      <c r="F30" s="7">
        <f t="shared" si="1"/>
        <v>-5.1594493550289444E-2</v>
      </c>
      <c r="G30" s="6">
        <v>-9.3209973260367285E-2</v>
      </c>
      <c r="H30" s="5">
        <f t="shared" si="2"/>
        <v>4.1615479710077841E-2</v>
      </c>
      <c r="I30" s="6">
        <v>8.6929825993665916E-2</v>
      </c>
      <c r="J30" s="6"/>
      <c r="K30" s="6"/>
      <c r="L30" s="6"/>
      <c r="M30" s="7">
        <f t="shared" si="0"/>
        <v>8.6929825993665916E-2</v>
      </c>
    </row>
    <row r="31" spans="1:13" x14ac:dyDescent="0.55000000000000004">
      <c r="A31">
        <v>1821</v>
      </c>
      <c r="B31" s="6">
        <v>6.4005475682195057E-2</v>
      </c>
      <c r="C31" s="6"/>
      <c r="D31" s="6"/>
      <c r="E31" s="6"/>
      <c r="F31" s="7">
        <f t="shared" si="1"/>
        <v>6.4005475682195057E-2</v>
      </c>
      <c r="G31" s="6">
        <v>3.1472713271196495E-2</v>
      </c>
      <c r="H31" s="5">
        <f t="shared" si="2"/>
        <v>3.2532762410998561E-2</v>
      </c>
      <c r="I31" s="6">
        <v>0.1040515988548931</v>
      </c>
      <c r="J31" s="6"/>
      <c r="K31" s="6"/>
      <c r="L31" s="6"/>
      <c r="M31" s="7">
        <f t="shared" si="0"/>
        <v>0.1040515988548931</v>
      </c>
    </row>
    <row r="32" spans="1:13" x14ac:dyDescent="0.55000000000000004">
      <c r="A32">
        <v>1822</v>
      </c>
      <c r="B32" s="6">
        <v>0.11889627104514933</v>
      </c>
      <c r="C32" s="6"/>
      <c r="D32" s="6"/>
      <c r="E32" s="6"/>
      <c r="F32" s="7">
        <f t="shared" si="1"/>
        <v>0.11889627104514933</v>
      </c>
      <c r="G32" s="6">
        <v>8.1592661244697995E-2</v>
      </c>
      <c r="H32" s="5">
        <f t="shared" si="2"/>
        <v>3.7303609800451332E-2</v>
      </c>
      <c r="I32" s="6">
        <v>6.3793852661230069E-2</v>
      </c>
      <c r="J32" s="6"/>
      <c r="K32" s="6"/>
      <c r="L32" s="6"/>
      <c r="M32" s="7">
        <f t="shared" si="0"/>
        <v>6.3793852661230069E-2</v>
      </c>
    </row>
    <row r="33" spans="1:13" x14ac:dyDescent="0.55000000000000004">
      <c r="A33">
        <v>1823</v>
      </c>
      <c r="B33" s="6">
        <v>-3.9605887498173509E-2</v>
      </c>
      <c r="C33" s="6"/>
      <c r="D33" s="6"/>
      <c r="E33" s="6"/>
      <c r="F33" s="7">
        <f t="shared" si="1"/>
        <v>-3.9605887498173509E-2</v>
      </c>
      <c r="G33" s="6">
        <v>-8.40131823581306E-2</v>
      </c>
      <c r="H33" s="5">
        <f t="shared" si="2"/>
        <v>4.4407294859957092E-2</v>
      </c>
      <c r="I33" s="6">
        <v>2.8393966791778309E-2</v>
      </c>
      <c r="J33" s="6"/>
      <c r="K33" s="6"/>
      <c r="L33" s="6"/>
      <c r="M33" s="7">
        <f t="shared" si="0"/>
        <v>2.8393966791778309E-2</v>
      </c>
    </row>
    <row r="34" spans="1:13" x14ac:dyDescent="0.55000000000000004">
      <c r="A34">
        <v>1824</v>
      </c>
      <c r="B34" s="6">
        <v>7.2505913625287022E-2</v>
      </c>
      <c r="C34" s="6"/>
      <c r="D34" s="6"/>
      <c r="E34" s="6"/>
      <c r="F34" s="7">
        <f t="shared" si="1"/>
        <v>7.2505913625287022E-2</v>
      </c>
      <c r="G34" s="6">
        <v>2.080024754169596E-2</v>
      </c>
      <c r="H34" s="5">
        <f t="shared" si="2"/>
        <v>5.1705666083591062E-2</v>
      </c>
      <c r="I34" s="6">
        <v>5.8464885770026488E-2</v>
      </c>
      <c r="J34" s="6"/>
      <c r="K34" s="6"/>
      <c r="L34" s="6"/>
      <c r="M34" s="7">
        <f t="shared" si="0"/>
        <v>5.8464885770026488E-2</v>
      </c>
    </row>
    <row r="35" spans="1:13" x14ac:dyDescent="0.55000000000000004">
      <c r="A35">
        <v>1825</v>
      </c>
      <c r="B35" s="6">
        <v>0.14344615004037986</v>
      </c>
      <c r="C35" s="6"/>
      <c r="D35" s="6"/>
      <c r="E35" s="6"/>
      <c r="F35" s="7">
        <f t="shared" si="1"/>
        <v>0.14344615004037986</v>
      </c>
      <c r="G35" s="6">
        <v>9.3087102866372451E-2</v>
      </c>
      <c r="H35" s="5">
        <f t="shared" si="2"/>
        <v>5.035904717400741E-2</v>
      </c>
      <c r="I35" s="6">
        <v>7.8532431089501614E-2</v>
      </c>
      <c r="J35" s="6"/>
      <c r="K35" s="6"/>
      <c r="L35" s="6"/>
      <c r="M35" s="7">
        <f t="shared" si="0"/>
        <v>7.8532431089501614E-2</v>
      </c>
    </row>
    <row r="36" spans="1:13" x14ac:dyDescent="0.55000000000000004">
      <c r="A36">
        <v>1826</v>
      </c>
      <c r="B36" s="6">
        <v>2.2985464717948156E-2</v>
      </c>
      <c r="C36" s="6"/>
      <c r="D36" s="6"/>
      <c r="E36" s="6"/>
      <c r="F36" s="7">
        <f t="shared" si="1"/>
        <v>2.2985464717948156E-2</v>
      </c>
      <c r="G36" s="6">
        <v>-2.4392744303094682E-2</v>
      </c>
      <c r="H36" s="5">
        <f t="shared" si="2"/>
        <v>4.7378209021042839E-2</v>
      </c>
      <c r="I36" s="6">
        <v>6.0232920241126012E-3</v>
      </c>
      <c r="J36" s="6"/>
      <c r="K36" s="6"/>
      <c r="L36" s="6"/>
      <c r="M36" s="7">
        <f t="shared" ref="M36:M67" si="3">I36</f>
        <v>6.0232920241126012E-3</v>
      </c>
    </row>
    <row r="37" spans="1:13" x14ac:dyDescent="0.55000000000000004">
      <c r="A37">
        <v>1827</v>
      </c>
      <c r="B37" s="6">
        <v>5.2995354457904487E-2</v>
      </c>
      <c r="C37" s="6"/>
      <c r="D37" s="6"/>
      <c r="E37" s="6"/>
      <c r="F37" s="7">
        <f t="shared" si="1"/>
        <v>5.2995354457904487E-2</v>
      </c>
      <c r="G37" s="6">
        <v>4.6322584772193753E-3</v>
      </c>
      <c r="H37" s="5">
        <f t="shared" si="2"/>
        <v>4.8363095980685111E-2</v>
      </c>
      <c r="I37" s="6">
        <v>5.491606312361038E-2</v>
      </c>
      <c r="J37" s="6"/>
      <c r="K37" s="6"/>
      <c r="L37" s="6"/>
      <c r="M37" s="7">
        <f t="shared" si="3"/>
        <v>5.491606312361038E-2</v>
      </c>
    </row>
    <row r="38" spans="1:13" x14ac:dyDescent="0.55000000000000004">
      <c r="A38">
        <v>1828</v>
      </c>
      <c r="B38" s="6">
        <v>3.9397148138130111E-2</v>
      </c>
      <c r="C38" s="6"/>
      <c r="D38" s="6"/>
      <c r="E38" s="6"/>
      <c r="F38" s="7">
        <f t="shared" si="1"/>
        <v>3.9397148138130111E-2</v>
      </c>
      <c r="G38" s="6">
        <v>-7.9356201966228612E-3</v>
      </c>
      <c r="H38" s="5">
        <f t="shared" si="2"/>
        <v>4.7332768334752973E-2</v>
      </c>
      <c r="I38" s="6">
        <v>6.128290403666279E-2</v>
      </c>
      <c r="J38" s="6"/>
      <c r="K38" s="6"/>
      <c r="L38" s="6"/>
      <c r="M38" s="7">
        <f t="shared" si="3"/>
        <v>6.128290403666279E-2</v>
      </c>
    </row>
    <row r="39" spans="1:13" x14ac:dyDescent="0.55000000000000004">
      <c r="A39">
        <v>1829</v>
      </c>
      <c r="B39" s="6">
        <v>4.1401891834128568E-2</v>
      </c>
      <c r="C39" s="6"/>
      <c r="D39" s="6"/>
      <c r="E39" s="6"/>
      <c r="F39" s="7">
        <f t="shared" si="1"/>
        <v>4.1401891834128568E-2</v>
      </c>
      <c r="G39" s="6">
        <v>-9.6942757498983401E-3</v>
      </c>
      <c r="H39" s="5">
        <f t="shared" si="2"/>
        <v>5.1096167584026908E-2</v>
      </c>
      <c r="I39" s="6">
        <v>3.0164179877212174E-2</v>
      </c>
      <c r="J39" s="6"/>
      <c r="K39" s="6"/>
      <c r="L39" s="6"/>
      <c r="M39" s="7">
        <f t="shared" si="3"/>
        <v>3.0164179877212174E-2</v>
      </c>
    </row>
    <row r="40" spans="1:13" x14ac:dyDescent="0.55000000000000004">
      <c r="A40">
        <v>1830</v>
      </c>
      <c r="B40" s="6">
        <v>5.1206551785188736E-2</v>
      </c>
      <c r="C40" s="6"/>
      <c r="D40" s="6"/>
      <c r="E40" s="6"/>
      <c r="F40" s="7">
        <f t="shared" si="1"/>
        <v>5.1206551785188736E-2</v>
      </c>
      <c r="G40" s="6">
        <v>-3.3570810034919685E-3</v>
      </c>
      <c r="H40" s="5">
        <f t="shared" si="2"/>
        <v>5.4563632788680705E-2</v>
      </c>
      <c r="I40" s="6">
        <v>6.7444826158385346E-2</v>
      </c>
      <c r="J40" s="6"/>
      <c r="K40" s="6"/>
      <c r="L40" s="6"/>
      <c r="M40" s="7">
        <f t="shared" si="3"/>
        <v>6.7444826158385346E-2</v>
      </c>
    </row>
    <row r="41" spans="1:13" x14ac:dyDescent="0.55000000000000004">
      <c r="A41">
        <v>1831</v>
      </c>
      <c r="B41" s="6">
        <v>0.12402101977583802</v>
      </c>
      <c r="C41" s="6"/>
      <c r="D41" s="6"/>
      <c r="E41" s="6"/>
      <c r="F41" s="7">
        <f t="shared" si="1"/>
        <v>0.12402101977583802</v>
      </c>
      <c r="G41" s="6">
        <v>7.0060901504879869E-2</v>
      </c>
      <c r="H41" s="5">
        <f t="shared" si="2"/>
        <v>5.3960118270958146E-2</v>
      </c>
      <c r="I41" s="6">
        <v>6.0118027184267592E-2</v>
      </c>
      <c r="J41" s="6"/>
      <c r="K41" s="6"/>
      <c r="L41" s="6"/>
      <c r="M41" s="7">
        <f t="shared" si="3"/>
        <v>6.0118027184267592E-2</v>
      </c>
    </row>
    <row r="42" spans="1:13" x14ac:dyDescent="0.55000000000000004">
      <c r="A42">
        <v>1832</v>
      </c>
      <c r="B42" s="6">
        <v>4.9197532632754282E-2</v>
      </c>
      <c r="C42" s="6"/>
      <c r="D42" s="6"/>
      <c r="E42" s="6"/>
      <c r="F42" s="7">
        <f t="shared" si="1"/>
        <v>4.9197532632754282E-2</v>
      </c>
      <c r="G42" s="6">
        <v>4.9413235453110715E-4</v>
      </c>
      <c r="H42" s="5">
        <f t="shared" si="2"/>
        <v>4.8703400278223175E-2</v>
      </c>
      <c r="I42" s="6">
        <v>8.6078925407794743E-2</v>
      </c>
      <c r="J42" s="6"/>
      <c r="K42" s="6"/>
      <c r="L42" s="6"/>
      <c r="M42" s="7">
        <f t="shared" si="3"/>
        <v>8.6078925407794743E-2</v>
      </c>
    </row>
    <row r="43" spans="1:13" x14ac:dyDescent="0.55000000000000004">
      <c r="A43">
        <v>1833</v>
      </c>
      <c r="B43" s="6">
        <v>1.5235478251329537E-2</v>
      </c>
      <c r="C43" s="6"/>
      <c r="D43" s="6"/>
      <c r="E43" s="6"/>
      <c r="F43" s="7">
        <f t="shared" si="1"/>
        <v>1.5235478251329537E-2</v>
      </c>
      <c r="G43" s="6">
        <v>-3.4770532029059109E-2</v>
      </c>
      <c r="H43" s="5">
        <f t="shared" si="2"/>
        <v>5.0006010280388646E-2</v>
      </c>
      <c r="I43" s="6">
        <v>6.1024225442111162E-2</v>
      </c>
      <c r="J43" s="6"/>
      <c r="K43" s="6"/>
      <c r="L43" s="6"/>
      <c r="M43" s="7">
        <f t="shared" si="3"/>
        <v>6.1024225442111162E-2</v>
      </c>
    </row>
    <row r="44" spans="1:13" x14ac:dyDescent="0.55000000000000004">
      <c r="A44">
        <v>1834</v>
      </c>
      <c r="B44" s="6">
        <v>1.1392276919615307E-2</v>
      </c>
      <c r="C44" s="6"/>
      <c r="D44" s="6"/>
      <c r="E44" s="6"/>
      <c r="F44" s="7">
        <f t="shared" si="1"/>
        <v>1.1392276919615307E-2</v>
      </c>
      <c r="G44" s="6">
        <v>-4.2638860460902817E-2</v>
      </c>
      <c r="H44" s="5">
        <f t="shared" si="2"/>
        <v>5.4031137380518124E-2</v>
      </c>
      <c r="I44" s="6">
        <v>-8.2221812712993999E-3</v>
      </c>
      <c r="J44" s="6"/>
      <c r="K44" s="6"/>
      <c r="L44" s="6"/>
      <c r="M44" s="7">
        <f t="shared" si="3"/>
        <v>-8.2221812712993999E-3</v>
      </c>
    </row>
    <row r="45" spans="1:13" x14ac:dyDescent="0.55000000000000004">
      <c r="A45">
        <v>1835</v>
      </c>
      <c r="B45" s="6">
        <v>0.10202604756402911</v>
      </c>
      <c r="C45" s="6"/>
      <c r="D45" s="6"/>
      <c r="E45" s="6"/>
      <c r="F45" s="7">
        <f t="shared" si="1"/>
        <v>0.10202604756402911</v>
      </c>
      <c r="G45" s="6">
        <v>4.8300150824736265E-2</v>
      </c>
      <c r="H45" s="5">
        <f t="shared" si="2"/>
        <v>5.3725896739292844E-2</v>
      </c>
      <c r="I45" s="6">
        <v>8.6018521557580371E-2</v>
      </c>
      <c r="J45" s="6"/>
      <c r="K45" s="6"/>
      <c r="L45" s="6"/>
      <c r="M45" s="7">
        <f t="shared" si="3"/>
        <v>8.6018521557580371E-2</v>
      </c>
    </row>
    <row r="46" spans="1:13" x14ac:dyDescent="0.55000000000000004">
      <c r="A46">
        <v>1836</v>
      </c>
      <c r="B46" s="6">
        <v>0.10858469469647436</v>
      </c>
      <c r="C46" s="6"/>
      <c r="D46" s="6"/>
      <c r="E46" s="6"/>
      <c r="F46" s="7">
        <f t="shared" si="1"/>
        <v>0.10858469469647436</v>
      </c>
      <c r="G46" s="6">
        <v>5.2350843467088959E-2</v>
      </c>
      <c r="H46" s="5">
        <f t="shared" si="2"/>
        <v>5.6233851229385401E-2</v>
      </c>
      <c r="I46" s="6">
        <v>1.1269930665080894E-2</v>
      </c>
      <c r="J46" s="6"/>
      <c r="K46" s="6"/>
      <c r="L46" s="6"/>
      <c r="M46" s="7">
        <f t="shared" si="3"/>
        <v>1.1269930665080894E-2</v>
      </c>
    </row>
    <row r="47" spans="1:13" x14ac:dyDescent="0.55000000000000004">
      <c r="A47">
        <v>1837</v>
      </c>
      <c r="B47" s="6">
        <v>2.1127656609492451E-2</v>
      </c>
      <c r="C47" s="6"/>
      <c r="D47" s="6"/>
      <c r="E47" s="6"/>
      <c r="F47" s="7">
        <f t="shared" si="1"/>
        <v>2.1127656609492451E-2</v>
      </c>
      <c r="G47" s="6">
        <v>-3.7085363122188464E-2</v>
      </c>
      <c r="H47" s="5">
        <f t="shared" si="2"/>
        <v>5.8213019731680915E-2</v>
      </c>
      <c r="I47" s="6">
        <v>1.6809401373599722E-2</v>
      </c>
      <c r="J47" s="6"/>
      <c r="K47" s="6"/>
      <c r="L47" s="6"/>
      <c r="M47" s="7">
        <f t="shared" si="3"/>
        <v>1.6809401373599722E-2</v>
      </c>
    </row>
    <row r="48" spans="1:13" x14ac:dyDescent="0.55000000000000004">
      <c r="A48">
        <v>1838</v>
      </c>
      <c r="B48" s="6">
        <v>-2.4916061943072276E-2</v>
      </c>
      <c r="C48" s="6"/>
      <c r="D48" s="6"/>
      <c r="E48" s="6"/>
      <c r="F48" s="7">
        <f t="shared" si="1"/>
        <v>-2.4916061943072276E-2</v>
      </c>
      <c r="G48" s="6">
        <v>-8.0774838352385414E-2</v>
      </c>
      <c r="H48" s="5">
        <f t="shared" si="2"/>
        <v>5.5858776409313138E-2</v>
      </c>
      <c r="I48" s="6">
        <v>8.0271083162037973E-2</v>
      </c>
      <c r="J48" s="6"/>
      <c r="K48" s="6"/>
      <c r="L48" s="6"/>
      <c r="M48" s="7">
        <f t="shared" si="3"/>
        <v>8.0271083162037973E-2</v>
      </c>
    </row>
    <row r="49" spans="1:13" x14ac:dyDescent="0.55000000000000004">
      <c r="A49">
        <v>1839</v>
      </c>
      <c r="B49" s="6">
        <v>8.7872049921124074E-2</v>
      </c>
      <c r="C49" s="6"/>
      <c r="D49" s="6"/>
      <c r="E49" s="6"/>
      <c r="F49" s="7">
        <f t="shared" si="1"/>
        <v>8.7872049921124074E-2</v>
      </c>
      <c r="G49" s="6">
        <v>2.2210920532262701E-2</v>
      </c>
      <c r="H49" s="5">
        <f t="shared" si="2"/>
        <v>6.5661129388861372E-2</v>
      </c>
      <c r="I49" s="6">
        <v>3.8459612566897984E-2</v>
      </c>
      <c r="J49" s="6"/>
      <c r="K49" s="6"/>
      <c r="L49" s="6"/>
      <c r="M49" s="7">
        <f t="shared" si="3"/>
        <v>3.8459612566897984E-2</v>
      </c>
    </row>
    <row r="50" spans="1:13" x14ac:dyDescent="0.55000000000000004">
      <c r="A50">
        <v>1840</v>
      </c>
      <c r="B50" s="6">
        <v>-0.15416923114989711</v>
      </c>
      <c r="C50" s="6"/>
      <c r="D50" s="6"/>
      <c r="E50" s="6"/>
      <c r="F50" s="7">
        <f t="shared" si="1"/>
        <v>-0.15416923114989711</v>
      </c>
      <c r="G50" s="6">
        <v>-0.21514731345450622</v>
      </c>
      <c r="H50" s="5">
        <f t="shared" si="2"/>
        <v>6.0978082304609105E-2</v>
      </c>
      <c r="I50" s="6">
        <v>-6.391567381960836E-2</v>
      </c>
      <c r="J50" s="6"/>
      <c r="K50" s="6"/>
      <c r="L50" s="6"/>
      <c r="M50" s="7">
        <f t="shared" si="3"/>
        <v>-6.391567381960836E-2</v>
      </c>
    </row>
    <row r="51" spans="1:13" x14ac:dyDescent="0.55000000000000004">
      <c r="A51">
        <v>1841</v>
      </c>
      <c r="B51" s="6">
        <v>-4.6071682513697532E-2</v>
      </c>
      <c r="C51" s="6"/>
      <c r="D51" s="6"/>
      <c r="E51" s="6"/>
      <c r="F51" s="7">
        <f t="shared" si="1"/>
        <v>-4.6071682513697532E-2</v>
      </c>
      <c r="G51" s="6">
        <v>-9.144918703510585E-2</v>
      </c>
      <c r="H51" s="5">
        <f t="shared" si="2"/>
        <v>4.5377504521408318E-2</v>
      </c>
      <c r="I51" s="6">
        <v>4.4691740319852166E-2</v>
      </c>
      <c r="J51" s="6"/>
      <c r="K51" s="6"/>
      <c r="L51" s="6"/>
      <c r="M51" s="7">
        <f t="shared" si="3"/>
        <v>4.4691740319852166E-2</v>
      </c>
    </row>
    <row r="52" spans="1:13" x14ac:dyDescent="0.55000000000000004">
      <c r="A52">
        <v>1842</v>
      </c>
      <c r="B52" s="6">
        <v>-0.29836515115633766</v>
      </c>
      <c r="C52" s="6"/>
      <c r="D52" s="6"/>
      <c r="E52" s="6"/>
      <c r="F52" s="7">
        <f t="shared" si="1"/>
        <v>-0.29836515115633766</v>
      </c>
      <c r="G52" s="6">
        <v>-0.34419366511611182</v>
      </c>
      <c r="H52" s="5">
        <f t="shared" si="2"/>
        <v>4.5828513959774164E-2</v>
      </c>
      <c r="I52" s="6">
        <v>-0.22876523255993411</v>
      </c>
      <c r="J52" s="6"/>
      <c r="K52" s="6"/>
      <c r="L52" s="6"/>
      <c r="M52" s="7">
        <f t="shared" si="3"/>
        <v>-0.22876523255993411</v>
      </c>
    </row>
    <row r="53" spans="1:13" x14ac:dyDescent="0.55000000000000004">
      <c r="A53">
        <v>1843</v>
      </c>
      <c r="B53" s="6">
        <v>-5.4656150545382531E-2</v>
      </c>
      <c r="C53" s="6"/>
      <c r="D53" s="6"/>
      <c r="E53" s="6"/>
      <c r="F53" s="7">
        <f t="shared" si="1"/>
        <v>-5.4656150545382531E-2</v>
      </c>
      <c r="G53" s="6">
        <v>-0.1025073144642572</v>
      </c>
      <c r="H53" s="5">
        <f t="shared" si="2"/>
        <v>4.7851163918874673E-2</v>
      </c>
      <c r="I53" s="6">
        <v>-6.9568379706459377E-2</v>
      </c>
      <c r="J53" s="6"/>
      <c r="K53" s="6"/>
      <c r="L53" s="6"/>
      <c r="M53" s="7">
        <f t="shared" si="3"/>
        <v>-6.9568379706459377E-2</v>
      </c>
    </row>
    <row r="54" spans="1:13" x14ac:dyDescent="0.55000000000000004">
      <c r="A54">
        <v>1844</v>
      </c>
      <c r="B54" s="6">
        <v>0.38252226770440489</v>
      </c>
      <c r="C54" s="6"/>
      <c r="D54" s="6"/>
      <c r="E54" s="6"/>
      <c r="F54" s="7">
        <f t="shared" si="1"/>
        <v>0.38252226770440489</v>
      </c>
      <c r="G54" s="6">
        <v>0.32202234317987455</v>
      </c>
      <c r="H54" s="5">
        <f t="shared" si="2"/>
        <v>6.0499924524530346E-2</v>
      </c>
      <c r="I54" s="6">
        <v>0.49915772504905903</v>
      </c>
      <c r="J54" s="6"/>
      <c r="K54" s="6"/>
      <c r="L54" s="6"/>
      <c r="M54" s="7">
        <f t="shared" si="3"/>
        <v>0.49915772504905903</v>
      </c>
    </row>
    <row r="55" spans="1:13" x14ac:dyDescent="0.55000000000000004">
      <c r="A55">
        <v>1845</v>
      </c>
      <c r="B55" s="6">
        <v>9.8583897283296418E-2</v>
      </c>
      <c r="C55" s="6"/>
      <c r="D55" s="6"/>
      <c r="E55" s="6"/>
      <c r="F55" s="7">
        <f t="shared" si="1"/>
        <v>9.8583897283296418E-2</v>
      </c>
      <c r="G55" s="6">
        <v>4.59811871296123E-2</v>
      </c>
      <c r="H55" s="5">
        <f t="shared" si="2"/>
        <v>5.2602710153684118E-2</v>
      </c>
      <c r="I55" s="6">
        <v>6.4667511528804997E-2</v>
      </c>
      <c r="J55" s="6"/>
      <c r="K55" s="6"/>
      <c r="L55" s="6"/>
      <c r="M55" s="7">
        <f t="shared" si="3"/>
        <v>6.4667511528804997E-2</v>
      </c>
    </row>
    <row r="56" spans="1:13" x14ac:dyDescent="0.55000000000000004">
      <c r="A56">
        <v>1846</v>
      </c>
      <c r="B56" s="6">
        <v>6.2447186684683853E-2</v>
      </c>
      <c r="C56" s="6"/>
      <c r="D56" s="6"/>
      <c r="E56" s="6"/>
      <c r="F56" s="7">
        <f t="shared" si="1"/>
        <v>6.2447186684683853E-2</v>
      </c>
      <c r="G56" s="6">
        <v>9.3034602749992867E-3</v>
      </c>
      <c r="H56" s="5">
        <f t="shared" si="2"/>
        <v>5.3143726409684566E-2</v>
      </c>
      <c r="I56" s="6">
        <v>1.9028168394817403E-2</v>
      </c>
      <c r="J56" s="6"/>
      <c r="K56" s="6"/>
      <c r="L56" s="6"/>
      <c r="M56" s="7">
        <f t="shared" si="3"/>
        <v>1.9028168394817403E-2</v>
      </c>
    </row>
    <row r="57" spans="1:13" x14ac:dyDescent="0.55000000000000004">
      <c r="A57">
        <v>1847</v>
      </c>
      <c r="B57" s="6">
        <v>4.557438803070335E-2</v>
      </c>
      <c r="C57" s="6"/>
      <c r="D57" s="6"/>
      <c r="E57" s="6"/>
      <c r="F57" s="7">
        <f t="shared" si="1"/>
        <v>4.557438803070335E-2</v>
      </c>
      <c r="G57" s="6">
        <v>-1.4385822187734432E-2</v>
      </c>
      <c r="H57" s="5">
        <f t="shared" si="2"/>
        <v>5.9960210218437782E-2</v>
      </c>
      <c r="I57" s="6">
        <v>8.2799613040244815E-2</v>
      </c>
      <c r="J57" s="6"/>
      <c r="K57" s="6"/>
      <c r="L57" s="6"/>
      <c r="M57" s="7">
        <f t="shared" si="3"/>
        <v>8.2799613040244815E-2</v>
      </c>
    </row>
    <row r="58" spans="1:13" x14ac:dyDescent="0.55000000000000004">
      <c r="A58">
        <v>1848</v>
      </c>
      <c r="B58" s="6">
        <v>5.3084785735698414E-2</v>
      </c>
      <c r="C58" s="6"/>
      <c r="D58" s="6"/>
      <c r="E58" s="6"/>
      <c r="F58" s="7">
        <f t="shared" si="1"/>
        <v>5.3084785735698414E-2</v>
      </c>
      <c r="G58" s="6">
        <v>-5.175868588338739E-3</v>
      </c>
      <c r="H58" s="5">
        <f t="shared" si="2"/>
        <v>5.8260654324037153E-2</v>
      </c>
      <c r="I58" s="6">
        <v>3.2959288784613232E-2</v>
      </c>
      <c r="J58" s="6"/>
      <c r="K58" s="6"/>
      <c r="L58" s="6"/>
      <c r="M58" s="7">
        <f t="shared" si="3"/>
        <v>3.2959288784613232E-2</v>
      </c>
    </row>
    <row r="59" spans="1:13" x14ac:dyDescent="0.55000000000000004">
      <c r="A59">
        <v>1849</v>
      </c>
      <c r="B59" s="6">
        <v>-4.1133846182761502E-3</v>
      </c>
      <c r="C59" s="6"/>
      <c r="D59" s="6"/>
      <c r="E59" s="6"/>
      <c r="F59" s="7">
        <f t="shared" si="1"/>
        <v>-4.1133846182761502E-3</v>
      </c>
      <c r="G59" s="6">
        <v>-6.4518317000676784E-2</v>
      </c>
      <c r="H59" s="5">
        <f t="shared" si="2"/>
        <v>6.0404932382400633E-2</v>
      </c>
      <c r="I59" s="6">
        <v>0.21261016418965101</v>
      </c>
      <c r="J59" s="6"/>
      <c r="K59" s="6"/>
      <c r="L59" s="6"/>
      <c r="M59" s="7">
        <f t="shared" si="3"/>
        <v>0.21261016418965101</v>
      </c>
    </row>
    <row r="60" spans="1:13" x14ac:dyDescent="0.55000000000000004">
      <c r="A60">
        <v>1850</v>
      </c>
      <c r="B60" s="6">
        <v>2.9876384544654799E-2</v>
      </c>
      <c r="C60" s="6"/>
      <c r="D60" s="6"/>
      <c r="E60" s="6"/>
      <c r="F60" s="7">
        <f t="shared" si="1"/>
        <v>2.9876384544654799E-2</v>
      </c>
      <c r="G60" s="6">
        <v>-2.9056015555339321E-2</v>
      </c>
      <c r="H60" s="5">
        <f t="shared" si="2"/>
        <v>5.893240009999412E-2</v>
      </c>
      <c r="I60" s="6">
        <v>0.14316913103110152</v>
      </c>
      <c r="J60" s="6"/>
      <c r="K60" s="6"/>
      <c r="L60" s="6"/>
      <c r="M60" s="7">
        <f t="shared" si="3"/>
        <v>0.14316913103110152</v>
      </c>
    </row>
    <row r="61" spans="1:13" x14ac:dyDescent="0.55000000000000004">
      <c r="A61">
        <v>1851</v>
      </c>
      <c r="B61" s="6">
        <v>0.2199199019481779</v>
      </c>
      <c r="C61" s="6"/>
      <c r="D61" s="6"/>
      <c r="E61" s="6"/>
      <c r="F61" s="7">
        <f t="shared" si="1"/>
        <v>0.2199199019481779</v>
      </c>
      <c r="G61" s="6">
        <v>0.15861166144596717</v>
      </c>
      <c r="H61" s="5">
        <f t="shared" si="2"/>
        <v>6.1308240502210731E-2</v>
      </c>
      <c r="I61" s="6">
        <v>0.10994662766371781</v>
      </c>
      <c r="J61" s="6"/>
      <c r="K61" s="6"/>
      <c r="L61" s="6"/>
      <c r="M61" s="7">
        <f t="shared" si="3"/>
        <v>0.10994662766371781</v>
      </c>
    </row>
    <row r="62" spans="1:13" x14ac:dyDescent="0.55000000000000004">
      <c r="A62">
        <v>1852</v>
      </c>
      <c r="B62" s="6">
        <v>-3.5303431108529959E-2</v>
      </c>
      <c r="C62" s="6"/>
      <c r="D62" s="6"/>
      <c r="E62" s="6"/>
      <c r="F62" s="7">
        <f t="shared" si="1"/>
        <v>-3.5303431108529959E-2</v>
      </c>
      <c r="G62" s="6">
        <v>-9.601341339262992E-2</v>
      </c>
      <c r="H62" s="5">
        <f t="shared" si="2"/>
        <v>6.0709982284099961E-2</v>
      </c>
      <c r="I62" s="6">
        <v>3.9349837691647134E-2</v>
      </c>
      <c r="J62" s="6"/>
      <c r="K62" s="6"/>
      <c r="L62" s="6"/>
      <c r="M62" s="7">
        <f t="shared" si="3"/>
        <v>3.9349837691647134E-2</v>
      </c>
    </row>
    <row r="63" spans="1:13" x14ac:dyDescent="0.55000000000000004">
      <c r="A63">
        <v>1853</v>
      </c>
      <c r="B63" s="6">
        <v>0.19662740388879629</v>
      </c>
      <c r="C63" s="6"/>
      <c r="D63" s="6"/>
      <c r="E63" s="6"/>
      <c r="F63" s="7">
        <f t="shared" si="1"/>
        <v>0.19662740388879629</v>
      </c>
      <c r="G63" s="6">
        <v>0.13261080016080129</v>
      </c>
      <c r="H63" s="5">
        <f t="shared" si="2"/>
        <v>6.4016603727995003E-2</v>
      </c>
      <c r="I63" s="6">
        <v>0.11402938443400001</v>
      </c>
      <c r="J63" s="6"/>
      <c r="K63" s="6"/>
      <c r="L63" s="6"/>
      <c r="M63" s="7">
        <f t="shared" si="3"/>
        <v>0.11402938443400001</v>
      </c>
    </row>
    <row r="64" spans="1:13" x14ac:dyDescent="0.55000000000000004">
      <c r="A64">
        <v>1854</v>
      </c>
      <c r="B64" s="6">
        <v>-9.5444849084772576E-2</v>
      </c>
      <c r="C64" s="6"/>
      <c r="D64" s="6"/>
      <c r="E64" s="6"/>
      <c r="F64" s="7">
        <f t="shared" si="1"/>
        <v>-9.5444849084772576E-2</v>
      </c>
      <c r="G64" s="6">
        <v>-0.1855722518380708</v>
      </c>
      <c r="H64" s="5">
        <f t="shared" si="2"/>
        <v>9.0127402753298225E-2</v>
      </c>
      <c r="I64" s="6">
        <v>3.9983339440399793E-2</v>
      </c>
      <c r="J64" s="6"/>
      <c r="K64" s="6"/>
      <c r="L64" s="6"/>
      <c r="M64" s="7">
        <f t="shared" si="3"/>
        <v>3.9983339440399793E-2</v>
      </c>
    </row>
    <row r="65" spans="1:13" x14ac:dyDescent="0.55000000000000004">
      <c r="A65">
        <v>1855</v>
      </c>
      <c r="B65" s="6">
        <v>-0.11270352334919553</v>
      </c>
      <c r="C65" s="6"/>
      <c r="D65" s="6"/>
      <c r="E65" s="6"/>
      <c r="F65" s="7">
        <f t="shared" si="1"/>
        <v>-0.11270352334919553</v>
      </c>
      <c r="G65" s="6">
        <v>-0.17188156374501851</v>
      </c>
      <c r="H65" s="5">
        <f t="shared" si="2"/>
        <v>5.9178040395822973E-2</v>
      </c>
      <c r="I65" s="6">
        <v>-1.5719769448050109E-2</v>
      </c>
      <c r="J65" s="6"/>
      <c r="K65" s="6"/>
      <c r="L65" s="6"/>
      <c r="M65" s="7">
        <f t="shared" si="3"/>
        <v>-1.5719769448050109E-2</v>
      </c>
    </row>
    <row r="66" spans="1:13" x14ac:dyDescent="0.55000000000000004">
      <c r="A66">
        <v>1856</v>
      </c>
      <c r="B66" s="6">
        <v>-1.7372087286556592E-2</v>
      </c>
      <c r="C66" s="6"/>
      <c r="D66" s="6"/>
      <c r="E66" s="6"/>
      <c r="F66" s="7">
        <f t="shared" si="1"/>
        <v>-1.7372087286556592E-2</v>
      </c>
      <c r="G66" s="6">
        <v>-8.1228327005349987E-2</v>
      </c>
      <c r="H66" s="5">
        <f t="shared" si="2"/>
        <v>6.3856239718793395E-2</v>
      </c>
      <c r="I66" s="6">
        <v>9.1047046619422603E-2</v>
      </c>
      <c r="J66" s="6"/>
      <c r="K66" s="6"/>
      <c r="L66" s="6"/>
      <c r="M66" s="7">
        <f t="shared" si="3"/>
        <v>9.1047046619422603E-2</v>
      </c>
    </row>
    <row r="67" spans="1:13" x14ac:dyDescent="0.55000000000000004">
      <c r="A67">
        <v>1857</v>
      </c>
      <c r="B67" s="6">
        <v>0.13852233415989401</v>
      </c>
      <c r="C67" s="6"/>
      <c r="D67" s="6"/>
      <c r="E67" s="6"/>
      <c r="F67" s="7">
        <f t="shared" si="1"/>
        <v>0.13852233415989401</v>
      </c>
      <c r="G67" s="6">
        <v>5.0254207814778518E-2</v>
      </c>
      <c r="H67" s="5">
        <f t="shared" si="2"/>
        <v>8.8268126345115494E-2</v>
      </c>
      <c r="I67" s="6">
        <v>7.9847230686782747E-2</v>
      </c>
      <c r="J67" s="6"/>
      <c r="K67" s="6"/>
      <c r="L67" s="6"/>
      <c r="M67" s="7">
        <f t="shared" si="3"/>
        <v>7.9847230686782747E-2</v>
      </c>
    </row>
    <row r="68" spans="1:13" x14ac:dyDescent="0.55000000000000004">
      <c r="A68">
        <v>1858</v>
      </c>
      <c r="B68" s="6">
        <v>-0.1378052429096347</v>
      </c>
      <c r="C68" s="6"/>
      <c r="D68" s="6"/>
      <c r="E68" s="6"/>
      <c r="F68" s="7">
        <f t="shared" si="1"/>
        <v>-0.1378052429096347</v>
      </c>
      <c r="G68" s="6">
        <v>-0.21175680021368382</v>
      </c>
      <c r="H68" s="5">
        <f t="shared" si="2"/>
        <v>7.395155730404912E-2</v>
      </c>
      <c r="I68" s="6">
        <v>4.0364437270188867E-2</v>
      </c>
      <c r="J68" s="6"/>
      <c r="K68" s="6"/>
      <c r="L68" s="6"/>
      <c r="M68" s="7">
        <f t="shared" ref="M68:M99" si="4">I68</f>
        <v>4.0364437270188867E-2</v>
      </c>
    </row>
    <row r="69" spans="1:13" x14ac:dyDescent="0.55000000000000004">
      <c r="A69">
        <v>1859</v>
      </c>
      <c r="B69" s="6">
        <v>0.10868817995947144</v>
      </c>
      <c r="C69" s="6"/>
      <c r="D69" s="6"/>
      <c r="E69" s="6"/>
      <c r="F69" s="7">
        <f t="shared" ref="F69:F76" si="5">B69</f>
        <v>0.10868817995947144</v>
      </c>
      <c r="G69" s="6">
        <v>4.159401343523883E-2</v>
      </c>
      <c r="H69" s="5">
        <f t="shared" ref="H69:H107" si="6">F69-G69</f>
        <v>6.7094166524232612E-2</v>
      </c>
      <c r="I69" s="6">
        <v>0.1082804023657941</v>
      </c>
      <c r="J69" s="6"/>
      <c r="K69" s="6"/>
      <c r="L69" s="6"/>
      <c r="M69" s="7">
        <f t="shared" si="4"/>
        <v>0.1082804023657941</v>
      </c>
    </row>
    <row r="70" spans="1:13" x14ac:dyDescent="0.55000000000000004">
      <c r="A70">
        <v>1860</v>
      </c>
      <c r="B70" s="6">
        <v>8.6476999752680417E-3</v>
      </c>
      <c r="C70" s="6"/>
      <c r="D70" s="6"/>
      <c r="E70" s="6"/>
      <c r="F70" s="7">
        <f t="shared" si="5"/>
        <v>8.6476999752680417E-3</v>
      </c>
      <c r="G70" s="6">
        <v>-5.4324457028971818E-2</v>
      </c>
      <c r="H70" s="5">
        <f t="shared" si="6"/>
        <v>6.2972157004239859E-2</v>
      </c>
      <c r="I70" s="6">
        <v>4.7094547087383587E-2</v>
      </c>
      <c r="J70" s="6"/>
      <c r="K70" s="6"/>
      <c r="L70" s="6"/>
      <c r="M70" s="7">
        <f t="shared" si="4"/>
        <v>4.7094547087383587E-2</v>
      </c>
    </row>
    <row r="71" spans="1:13" x14ac:dyDescent="0.55000000000000004">
      <c r="A71">
        <v>1861</v>
      </c>
      <c r="B71" s="6">
        <v>0.17954899278222469</v>
      </c>
      <c r="C71" s="6"/>
      <c r="D71" s="6"/>
      <c r="E71" s="6"/>
      <c r="F71" s="7">
        <f t="shared" si="5"/>
        <v>0.17954899278222469</v>
      </c>
      <c r="G71" s="6">
        <v>0.10793506250344298</v>
      </c>
      <c r="H71" s="5">
        <f t="shared" si="6"/>
        <v>7.1613930278781712E-2</v>
      </c>
      <c r="I71" s="6">
        <v>2.2312121870618856E-2</v>
      </c>
      <c r="J71" s="6"/>
      <c r="K71" s="6"/>
      <c r="L71" s="6"/>
      <c r="M71" s="7">
        <f t="shared" si="4"/>
        <v>2.2312121870618856E-2</v>
      </c>
    </row>
    <row r="72" spans="1:13" x14ac:dyDescent="0.55000000000000004">
      <c r="A72">
        <v>1862</v>
      </c>
      <c r="B72" s="6">
        <v>4.2704958910286361E-2</v>
      </c>
      <c r="C72" s="6"/>
      <c r="D72" s="6"/>
      <c r="E72" s="6"/>
      <c r="F72" s="7">
        <f t="shared" si="5"/>
        <v>4.2704958910286361E-2</v>
      </c>
      <c r="G72" s="6">
        <v>-2.777934818993677E-2</v>
      </c>
      <c r="H72" s="5">
        <f t="shared" si="6"/>
        <v>7.0484307100223131E-2</v>
      </c>
      <c r="I72" s="6">
        <v>5.7905201328374435E-2</v>
      </c>
      <c r="J72" s="6"/>
      <c r="K72" s="6"/>
      <c r="L72" s="6"/>
      <c r="M72" s="7">
        <f t="shared" si="4"/>
        <v>5.7905201328374435E-2</v>
      </c>
    </row>
    <row r="73" spans="1:13" x14ac:dyDescent="0.55000000000000004">
      <c r="A73">
        <v>1863</v>
      </c>
      <c r="B73" s="6">
        <v>0.70706929394511508</v>
      </c>
      <c r="C73" s="6"/>
      <c r="D73" s="6"/>
      <c r="E73" s="6"/>
      <c r="F73" s="7">
        <f t="shared" si="5"/>
        <v>0.70706929394511508</v>
      </c>
      <c r="G73" s="6">
        <v>0.62415175433258985</v>
      </c>
      <c r="H73" s="5">
        <f t="shared" si="6"/>
        <v>8.2917539612525237E-2</v>
      </c>
      <c r="I73" s="6">
        <v>0.19990488724562669</v>
      </c>
      <c r="J73" s="6"/>
      <c r="K73" s="6"/>
      <c r="L73" s="6"/>
      <c r="M73" s="7">
        <f t="shared" si="4"/>
        <v>0.19990488724562669</v>
      </c>
    </row>
    <row r="74" spans="1:13" x14ac:dyDescent="0.55000000000000004">
      <c r="A74">
        <v>1864</v>
      </c>
      <c r="B74" s="6">
        <v>0.26903399339314937</v>
      </c>
      <c r="C74" s="6"/>
      <c r="D74" s="6"/>
      <c r="E74" s="6"/>
      <c r="F74" s="7">
        <f t="shared" si="5"/>
        <v>0.26903399339314937</v>
      </c>
      <c r="G74" s="6">
        <v>0.20108985186518047</v>
      </c>
      <c r="H74" s="5">
        <f t="shared" si="6"/>
        <v>6.7944141527968904E-2</v>
      </c>
      <c r="I74" s="6">
        <v>7.9671224405937283E-2</v>
      </c>
      <c r="J74" s="6"/>
      <c r="K74" s="6"/>
      <c r="L74" s="6"/>
      <c r="M74" s="7">
        <f t="shared" si="4"/>
        <v>7.9671224405937283E-2</v>
      </c>
    </row>
    <row r="75" spans="1:13" x14ac:dyDescent="0.55000000000000004">
      <c r="A75">
        <v>1865</v>
      </c>
      <c r="B75" s="6">
        <v>5.7639694471057545E-2</v>
      </c>
      <c r="C75" s="6"/>
      <c r="D75" s="6"/>
      <c r="E75" s="6"/>
      <c r="F75" s="7">
        <f t="shared" si="5"/>
        <v>5.7639694471057545E-2</v>
      </c>
      <c r="G75" s="6">
        <v>-1.948506053128829E-2</v>
      </c>
      <c r="H75" s="5">
        <f t="shared" si="6"/>
        <v>7.7124755002345835E-2</v>
      </c>
      <c r="I75" s="6">
        <v>6.766900793984898E-2</v>
      </c>
      <c r="J75" s="6"/>
      <c r="K75" s="6"/>
      <c r="L75" s="6"/>
      <c r="M75" s="7">
        <f t="shared" si="4"/>
        <v>6.766900793984898E-2</v>
      </c>
    </row>
    <row r="76" spans="1:13" x14ac:dyDescent="0.55000000000000004">
      <c r="A76">
        <v>1866</v>
      </c>
      <c r="B76" s="6">
        <v>4.2915372156657305E-2</v>
      </c>
      <c r="C76" s="6"/>
      <c r="D76" s="6"/>
      <c r="E76" s="6"/>
      <c r="F76" s="7">
        <f t="shared" si="5"/>
        <v>4.2915372156657305E-2</v>
      </c>
      <c r="G76" s="6">
        <v>-2.4629558309584909E-2</v>
      </c>
      <c r="H76" s="5">
        <f t="shared" si="6"/>
        <v>6.7544930466242215E-2</v>
      </c>
      <c r="I76" s="6">
        <v>1.6123581925769719E-2</v>
      </c>
      <c r="J76" s="6"/>
      <c r="K76" s="6"/>
      <c r="L76" s="6"/>
      <c r="M76" s="7">
        <f t="shared" si="4"/>
        <v>1.6123581925769719E-2</v>
      </c>
    </row>
    <row r="77" spans="1:13" x14ac:dyDescent="0.55000000000000004">
      <c r="A77">
        <v>1867</v>
      </c>
      <c r="B77" s="6"/>
      <c r="C77" s="6">
        <v>5.5577990057026155E-2</v>
      </c>
      <c r="D77" s="6"/>
      <c r="E77" s="6"/>
      <c r="F77" s="7">
        <f>C77</f>
        <v>5.5577990057026155E-2</v>
      </c>
      <c r="G77" s="6">
        <v>-2.4056417571421185E-2</v>
      </c>
      <c r="H77" s="5">
        <f t="shared" si="6"/>
        <v>7.963440762844734E-2</v>
      </c>
      <c r="I77" s="6">
        <v>0.10013194751603412</v>
      </c>
      <c r="J77" s="6"/>
      <c r="K77" s="6"/>
      <c r="L77" s="6"/>
      <c r="M77" s="7">
        <f t="shared" si="4"/>
        <v>0.10013194751603412</v>
      </c>
    </row>
    <row r="78" spans="1:13" x14ac:dyDescent="0.55000000000000004">
      <c r="A78">
        <v>1868</v>
      </c>
      <c r="B78" s="6"/>
      <c r="C78" s="6">
        <v>0.11014030368269404</v>
      </c>
      <c r="D78" s="6"/>
      <c r="E78" s="6"/>
      <c r="F78" s="7">
        <f t="shared" ref="F78:F107" si="7">C78</f>
        <v>0.11014030368269404</v>
      </c>
      <c r="G78" s="6">
        <v>4.8269241326544421E-2</v>
      </c>
      <c r="H78" s="5">
        <f t="shared" si="6"/>
        <v>6.1871062356149614E-2</v>
      </c>
      <c r="I78" s="6">
        <v>8.5243816113536111E-2</v>
      </c>
      <c r="J78" s="6"/>
      <c r="K78" s="6"/>
      <c r="L78" s="6"/>
      <c r="M78" s="7">
        <f t="shared" si="4"/>
        <v>8.5243816113536111E-2</v>
      </c>
    </row>
    <row r="79" spans="1:13" x14ac:dyDescent="0.55000000000000004">
      <c r="A79">
        <v>1869</v>
      </c>
      <c r="B79" s="6"/>
      <c r="C79" s="6">
        <v>0.2192535966921367</v>
      </c>
      <c r="D79" s="6"/>
      <c r="E79" s="6"/>
      <c r="F79" s="7">
        <f t="shared" si="7"/>
        <v>0.2192535966921367</v>
      </c>
      <c r="G79" s="6">
        <v>0.16441068776225043</v>
      </c>
      <c r="H79" s="5">
        <f t="shared" si="6"/>
        <v>5.4842908929886275E-2</v>
      </c>
      <c r="I79" s="6">
        <v>6.4300506631186138E-2</v>
      </c>
      <c r="J79" s="6"/>
      <c r="K79" s="6"/>
      <c r="L79" s="6"/>
      <c r="M79" s="7">
        <f t="shared" si="4"/>
        <v>6.4300506631186138E-2</v>
      </c>
    </row>
    <row r="80" spans="1:13" x14ac:dyDescent="0.55000000000000004">
      <c r="A80">
        <v>1870</v>
      </c>
      <c r="B80" s="6"/>
      <c r="C80" s="6">
        <v>2.3700659617262636E-2</v>
      </c>
      <c r="D80" s="6"/>
      <c r="E80" s="6"/>
      <c r="F80" s="7">
        <f t="shared" si="7"/>
        <v>2.3700659617262636E-2</v>
      </c>
      <c r="G80" s="6">
        <v>-2.4994047049721524E-2</v>
      </c>
      <c r="H80" s="5">
        <f t="shared" si="6"/>
        <v>4.869470666698416E-2</v>
      </c>
      <c r="I80" s="6">
        <v>7.6116330299155724E-2</v>
      </c>
      <c r="J80" s="6"/>
      <c r="K80" s="6"/>
      <c r="L80" s="6"/>
      <c r="M80" s="7">
        <f t="shared" si="4"/>
        <v>7.6116330299155724E-2</v>
      </c>
    </row>
    <row r="81" spans="1:13" x14ac:dyDescent="0.55000000000000004">
      <c r="A81">
        <v>1871</v>
      </c>
      <c r="B81" s="6"/>
      <c r="C81" s="6">
        <v>1.2292244683793564E-2</v>
      </c>
      <c r="D81" s="6"/>
      <c r="E81" s="6"/>
      <c r="F81" s="7">
        <f t="shared" si="7"/>
        <v>1.2292244683793564E-2</v>
      </c>
      <c r="G81" s="6">
        <v>-5.8041573413951997E-2</v>
      </c>
      <c r="H81" s="5">
        <f t="shared" si="6"/>
        <v>7.0333818097745554E-2</v>
      </c>
      <c r="I81" s="6">
        <v>6.3246742220879046E-2</v>
      </c>
      <c r="J81" s="6"/>
      <c r="K81" s="6"/>
      <c r="L81" s="6"/>
      <c r="M81" s="7">
        <f t="shared" si="4"/>
        <v>6.3246742220879046E-2</v>
      </c>
    </row>
    <row r="82" spans="1:13" x14ac:dyDescent="0.55000000000000004">
      <c r="A82">
        <v>1872</v>
      </c>
      <c r="B82" s="6"/>
      <c r="C82" s="6">
        <v>0.16532212460827067</v>
      </c>
      <c r="D82" s="6"/>
      <c r="E82" s="6"/>
      <c r="F82" s="7">
        <f t="shared" si="7"/>
        <v>0.16532212460827067</v>
      </c>
      <c r="G82" s="6">
        <v>9.6067319821730557E-2</v>
      </c>
      <c r="H82" s="5">
        <f t="shared" si="6"/>
        <v>6.9254804786540114E-2</v>
      </c>
      <c r="I82" s="6">
        <v>8.2714563988084036E-2</v>
      </c>
      <c r="J82" s="6"/>
      <c r="K82" s="6"/>
      <c r="L82" s="6"/>
      <c r="M82" s="7">
        <f t="shared" si="4"/>
        <v>8.2714563988084036E-2</v>
      </c>
    </row>
    <row r="83" spans="1:13" x14ac:dyDescent="0.55000000000000004">
      <c r="A83">
        <v>1873</v>
      </c>
      <c r="B83" s="6"/>
      <c r="C83" s="6">
        <v>0.15766887609435976</v>
      </c>
      <c r="D83" s="6"/>
      <c r="E83" s="6"/>
      <c r="F83" s="7">
        <f t="shared" si="7"/>
        <v>0.15766887609435976</v>
      </c>
      <c r="G83" s="6">
        <v>8.6924800883312781E-2</v>
      </c>
      <c r="H83" s="5">
        <f t="shared" si="6"/>
        <v>7.0744075211046975E-2</v>
      </c>
      <c r="I83" s="6">
        <v>6.594475659788257E-2</v>
      </c>
      <c r="J83" s="6"/>
      <c r="K83" s="6"/>
      <c r="L83" s="6"/>
      <c r="M83" s="7">
        <f t="shared" si="4"/>
        <v>6.594475659788257E-2</v>
      </c>
    </row>
    <row r="84" spans="1:13" x14ac:dyDescent="0.55000000000000004">
      <c r="A84">
        <v>1874</v>
      </c>
      <c r="B84" s="6"/>
      <c r="C84" s="6">
        <v>-5.1665832483476191E-2</v>
      </c>
      <c r="D84" s="6"/>
      <c r="E84" s="6"/>
      <c r="F84" s="7">
        <f t="shared" si="7"/>
        <v>-5.1665832483476191E-2</v>
      </c>
      <c r="G84" s="6">
        <v>-0.10857930471770472</v>
      </c>
      <c r="H84" s="5">
        <f t="shared" si="6"/>
        <v>5.6913472234228525E-2</v>
      </c>
      <c r="I84" s="6">
        <v>6.9803943832829285E-2</v>
      </c>
      <c r="J84" s="6"/>
      <c r="K84" s="6"/>
      <c r="L84" s="6"/>
      <c r="M84" s="7">
        <f t="shared" si="4"/>
        <v>6.9803943832829285E-2</v>
      </c>
    </row>
    <row r="85" spans="1:13" x14ac:dyDescent="0.55000000000000004">
      <c r="A85">
        <v>1875</v>
      </c>
      <c r="B85" s="6"/>
      <c r="C85" s="6">
        <v>3.9912858004637314E-2</v>
      </c>
      <c r="D85" s="6"/>
      <c r="E85" s="6"/>
      <c r="F85" s="7">
        <f t="shared" si="7"/>
        <v>3.9912858004637314E-2</v>
      </c>
      <c r="G85" s="6">
        <v>-2.6101680972607122E-2</v>
      </c>
      <c r="H85" s="5">
        <f t="shared" si="6"/>
        <v>6.6014538977244436E-2</v>
      </c>
      <c r="I85" s="6">
        <v>0.10143341188984249</v>
      </c>
      <c r="J85" s="6"/>
      <c r="K85" s="6"/>
      <c r="L85" s="6"/>
      <c r="M85" s="7">
        <f t="shared" si="4"/>
        <v>0.10143341188984249</v>
      </c>
    </row>
    <row r="86" spans="1:13" x14ac:dyDescent="0.55000000000000004">
      <c r="A86">
        <v>1876</v>
      </c>
      <c r="B86" s="6"/>
      <c r="C86" s="6">
        <v>5.9466283660836915E-2</v>
      </c>
      <c r="D86" s="6"/>
      <c r="E86" s="6"/>
      <c r="F86" s="7">
        <f t="shared" si="7"/>
        <v>5.9466283660836915E-2</v>
      </c>
      <c r="G86" s="6">
        <v>-9.5661883780941981E-3</v>
      </c>
      <c r="H86" s="5">
        <f t="shared" si="6"/>
        <v>6.903247203893112E-2</v>
      </c>
      <c r="I86" s="6">
        <v>9.8938167871422358E-2</v>
      </c>
      <c r="J86" s="6"/>
      <c r="K86" s="6"/>
      <c r="L86" s="6"/>
      <c r="M86" s="7">
        <f t="shared" si="4"/>
        <v>9.8938167871422358E-2</v>
      </c>
    </row>
    <row r="87" spans="1:13" x14ac:dyDescent="0.55000000000000004">
      <c r="A87">
        <v>1877</v>
      </c>
      <c r="B87" s="6"/>
      <c r="C87" s="6">
        <v>-0.11552382382759603</v>
      </c>
      <c r="D87" s="6"/>
      <c r="E87" s="6"/>
      <c r="F87" s="7">
        <f t="shared" si="7"/>
        <v>-0.11552382382759603</v>
      </c>
      <c r="G87" s="6">
        <v>-0.17826525140893379</v>
      </c>
      <c r="H87" s="5">
        <f t="shared" si="6"/>
        <v>6.2741427581337758E-2</v>
      </c>
      <c r="I87" s="6">
        <v>5.4195555604125666E-2</v>
      </c>
      <c r="J87" s="6"/>
      <c r="K87" s="6"/>
      <c r="L87" s="6"/>
      <c r="M87" s="7">
        <f t="shared" si="4"/>
        <v>5.4195555604125666E-2</v>
      </c>
    </row>
    <row r="88" spans="1:13" x14ac:dyDescent="0.55000000000000004">
      <c r="A88">
        <v>1878</v>
      </c>
      <c r="B88" s="6"/>
      <c r="C88" s="6">
        <v>-7.7632451908532059E-3</v>
      </c>
      <c r="D88" s="6"/>
      <c r="E88" s="6"/>
      <c r="F88" s="7">
        <f t="shared" si="7"/>
        <v>-7.7632451908532059E-3</v>
      </c>
      <c r="G88" s="6">
        <v>-6.6485771848966202E-2</v>
      </c>
      <c r="H88" s="5">
        <f t="shared" si="6"/>
        <v>5.8722526658112999E-2</v>
      </c>
      <c r="I88" s="6">
        <v>4.4202978610788257E-2</v>
      </c>
      <c r="J88" s="6"/>
      <c r="K88" s="6"/>
      <c r="L88" s="6"/>
      <c r="M88" s="7">
        <f t="shared" si="4"/>
        <v>4.4202978610788257E-2</v>
      </c>
    </row>
    <row r="89" spans="1:13" x14ac:dyDescent="0.55000000000000004">
      <c r="A89">
        <v>1879</v>
      </c>
      <c r="B89" s="6"/>
      <c r="C89" s="6">
        <v>0.14762021020166904</v>
      </c>
      <c r="D89" s="6"/>
      <c r="E89" s="6"/>
      <c r="F89" s="7">
        <f t="shared" si="7"/>
        <v>0.14762021020166904</v>
      </c>
      <c r="G89" s="6">
        <v>9.2426722710261533E-2</v>
      </c>
      <c r="H89" s="5">
        <f t="shared" si="6"/>
        <v>5.5193487491407511E-2</v>
      </c>
      <c r="I89" s="6">
        <v>7.5902171928455539E-2</v>
      </c>
      <c r="J89" s="6"/>
      <c r="K89" s="6"/>
      <c r="L89" s="6"/>
      <c r="M89" s="7">
        <f t="shared" si="4"/>
        <v>7.5902171928455539E-2</v>
      </c>
    </row>
    <row r="90" spans="1:13" x14ac:dyDescent="0.55000000000000004">
      <c r="A90">
        <v>1880</v>
      </c>
      <c r="B90" s="6"/>
      <c r="C90" s="6">
        <v>0.45700328863710321</v>
      </c>
      <c r="D90" s="6"/>
      <c r="E90" s="6"/>
      <c r="F90" s="7">
        <f t="shared" si="7"/>
        <v>0.45700328863710321</v>
      </c>
      <c r="G90" s="6">
        <v>0.39917670390373616</v>
      </c>
      <c r="H90" s="5">
        <f t="shared" si="6"/>
        <v>5.7826584733367048E-2</v>
      </c>
      <c r="I90" s="6">
        <v>8.5491083678821966E-2</v>
      </c>
      <c r="J90" s="6"/>
      <c r="K90" s="6"/>
      <c r="L90" s="6"/>
      <c r="M90" s="7">
        <f t="shared" si="4"/>
        <v>8.5491083678821966E-2</v>
      </c>
    </row>
    <row r="91" spans="1:13" x14ac:dyDescent="0.55000000000000004">
      <c r="A91">
        <v>1881</v>
      </c>
      <c r="B91" s="6"/>
      <c r="C91" s="6">
        <v>0.25873044342830259</v>
      </c>
      <c r="D91" s="6"/>
      <c r="E91" s="6"/>
      <c r="F91" s="7">
        <f t="shared" si="7"/>
        <v>0.25873044342830259</v>
      </c>
      <c r="G91" s="6">
        <v>0.2077309748670475</v>
      </c>
      <c r="H91" s="5">
        <f t="shared" si="6"/>
        <v>5.099946856125509E-2</v>
      </c>
      <c r="I91" s="6">
        <v>0.12160370670610406</v>
      </c>
      <c r="J91" s="6"/>
      <c r="K91" s="6"/>
      <c r="L91" s="6"/>
      <c r="M91" s="7">
        <f t="shared" si="4"/>
        <v>0.12160370670610406</v>
      </c>
    </row>
    <row r="92" spans="1:13" x14ac:dyDescent="0.55000000000000004">
      <c r="A92">
        <v>1882</v>
      </c>
      <c r="B92" s="6"/>
      <c r="C92" s="6">
        <v>5.3943252298827363E-3</v>
      </c>
      <c r="D92" s="6"/>
      <c r="E92" s="6"/>
      <c r="F92" s="7">
        <f t="shared" si="7"/>
        <v>5.3943252298827363E-3</v>
      </c>
      <c r="G92" s="6">
        <v>-4.3451060099770733E-2</v>
      </c>
      <c r="H92" s="5">
        <f t="shared" si="6"/>
        <v>4.8845385329653469E-2</v>
      </c>
      <c r="I92" s="6">
        <v>5.934396445840507E-2</v>
      </c>
      <c r="J92" s="6"/>
      <c r="K92" s="6"/>
      <c r="L92" s="6"/>
      <c r="M92" s="7">
        <f t="shared" si="4"/>
        <v>5.934396445840507E-2</v>
      </c>
    </row>
    <row r="93" spans="1:13" x14ac:dyDescent="0.55000000000000004">
      <c r="A93">
        <v>1883</v>
      </c>
      <c r="B93" s="6"/>
      <c r="C93" s="6">
        <v>2.1381626439558286E-2</v>
      </c>
      <c r="D93" s="6"/>
      <c r="E93" s="6"/>
      <c r="F93" s="7">
        <f t="shared" si="7"/>
        <v>2.1381626439558286E-2</v>
      </c>
      <c r="G93" s="6">
        <v>-2.650201085932713E-2</v>
      </c>
      <c r="H93" s="5">
        <f t="shared" si="6"/>
        <v>4.7883637298885416E-2</v>
      </c>
      <c r="I93" s="6">
        <v>4.8847443524363897E-2</v>
      </c>
      <c r="J93" s="6"/>
      <c r="K93" s="6"/>
      <c r="L93" s="6"/>
      <c r="M93" s="7">
        <f t="shared" si="4"/>
        <v>4.8847443524363897E-2</v>
      </c>
    </row>
    <row r="94" spans="1:13" x14ac:dyDescent="0.55000000000000004">
      <c r="A94">
        <v>1884</v>
      </c>
      <c r="B94" s="6"/>
      <c r="C94" s="6">
        <v>-8.5435310201924866E-2</v>
      </c>
      <c r="D94" s="6"/>
      <c r="E94" s="6"/>
      <c r="F94" s="7">
        <f t="shared" si="7"/>
        <v>-8.5435310201924866E-2</v>
      </c>
      <c r="G94" s="6">
        <v>-0.14223986478406714</v>
      </c>
      <c r="H94" s="5">
        <f t="shared" si="6"/>
        <v>5.6804554582142272E-2</v>
      </c>
      <c r="I94" s="6">
        <v>6.2723518878892645E-2</v>
      </c>
      <c r="J94" s="6"/>
      <c r="K94" s="6"/>
      <c r="L94" s="6"/>
      <c r="M94" s="7">
        <f t="shared" si="4"/>
        <v>6.2723518878892645E-2</v>
      </c>
    </row>
    <row r="95" spans="1:13" x14ac:dyDescent="0.55000000000000004">
      <c r="A95">
        <v>1885</v>
      </c>
      <c r="B95" s="6"/>
      <c r="C95" s="6">
        <v>-0.13659136696293672</v>
      </c>
      <c r="D95" s="6"/>
      <c r="E95" s="6"/>
      <c r="F95" s="7">
        <f t="shared" si="7"/>
        <v>-0.13659136696293672</v>
      </c>
      <c r="G95" s="6">
        <v>-0.19218652347014009</v>
      </c>
      <c r="H95" s="5">
        <f t="shared" si="6"/>
        <v>5.5595156507203369E-2</v>
      </c>
      <c r="I95" s="6">
        <v>4.7195006141664796E-2</v>
      </c>
      <c r="J95" s="6"/>
      <c r="K95" s="6"/>
      <c r="L95" s="6"/>
      <c r="M95" s="7">
        <f t="shared" si="4"/>
        <v>4.7195006141664796E-2</v>
      </c>
    </row>
    <row r="96" spans="1:13" x14ac:dyDescent="0.55000000000000004">
      <c r="A96">
        <v>1886</v>
      </c>
      <c r="B96" s="6"/>
      <c r="C96" s="6">
        <v>0.28445587867832489</v>
      </c>
      <c r="D96" s="6"/>
      <c r="E96" s="6"/>
      <c r="F96" s="7">
        <f t="shared" si="7"/>
        <v>0.28445587867832489</v>
      </c>
      <c r="G96" s="6">
        <v>0.23257100427712074</v>
      </c>
      <c r="H96" s="5">
        <f t="shared" si="6"/>
        <v>5.1884874401204151E-2</v>
      </c>
      <c r="I96" s="6">
        <v>7.3993235251432768E-2</v>
      </c>
      <c r="J96" s="6"/>
      <c r="K96" s="6"/>
      <c r="L96" s="6"/>
      <c r="M96" s="7">
        <f t="shared" si="4"/>
        <v>7.3993235251432768E-2</v>
      </c>
    </row>
    <row r="97" spans="1:13" x14ac:dyDescent="0.55000000000000004">
      <c r="A97">
        <v>1887</v>
      </c>
      <c r="B97" s="6"/>
      <c r="C97" s="6">
        <v>0.10306913021193886</v>
      </c>
      <c r="D97" s="6"/>
      <c r="E97" s="6"/>
      <c r="F97" s="7">
        <f t="shared" si="7"/>
        <v>0.10306913021193886</v>
      </c>
      <c r="G97" s="6">
        <v>6.9519539820147136E-2</v>
      </c>
      <c r="H97" s="5">
        <f t="shared" si="6"/>
        <v>3.3549590391791728E-2</v>
      </c>
      <c r="I97" s="6">
        <v>5.0605387506466974E-2</v>
      </c>
      <c r="J97" s="6"/>
      <c r="K97" s="6"/>
      <c r="L97" s="6"/>
      <c r="M97" s="7">
        <f t="shared" si="4"/>
        <v>5.0605387506466974E-2</v>
      </c>
    </row>
    <row r="98" spans="1:13" x14ac:dyDescent="0.55000000000000004">
      <c r="A98">
        <v>1888</v>
      </c>
      <c r="B98" s="6"/>
      <c r="C98" s="6">
        <v>-2.16150195210865E-2</v>
      </c>
      <c r="D98" s="6"/>
      <c r="E98" s="6"/>
      <c r="F98" s="7">
        <f t="shared" si="7"/>
        <v>-2.16150195210865E-2</v>
      </c>
      <c r="G98" s="6">
        <v>-5.6490203559592E-2</v>
      </c>
      <c r="H98" s="5">
        <f t="shared" si="6"/>
        <v>3.4875184038505501E-2</v>
      </c>
      <c r="I98" s="6">
        <v>3.9984800652199108E-2</v>
      </c>
      <c r="J98" s="6"/>
      <c r="K98" s="6"/>
      <c r="L98" s="6"/>
      <c r="M98" s="7">
        <f t="shared" si="4"/>
        <v>3.9984800652199108E-2</v>
      </c>
    </row>
    <row r="99" spans="1:13" x14ac:dyDescent="0.55000000000000004">
      <c r="A99">
        <v>1889</v>
      </c>
      <c r="B99" s="6"/>
      <c r="C99" s="6">
        <v>1.8849394669470245E-2</v>
      </c>
      <c r="D99" s="6"/>
      <c r="E99" s="6"/>
      <c r="F99" s="7">
        <f t="shared" si="7"/>
        <v>1.8849394669470245E-2</v>
      </c>
      <c r="G99" s="6">
        <v>-1.9435486216848541E-2</v>
      </c>
      <c r="H99" s="5">
        <f t="shared" si="6"/>
        <v>3.8284880886318789E-2</v>
      </c>
      <c r="I99" s="6">
        <v>6.62991166294125E-2</v>
      </c>
      <c r="J99" s="6"/>
      <c r="K99" s="6"/>
      <c r="L99" s="6"/>
      <c r="M99" s="7">
        <f t="shared" si="4"/>
        <v>6.62991166294125E-2</v>
      </c>
    </row>
    <row r="100" spans="1:13" x14ac:dyDescent="0.55000000000000004">
      <c r="A100">
        <v>1890</v>
      </c>
      <c r="B100" s="6"/>
      <c r="C100" s="6">
        <v>7.9903058355567699E-2</v>
      </c>
      <c r="D100" s="6"/>
      <c r="E100" s="6"/>
      <c r="F100" s="7">
        <f t="shared" si="7"/>
        <v>7.9903058355567699E-2</v>
      </c>
      <c r="G100" s="6">
        <v>4.2259600758636884E-2</v>
      </c>
      <c r="H100" s="5">
        <f t="shared" si="6"/>
        <v>3.7643457596930816E-2</v>
      </c>
      <c r="I100" s="6">
        <v>4.4314587769514885E-2</v>
      </c>
      <c r="J100" s="6"/>
      <c r="K100" s="6"/>
      <c r="L100" s="6"/>
      <c r="M100" s="7">
        <f t="shared" ref="M100:M107" si="8">I100</f>
        <v>4.4314587769514885E-2</v>
      </c>
    </row>
    <row r="101" spans="1:13" x14ac:dyDescent="0.55000000000000004">
      <c r="A101">
        <v>1891</v>
      </c>
      <c r="B101" s="6"/>
      <c r="C101" s="6">
        <v>-5.2544818310085097E-2</v>
      </c>
      <c r="D101" s="6"/>
      <c r="E101" s="6"/>
      <c r="F101" s="7">
        <f t="shared" si="7"/>
        <v>-5.2544818310085097E-2</v>
      </c>
      <c r="G101" s="6">
        <v>-8.8134536463529423E-2</v>
      </c>
      <c r="H101" s="5">
        <f t="shared" si="6"/>
        <v>3.5589718153444326E-2</v>
      </c>
      <c r="I101" s="6">
        <v>2.0003147117144005E-2</v>
      </c>
      <c r="J101" s="6"/>
      <c r="K101" s="6"/>
      <c r="L101" s="6"/>
      <c r="M101" s="7">
        <f t="shared" si="8"/>
        <v>2.0003147117144005E-2</v>
      </c>
    </row>
    <row r="102" spans="1:13" x14ac:dyDescent="0.55000000000000004">
      <c r="A102">
        <v>1892</v>
      </c>
      <c r="B102" s="6"/>
      <c r="C102" s="6">
        <v>0.16255045498291026</v>
      </c>
      <c r="D102" s="6"/>
      <c r="E102" s="6"/>
      <c r="F102" s="7">
        <f t="shared" si="7"/>
        <v>0.16255045498291026</v>
      </c>
      <c r="G102" s="6">
        <v>0.12102391113983035</v>
      </c>
      <c r="H102" s="5">
        <f t="shared" si="6"/>
        <v>4.1526543843079911E-2</v>
      </c>
      <c r="I102" s="6">
        <v>5.3432096219538053E-2</v>
      </c>
      <c r="J102" s="6"/>
      <c r="K102" s="6"/>
      <c r="L102" s="6"/>
      <c r="M102" s="7">
        <f t="shared" si="8"/>
        <v>5.3432096219538053E-2</v>
      </c>
    </row>
    <row r="103" spans="1:13" x14ac:dyDescent="0.55000000000000004">
      <c r="A103">
        <v>1893</v>
      </c>
      <c r="B103" s="6"/>
      <c r="C103" s="6">
        <v>5.3112136069961118E-2</v>
      </c>
      <c r="D103" s="6"/>
      <c r="E103" s="6"/>
      <c r="F103" s="7">
        <f t="shared" si="7"/>
        <v>5.3112136069961118E-2</v>
      </c>
      <c r="G103" s="6">
        <v>1.1315270079310658E-2</v>
      </c>
      <c r="H103" s="5">
        <f t="shared" si="6"/>
        <v>4.179686599065046E-2</v>
      </c>
      <c r="I103" s="6">
        <v>4.2945557308306584E-2</v>
      </c>
      <c r="J103" s="6"/>
      <c r="K103" s="6"/>
      <c r="L103" s="6"/>
      <c r="M103" s="7">
        <f t="shared" si="8"/>
        <v>4.2945557308306584E-2</v>
      </c>
    </row>
    <row r="104" spans="1:13" x14ac:dyDescent="0.55000000000000004">
      <c r="A104">
        <v>1894</v>
      </c>
      <c r="B104" s="6"/>
      <c r="C104" s="6">
        <v>-0.1847144058084921</v>
      </c>
      <c r="D104" s="6"/>
      <c r="E104" s="6"/>
      <c r="F104" s="7">
        <f t="shared" si="7"/>
        <v>-0.1847144058084921</v>
      </c>
      <c r="G104" s="6">
        <v>-0.2281299867514659</v>
      </c>
      <c r="H104" s="5">
        <f t="shared" si="6"/>
        <v>4.3415580942973792E-2</v>
      </c>
      <c r="I104" s="6">
        <v>4.7577375680031134E-2</v>
      </c>
      <c r="J104" s="6"/>
      <c r="K104" s="6"/>
      <c r="L104" s="6"/>
      <c r="M104" s="7">
        <f t="shared" si="8"/>
        <v>4.7577375680031134E-2</v>
      </c>
    </row>
    <row r="105" spans="1:13" x14ac:dyDescent="0.55000000000000004">
      <c r="A105">
        <v>1895</v>
      </c>
      <c r="B105" s="6"/>
      <c r="C105" s="6">
        <v>2.6412632445165049E-2</v>
      </c>
      <c r="D105" s="6"/>
      <c r="E105" s="6"/>
      <c r="F105" s="7">
        <f t="shared" si="7"/>
        <v>2.6412632445165049E-2</v>
      </c>
      <c r="G105" s="6">
        <v>-1.6057557033338221E-2</v>
      </c>
      <c r="H105" s="5">
        <f t="shared" si="6"/>
        <v>4.247018947850327E-2</v>
      </c>
      <c r="I105" s="6">
        <v>6.465786771877774E-2</v>
      </c>
      <c r="J105" s="6"/>
      <c r="K105" s="6"/>
      <c r="L105" s="6"/>
      <c r="M105" s="7">
        <f t="shared" si="8"/>
        <v>6.465786771877774E-2</v>
      </c>
    </row>
    <row r="106" spans="1:13" x14ac:dyDescent="0.55000000000000004">
      <c r="A106">
        <v>1896</v>
      </c>
      <c r="B106" s="6"/>
      <c r="C106" s="6">
        <v>5.3519246106660194E-2</v>
      </c>
      <c r="D106" s="6"/>
      <c r="E106" s="6"/>
      <c r="F106" s="7">
        <f t="shared" si="7"/>
        <v>5.3519246106660194E-2</v>
      </c>
      <c r="G106" s="6">
        <v>2.3384798785051286E-2</v>
      </c>
      <c r="H106" s="5">
        <f t="shared" si="6"/>
        <v>3.0134447321608908E-2</v>
      </c>
      <c r="I106" s="6">
        <v>3.3854762979402549E-2</v>
      </c>
      <c r="J106" s="6"/>
      <c r="K106" s="6"/>
      <c r="L106" s="6"/>
      <c r="M106" s="7">
        <f t="shared" si="8"/>
        <v>3.3854762979402549E-2</v>
      </c>
    </row>
    <row r="107" spans="1:13" x14ac:dyDescent="0.55000000000000004">
      <c r="A107">
        <v>1897</v>
      </c>
      <c r="B107" s="6"/>
      <c r="C107" s="6">
        <v>5.2528583402678894E-3</v>
      </c>
      <c r="D107" s="6"/>
      <c r="E107" s="6"/>
      <c r="F107" s="7">
        <f t="shared" si="7"/>
        <v>5.2528583402678894E-3</v>
      </c>
      <c r="G107" s="6">
        <v>-2.4258832355758209E-2</v>
      </c>
      <c r="H107" s="5">
        <f t="shared" si="6"/>
        <v>2.9511690696026098E-2</v>
      </c>
      <c r="I107" s="6">
        <v>5.921292143111697E-2</v>
      </c>
      <c r="J107" s="6"/>
      <c r="K107" s="6"/>
      <c r="L107" s="6"/>
      <c r="M107" s="7">
        <f t="shared" si="8"/>
        <v>5.921292143111697E-2</v>
      </c>
    </row>
    <row r="108" spans="1:13" x14ac:dyDescent="0.55000000000000004">
      <c r="A108">
        <v>1898</v>
      </c>
      <c r="B108" s="6"/>
      <c r="C108" s="6"/>
      <c r="D108" s="6">
        <v>0.20287305775432429</v>
      </c>
      <c r="E108" s="6"/>
      <c r="F108" s="7">
        <f>D108</f>
        <v>0.20287305775432429</v>
      </c>
      <c r="I108" s="6"/>
      <c r="J108" s="6">
        <v>0.10967848543833192</v>
      </c>
      <c r="K108" s="6"/>
      <c r="L108" s="6"/>
      <c r="M108" s="7">
        <f t="shared" ref="M108:M137" si="9">J108</f>
        <v>0.10967848543833192</v>
      </c>
    </row>
    <row r="109" spans="1:13" x14ac:dyDescent="0.55000000000000004">
      <c r="A109">
        <v>1899</v>
      </c>
      <c r="B109" s="6"/>
      <c r="C109" s="6"/>
      <c r="D109" s="6">
        <v>0.2980745795759201</v>
      </c>
      <c r="E109" s="6"/>
      <c r="F109" s="7">
        <f t="shared" ref="F109:F136" si="10">D109</f>
        <v>0.2980745795759201</v>
      </c>
      <c r="I109" s="6"/>
      <c r="J109" s="6">
        <v>0.11282024276833624</v>
      </c>
      <c r="K109" s="6"/>
      <c r="L109" s="6"/>
      <c r="M109" s="7">
        <f t="shared" si="9"/>
        <v>0.11282024276833624</v>
      </c>
    </row>
    <row r="110" spans="1:13" x14ac:dyDescent="0.55000000000000004">
      <c r="A110">
        <v>1900</v>
      </c>
      <c r="B110" s="6"/>
      <c r="C110" s="6"/>
      <c r="D110" s="6">
        <v>4.0555764175741693E-2</v>
      </c>
      <c r="E110" s="6"/>
      <c r="F110" s="7">
        <f t="shared" si="10"/>
        <v>4.0555764175741693E-2</v>
      </c>
      <c r="I110" s="6"/>
      <c r="J110" s="6">
        <v>2.9119839587715468E-2</v>
      </c>
      <c r="K110" s="6"/>
      <c r="L110" s="6"/>
      <c r="M110" s="7">
        <f t="shared" si="9"/>
        <v>2.9119839587715468E-2</v>
      </c>
    </row>
    <row r="111" spans="1:13" x14ac:dyDescent="0.55000000000000004">
      <c r="A111">
        <v>1901</v>
      </c>
      <c r="B111" s="6"/>
      <c r="C111" s="6"/>
      <c r="D111" s="6">
        <v>0.20678455431252241</v>
      </c>
      <c r="E111" s="6"/>
      <c r="F111" s="7">
        <f t="shared" si="10"/>
        <v>0.20678455431252241</v>
      </c>
      <c r="I111" s="6"/>
      <c r="J111" s="6">
        <v>7.5448097726106056E-2</v>
      </c>
      <c r="K111" s="6"/>
      <c r="L111" s="6"/>
      <c r="M111" s="7">
        <f t="shared" si="9"/>
        <v>7.5448097726106056E-2</v>
      </c>
    </row>
    <row r="112" spans="1:13" x14ac:dyDescent="0.55000000000000004">
      <c r="A112">
        <v>1902</v>
      </c>
      <c r="B112" s="6"/>
      <c r="C112" s="6"/>
      <c r="D112" s="6">
        <v>0.19228468899521545</v>
      </c>
      <c r="E112" s="6"/>
      <c r="F112" s="7">
        <f t="shared" si="10"/>
        <v>0.19228468899521545</v>
      </c>
      <c r="I112" s="6"/>
      <c r="J112" s="6">
        <v>5.2902529073229676E-2</v>
      </c>
      <c r="K112" s="6"/>
      <c r="L112" s="6"/>
      <c r="M112" s="7">
        <f t="shared" si="9"/>
        <v>5.2902529073229676E-2</v>
      </c>
    </row>
    <row r="113" spans="1:13" x14ac:dyDescent="0.55000000000000004">
      <c r="A113">
        <v>1903</v>
      </c>
      <c r="B113" s="6"/>
      <c r="C113" s="6"/>
      <c r="D113" s="6">
        <v>8.3019814396789515E-2</v>
      </c>
      <c r="E113" s="6"/>
      <c r="F113" s="7">
        <f t="shared" si="10"/>
        <v>8.3019814396789515E-2</v>
      </c>
      <c r="I113" s="6"/>
      <c r="J113" s="6">
        <v>2.0025469851866262E-2</v>
      </c>
      <c r="K113" s="6"/>
      <c r="L113" s="6"/>
      <c r="M113" s="7">
        <f t="shared" si="9"/>
        <v>2.0025469851866262E-2</v>
      </c>
    </row>
    <row r="114" spans="1:13" x14ac:dyDescent="0.55000000000000004">
      <c r="A114">
        <v>1904</v>
      </c>
      <c r="B114" s="6"/>
      <c r="C114" s="6"/>
      <c r="D114" s="6">
        <v>-0.17195460861509959</v>
      </c>
      <c r="E114" s="6"/>
      <c r="F114" s="7">
        <f t="shared" si="10"/>
        <v>-0.17195460861509959</v>
      </c>
      <c r="I114" s="6"/>
      <c r="J114" s="6">
        <v>8.5154452926499147E-3</v>
      </c>
      <c r="K114" s="6"/>
      <c r="L114" s="6"/>
      <c r="M114" s="7">
        <f t="shared" si="9"/>
        <v>8.5154452926499147E-3</v>
      </c>
    </row>
    <row r="115" spans="1:13" x14ac:dyDescent="0.55000000000000004">
      <c r="A115">
        <v>1905</v>
      </c>
      <c r="B115" s="6"/>
      <c r="C115" s="6"/>
      <c r="D115" s="6">
        <v>0.31534051181652911</v>
      </c>
      <c r="E115" s="6"/>
      <c r="F115" s="7">
        <f t="shared" si="10"/>
        <v>0.31534051181652911</v>
      </c>
      <c r="I115" s="6"/>
      <c r="J115" s="6">
        <v>0.12080425719531829</v>
      </c>
      <c r="K115" s="6"/>
      <c r="L115" s="6"/>
      <c r="M115" s="7">
        <f t="shared" si="9"/>
        <v>0.12080425719531829</v>
      </c>
    </row>
    <row r="116" spans="1:13" x14ac:dyDescent="0.55000000000000004">
      <c r="A116">
        <v>1906</v>
      </c>
      <c r="B116" s="6"/>
      <c r="C116" s="6"/>
      <c r="D116" s="6">
        <v>0.2173081012119924</v>
      </c>
      <c r="E116" s="6"/>
      <c r="F116" s="7">
        <f t="shared" si="10"/>
        <v>0.2173081012119924</v>
      </c>
      <c r="I116" s="6"/>
      <c r="J116" s="6">
        <v>4.0398096464438593E-2</v>
      </c>
      <c r="K116" s="6"/>
      <c r="L116" s="6"/>
      <c r="M116" s="7">
        <f t="shared" si="9"/>
        <v>4.0398096464438593E-2</v>
      </c>
    </row>
    <row r="117" spans="1:13" x14ac:dyDescent="0.55000000000000004">
      <c r="A117">
        <v>1907</v>
      </c>
      <c r="B117" s="6"/>
      <c r="C117" s="6"/>
      <c r="D117" s="6">
        <v>6.1135371179039666E-3</v>
      </c>
      <c r="E117" s="6"/>
      <c r="F117" s="7">
        <f t="shared" si="10"/>
        <v>6.1135371179039666E-3</v>
      </c>
      <c r="I117" s="6"/>
      <c r="J117" s="6">
        <v>6.1608283722351942E-3</v>
      </c>
      <c r="K117" s="6"/>
      <c r="L117" s="6"/>
      <c r="M117" s="7">
        <f t="shared" si="9"/>
        <v>6.1608283722351942E-3</v>
      </c>
    </row>
    <row r="118" spans="1:13" x14ac:dyDescent="0.55000000000000004">
      <c r="A118">
        <v>1908</v>
      </c>
      <c r="B118" s="6"/>
      <c r="C118" s="6"/>
      <c r="D118" s="6">
        <v>-0.2441840277777777</v>
      </c>
      <c r="E118" s="6"/>
      <c r="F118" s="7">
        <f t="shared" si="10"/>
        <v>-0.2441840277777777</v>
      </c>
      <c r="I118" s="6"/>
      <c r="J118" s="6">
        <v>-3.9211160780682097E-2</v>
      </c>
      <c r="K118" s="6"/>
      <c r="L118" s="6"/>
      <c r="M118" s="7">
        <f t="shared" si="9"/>
        <v>-3.9211160780682097E-2</v>
      </c>
    </row>
    <row r="119" spans="1:13" x14ac:dyDescent="0.55000000000000004">
      <c r="A119">
        <v>1909</v>
      </c>
      <c r="B119" s="6"/>
      <c r="C119" s="6"/>
      <c r="D119" s="6">
        <v>0.39198346158263453</v>
      </c>
      <c r="E119" s="6"/>
      <c r="F119" s="7">
        <f t="shared" si="10"/>
        <v>0.39198346158263453</v>
      </c>
      <c r="I119" s="6"/>
      <c r="J119" s="6">
        <v>0.1233221705810279</v>
      </c>
      <c r="K119" s="6"/>
      <c r="L119" s="6"/>
      <c r="M119" s="7">
        <f t="shared" si="9"/>
        <v>0.1233221705810279</v>
      </c>
    </row>
    <row r="120" spans="1:13" x14ac:dyDescent="0.55000000000000004">
      <c r="A120">
        <v>1910</v>
      </c>
      <c r="B120" s="6"/>
      <c r="C120" s="6"/>
      <c r="D120" s="6">
        <v>0.16996699669966997</v>
      </c>
      <c r="E120" s="6"/>
      <c r="F120" s="7">
        <f t="shared" si="10"/>
        <v>0.16996699669966997</v>
      </c>
      <c r="I120" s="6"/>
      <c r="J120" s="6">
        <v>3.4285130424420496E-2</v>
      </c>
      <c r="K120" s="6"/>
      <c r="L120" s="6"/>
      <c r="M120" s="7">
        <f t="shared" si="9"/>
        <v>3.4285130424420496E-2</v>
      </c>
    </row>
    <row r="121" spans="1:13" x14ac:dyDescent="0.55000000000000004">
      <c r="A121">
        <v>1911</v>
      </c>
      <c r="B121" s="6"/>
      <c r="C121" s="6"/>
      <c r="D121" s="6">
        <v>-3.8081805359661547E-2</v>
      </c>
      <c r="E121" s="6"/>
      <c r="F121" s="7">
        <f t="shared" si="10"/>
        <v>-3.8081805359661547E-2</v>
      </c>
      <c r="I121" s="6"/>
      <c r="J121" s="6">
        <v>3.0974730444354392E-2</v>
      </c>
      <c r="K121" s="6"/>
      <c r="L121" s="6"/>
      <c r="M121" s="7">
        <f t="shared" si="9"/>
        <v>3.0974730444354392E-2</v>
      </c>
    </row>
    <row r="122" spans="1:13" x14ac:dyDescent="0.55000000000000004">
      <c r="A122">
        <v>1912</v>
      </c>
      <c r="B122" s="6"/>
      <c r="C122" s="6"/>
      <c r="D122" s="6">
        <v>3.5190615835777095E-2</v>
      </c>
      <c r="E122" s="6"/>
      <c r="F122" s="7">
        <f t="shared" si="10"/>
        <v>3.5190615835777095E-2</v>
      </c>
      <c r="I122" s="6"/>
      <c r="J122" s="6">
        <v>4.317859383778444E-2</v>
      </c>
      <c r="K122" s="6"/>
      <c r="L122" s="6"/>
      <c r="M122" s="7">
        <f t="shared" si="9"/>
        <v>4.317859383778444E-2</v>
      </c>
    </row>
    <row r="123" spans="1:13" x14ac:dyDescent="0.55000000000000004">
      <c r="A123">
        <v>1913</v>
      </c>
      <c r="B123" s="6"/>
      <c r="C123" s="6"/>
      <c r="D123" s="6">
        <v>7.0821529745042522E-2</v>
      </c>
      <c r="E123" s="6"/>
      <c r="F123" s="7">
        <f t="shared" si="10"/>
        <v>7.0821529745042522E-2</v>
      </c>
      <c r="I123" s="6"/>
      <c r="J123" s="6">
        <v>2.6754634413939993E-2</v>
      </c>
      <c r="K123" s="6"/>
      <c r="L123" s="6"/>
      <c r="M123" s="7">
        <f t="shared" si="9"/>
        <v>2.6754634413939993E-2</v>
      </c>
    </row>
    <row r="124" spans="1:13" x14ac:dyDescent="0.55000000000000004">
      <c r="A124">
        <v>1914</v>
      </c>
      <c r="B124" s="6"/>
      <c r="C124" s="6"/>
      <c r="D124" s="6">
        <v>-4.8941798941798953E-2</v>
      </c>
      <c r="E124" s="6"/>
      <c r="F124" s="7">
        <f t="shared" si="10"/>
        <v>-4.8941798941798953E-2</v>
      </c>
      <c r="I124" s="6"/>
      <c r="J124" s="6">
        <v>9.9993482004574474E-3</v>
      </c>
      <c r="K124" s="6"/>
      <c r="L124" s="6"/>
      <c r="M124" s="7">
        <f t="shared" si="9"/>
        <v>9.9993482004574474E-3</v>
      </c>
    </row>
    <row r="125" spans="1:13" x14ac:dyDescent="0.55000000000000004">
      <c r="A125">
        <v>1915</v>
      </c>
      <c r="B125" s="6"/>
      <c r="C125" s="6"/>
      <c r="D125" s="6">
        <v>-5.7719054242002743E-2</v>
      </c>
      <c r="E125" s="6"/>
      <c r="F125" s="7">
        <f t="shared" si="10"/>
        <v>-5.7719054242002743E-2</v>
      </c>
      <c r="I125" s="6"/>
      <c r="J125" s="6">
        <v>1.423263893292348E-2</v>
      </c>
      <c r="K125" s="6"/>
      <c r="L125" s="6"/>
      <c r="M125" s="7">
        <f t="shared" si="9"/>
        <v>1.423263893292348E-2</v>
      </c>
    </row>
    <row r="126" spans="1:13" x14ac:dyDescent="0.55000000000000004">
      <c r="A126">
        <v>1916</v>
      </c>
      <c r="B126" s="6"/>
      <c r="C126" s="6"/>
      <c r="D126" s="6">
        <v>0.31439114391143907</v>
      </c>
      <c r="E126" s="6"/>
      <c r="F126" s="7">
        <f t="shared" si="10"/>
        <v>0.31439114391143907</v>
      </c>
      <c r="I126" s="6"/>
      <c r="J126" s="6">
        <v>7.7286595734110453E-2</v>
      </c>
      <c r="K126" s="6"/>
      <c r="L126" s="6"/>
      <c r="M126" s="7">
        <f t="shared" si="9"/>
        <v>7.7286595734110453E-2</v>
      </c>
    </row>
    <row r="127" spans="1:13" x14ac:dyDescent="0.55000000000000004">
      <c r="A127">
        <v>1917</v>
      </c>
      <c r="B127" s="6"/>
      <c r="C127" s="6"/>
      <c r="D127" s="6">
        <v>9.208309938236936E-2</v>
      </c>
      <c r="E127" s="6"/>
      <c r="F127" s="7">
        <f t="shared" si="10"/>
        <v>9.208309938236936E-2</v>
      </c>
      <c r="I127" s="6"/>
      <c r="J127" s="6">
        <v>5.9567535183184361E-2</v>
      </c>
      <c r="K127" s="6"/>
      <c r="L127" s="6"/>
      <c r="M127" s="7">
        <f t="shared" si="9"/>
        <v>5.9567535183184361E-2</v>
      </c>
    </row>
    <row r="128" spans="1:13" x14ac:dyDescent="0.55000000000000004">
      <c r="A128">
        <v>1918</v>
      </c>
      <c r="B128" s="6"/>
      <c r="C128" s="6"/>
      <c r="D128" s="6">
        <v>-0.1737789203084833</v>
      </c>
      <c r="E128" s="6"/>
      <c r="F128" s="7">
        <f t="shared" si="10"/>
        <v>-0.1737789203084833</v>
      </c>
      <c r="I128" s="6"/>
      <c r="J128" s="6">
        <v>-9.4913257513203231E-2</v>
      </c>
      <c r="K128" s="6"/>
      <c r="L128" s="6"/>
      <c r="M128" s="7">
        <f t="shared" si="9"/>
        <v>-9.4913257513203231E-2</v>
      </c>
    </row>
    <row r="129" spans="1:15" x14ac:dyDescent="0.55000000000000004">
      <c r="A129">
        <v>1919</v>
      </c>
      <c r="B129" s="6"/>
      <c r="C129" s="6"/>
      <c r="D129" s="6">
        <v>0.16925948973242066</v>
      </c>
      <c r="E129" s="6"/>
      <c r="F129" s="7">
        <f t="shared" si="10"/>
        <v>0.16925948973242066</v>
      </c>
      <c r="I129" s="6"/>
      <c r="J129" s="6">
        <v>7.9230886645645038E-2</v>
      </c>
      <c r="K129" s="6"/>
      <c r="L129" s="6"/>
      <c r="M129" s="7">
        <f t="shared" si="9"/>
        <v>7.9230886645645038E-2</v>
      </c>
    </row>
    <row r="130" spans="1:15" x14ac:dyDescent="0.55000000000000004">
      <c r="A130">
        <v>1920</v>
      </c>
      <c r="B130" s="6"/>
      <c r="C130" s="6"/>
      <c r="D130" s="6">
        <v>0.1905268759978711</v>
      </c>
      <c r="E130" s="6"/>
      <c r="F130" s="7">
        <f t="shared" si="10"/>
        <v>0.1905268759978711</v>
      </c>
      <c r="I130" s="6"/>
      <c r="J130" s="6">
        <v>-2.514973608611315E-2</v>
      </c>
      <c r="K130" s="6"/>
      <c r="L130" s="6"/>
      <c r="M130" s="7">
        <f t="shared" si="9"/>
        <v>-2.514973608611315E-2</v>
      </c>
    </row>
    <row r="131" spans="1:15" x14ac:dyDescent="0.55000000000000004">
      <c r="A131">
        <v>1921</v>
      </c>
      <c r="B131" s="6"/>
      <c r="C131" s="6"/>
      <c r="D131" s="6">
        <v>-0.14260169870362094</v>
      </c>
      <c r="E131" s="6"/>
      <c r="F131" s="7">
        <f t="shared" si="10"/>
        <v>-0.14260169870362094</v>
      </c>
      <c r="I131" s="6"/>
      <c r="J131" s="6">
        <v>4.6557626075190095E-2</v>
      </c>
      <c r="K131" s="6"/>
      <c r="L131" s="6"/>
      <c r="M131" s="7">
        <f t="shared" si="9"/>
        <v>4.6557626075190095E-2</v>
      </c>
    </row>
    <row r="132" spans="1:15" x14ac:dyDescent="0.55000000000000004">
      <c r="A132">
        <v>1922</v>
      </c>
      <c r="B132" s="6"/>
      <c r="C132" s="6"/>
      <c r="D132" s="6">
        <v>9.2805005213764336E-2</v>
      </c>
      <c r="E132" s="6"/>
      <c r="F132" s="7">
        <f t="shared" si="10"/>
        <v>9.2805005213764336E-2</v>
      </c>
      <c r="I132" s="6"/>
      <c r="J132" s="6">
        <v>0.16371589611153881</v>
      </c>
      <c r="K132" s="6"/>
      <c r="L132" s="6"/>
      <c r="M132" s="7">
        <f t="shared" si="9"/>
        <v>0.16371589611153881</v>
      </c>
    </row>
    <row r="133" spans="1:15" x14ac:dyDescent="0.55000000000000004">
      <c r="A133">
        <v>1923</v>
      </c>
      <c r="B133" s="6"/>
      <c r="C133" s="6"/>
      <c r="D133" s="6">
        <v>0.29293893129770998</v>
      </c>
      <c r="E133" s="6"/>
      <c r="F133" s="7">
        <f t="shared" si="10"/>
        <v>0.29293893129770998</v>
      </c>
      <c r="I133" s="6"/>
      <c r="J133" s="6">
        <v>8.1514527515630819E-2</v>
      </c>
      <c r="K133" s="6"/>
      <c r="L133" s="6"/>
      <c r="M133" s="7">
        <f t="shared" si="9"/>
        <v>8.1514527515630819E-2</v>
      </c>
    </row>
    <row r="134" spans="1:15" x14ac:dyDescent="0.55000000000000004">
      <c r="A134">
        <v>1924</v>
      </c>
      <c r="B134" s="6"/>
      <c r="C134" s="6"/>
      <c r="D134" s="6">
        <v>5.4612546125461181E-2</v>
      </c>
      <c r="E134" s="6"/>
      <c r="F134" s="7">
        <f t="shared" si="10"/>
        <v>5.4612546125461181E-2</v>
      </c>
      <c r="I134" s="6"/>
      <c r="J134" s="6">
        <v>3.9341831941247074E-2</v>
      </c>
      <c r="K134" s="6"/>
      <c r="L134" s="6"/>
      <c r="M134" s="7">
        <f t="shared" si="9"/>
        <v>3.9341831941247074E-2</v>
      </c>
    </row>
    <row r="135" spans="1:15" x14ac:dyDescent="0.55000000000000004">
      <c r="A135">
        <v>1925</v>
      </c>
      <c r="B135" s="6"/>
      <c r="C135" s="6"/>
      <c r="D135" s="6">
        <v>0.26871938418474461</v>
      </c>
      <c r="E135" s="6"/>
      <c r="F135" s="7">
        <f t="shared" si="10"/>
        <v>0.26871938418474461</v>
      </c>
      <c r="I135" s="6"/>
      <c r="J135" s="6">
        <v>8.4462166343734824E-2</v>
      </c>
      <c r="K135" s="6"/>
      <c r="L135" s="6"/>
      <c r="M135" s="7">
        <f t="shared" si="9"/>
        <v>8.4462166343734824E-2</v>
      </c>
    </row>
    <row r="136" spans="1:15" x14ac:dyDescent="0.55000000000000004">
      <c r="A136">
        <v>1926</v>
      </c>
      <c r="B136" s="6"/>
      <c r="C136" s="6"/>
      <c r="D136" s="6">
        <v>0.25785990071704368</v>
      </c>
      <c r="E136" s="6"/>
      <c r="F136" s="7">
        <f t="shared" si="10"/>
        <v>0.25785990071704368</v>
      </c>
      <c r="I136" s="6"/>
      <c r="J136" s="6">
        <v>8.0761553052523194E-2</v>
      </c>
      <c r="K136" s="6"/>
      <c r="L136" s="6"/>
      <c r="M136" s="7">
        <f t="shared" si="9"/>
        <v>8.0761553052523194E-2</v>
      </c>
    </row>
    <row r="137" spans="1:15" x14ac:dyDescent="0.55000000000000004">
      <c r="A137">
        <v>1927</v>
      </c>
      <c r="B137" s="6"/>
      <c r="C137" s="6"/>
      <c r="D137" s="6"/>
      <c r="E137" s="6">
        <v>0.10051390992371156</v>
      </c>
      <c r="F137" s="7">
        <f>E137</f>
        <v>0.10051390992371156</v>
      </c>
      <c r="I137" s="6"/>
      <c r="J137" s="6">
        <v>8.7836010082769533E-2</v>
      </c>
      <c r="K137" s="6"/>
      <c r="L137" s="6"/>
      <c r="M137" s="7">
        <f t="shared" si="9"/>
        <v>8.7836010082769533E-2</v>
      </c>
      <c r="O137" s="12"/>
    </row>
    <row r="138" spans="1:15" x14ac:dyDescent="0.55000000000000004">
      <c r="A138">
        <v>1928</v>
      </c>
      <c r="B138" s="6"/>
      <c r="C138" s="6"/>
      <c r="D138" s="6"/>
      <c r="E138" s="6">
        <v>0.32108512090569552</v>
      </c>
      <c r="F138" s="7">
        <f t="shared" ref="F138:F201" si="11">E138</f>
        <v>0.32108512090569552</v>
      </c>
      <c r="I138" s="6"/>
      <c r="J138" s="6"/>
      <c r="K138" s="6">
        <v>1.0848431023030563</v>
      </c>
      <c r="L138" s="6"/>
      <c r="M138" s="7">
        <f t="shared" ref="M138:M184" si="12">K138-1</f>
        <v>8.484310230305625E-2</v>
      </c>
    </row>
    <row r="139" spans="1:15" x14ac:dyDescent="0.55000000000000004">
      <c r="A139">
        <v>1929</v>
      </c>
      <c r="B139" s="6"/>
      <c r="C139" s="6"/>
      <c r="D139" s="6"/>
      <c r="E139" s="6">
        <v>0.47135452261662314</v>
      </c>
      <c r="F139" s="7">
        <f t="shared" si="11"/>
        <v>0.47135452261662314</v>
      </c>
      <c r="I139" s="6"/>
      <c r="J139" s="6"/>
      <c r="K139" s="6">
        <v>1.0062458443876166</v>
      </c>
      <c r="L139" s="6"/>
      <c r="M139" s="7">
        <f t="shared" si="12"/>
        <v>6.2458443876165504E-3</v>
      </c>
    </row>
    <row r="140" spans="1:15" x14ac:dyDescent="0.55000000000000004">
      <c r="A140">
        <v>1930</v>
      </c>
      <c r="B140" s="6"/>
      <c r="C140" s="6"/>
      <c r="D140" s="6"/>
      <c r="E140" s="6">
        <v>-0.14735217280178381</v>
      </c>
      <c r="F140" s="7">
        <f t="shared" si="11"/>
        <v>-0.14735217280178381</v>
      </c>
      <c r="I140" s="6"/>
      <c r="J140" s="6"/>
      <c r="K140" s="6">
        <v>1.0434700400349537</v>
      </c>
      <c r="L140" s="6"/>
      <c r="M140" s="7">
        <f t="shared" si="12"/>
        <v>4.3470040034953694E-2</v>
      </c>
    </row>
    <row r="141" spans="1:15" x14ac:dyDescent="0.55000000000000004">
      <c r="A141">
        <v>1931</v>
      </c>
      <c r="B141" s="6"/>
      <c r="C141" s="6"/>
      <c r="D141" s="6"/>
      <c r="E141" s="6">
        <v>-0.28538700385191973</v>
      </c>
      <c r="F141" s="7">
        <f t="shared" si="11"/>
        <v>-0.28538700385191973</v>
      </c>
      <c r="I141" s="6"/>
      <c r="J141" s="6"/>
      <c r="K141" s="6">
        <v>1.068810513207646</v>
      </c>
      <c r="L141" s="6"/>
      <c r="M141" s="7">
        <f t="shared" si="12"/>
        <v>6.8810513207645974E-2</v>
      </c>
    </row>
    <row r="142" spans="1:15" x14ac:dyDescent="0.55000000000000004">
      <c r="A142">
        <v>1932</v>
      </c>
      <c r="B142" s="6"/>
      <c r="C142" s="6"/>
      <c r="D142" s="6"/>
      <c r="E142" s="6">
        <v>-0.4827294188738418</v>
      </c>
      <c r="F142" s="7">
        <f t="shared" si="11"/>
        <v>-0.4827294188738418</v>
      </c>
      <c r="I142" s="6"/>
      <c r="J142" s="6"/>
      <c r="K142" s="6">
        <v>0.81668748536131608</v>
      </c>
      <c r="L142" s="6"/>
      <c r="M142" s="7">
        <f t="shared" si="12"/>
        <v>-0.18331251463868392</v>
      </c>
    </row>
    <row r="143" spans="1:15" x14ac:dyDescent="0.55000000000000004">
      <c r="A143">
        <v>1933</v>
      </c>
      <c r="B143" s="6"/>
      <c r="C143" s="6"/>
      <c r="D143" s="6"/>
      <c r="E143" s="6">
        <v>-6.0520027649285435E-2</v>
      </c>
      <c r="F143" s="7">
        <f t="shared" si="11"/>
        <v>-6.0520027649285435E-2</v>
      </c>
      <c r="I143" s="6"/>
      <c r="J143" s="6"/>
      <c r="K143" s="6">
        <v>1.0684009174943085</v>
      </c>
      <c r="L143" s="6"/>
      <c r="M143" s="7">
        <f t="shared" si="12"/>
        <v>6.8400917494308544E-2</v>
      </c>
    </row>
    <row r="144" spans="1:15" x14ac:dyDescent="0.55000000000000004">
      <c r="A144">
        <v>1934</v>
      </c>
      <c r="B144" s="6"/>
      <c r="C144" s="6"/>
      <c r="D144" s="6"/>
      <c r="E144" s="6">
        <v>0.75646148868746677</v>
      </c>
      <c r="F144" s="7">
        <f t="shared" si="11"/>
        <v>0.75646148868746677</v>
      </c>
      <c r="I144" s="6"/>
      <c r="J144" s="6"/>
      <c r="K144" s="6">
        <v>1.1541642016744602</v>
      </c>
      <c r="L144" s="6"/>
      <c r="M144" s="7">
        <f t="shared" si="12"/>
        <v>0.15416420167446021</v>
      </c>
    </row>
    <row r="145" spans="1:13" x14ac:dyDescent="0.55000000000000004">
      <c r="A145">
        <v>1935</v>
      </c>
      <c r="B145" s="6"/>
      <c r="C145" s="6"/>
      <c r="D145" s="6"/>
      <c r="E145" s="6">
        <v>-0.11485501279727661</v>
      </c>
      <c r="F145" s="7">
        <f t="shared" si="11"/>
        <v>-0.11485501279727661</v>
      </c>
      <c r="I145" s="6"/>
      <c r="J145" s="6"/>
      <c r="K145" s="6">
        <v>1.1807770290009438</v>
      </c>
      <c r="L145" s="6"/>
      <c r="M145" s="7">
        <f t="shared" si="12"/>
        <v>0.18077702900094383</v>
      </c>
    </row>
    <row r="146" spans="1:13" x14ac:dyDescent="0.55000000000000004">
      <c r="A146">
        <v>1936</v>
      </c>
      <c r="B146" s="6"/>
      <c r="C146" s="6"/>
      <c r="D146" s="6"/>
      <c r="E146" s="6">
        <v>0.60943932142687007</v>
      </c>
      <c r="F146" s="7">
        <f t="shared" si="11"/>
        <v>0.60943932142687007</v>
      </c>
      <c r="I146" s="6"/>
      <c r="J146" s="6"/>
      <c r="K146" s="6">
        <v>1.0893393129419078</v>
      </c>
      <c r="L146" s="6"/>
      <c r="M146" s="7">
        <f t="shared" si="12"/>
        <v>8.9339312941907778E-2</v>
      </c>
    </row>
    <row r="147" spans="1:13" x14ac:dyDescent="0.55000000000000004">
      <c r="A147">
        <v>1937</v>
      </c>
      <c r="B147" s="6"/>
      <c r="C147" s="6"/>
      <c r="D147" s="6"/>
      <c r="E147" s="6">
        <v>0.27824314091152913</v>
      </c>
      <c r="F147" s="7">
        <f t="shared" si="11"/>
        <v>0.27824314091152913</v>
      </c>
      <c r="I147" s="6"/>
      <c r="J147" s="6"/>
      <c r="K147" s="6">
        <v>1.0913316459025073</v>
      </c>
      <c r="L147" s="6"/>
      <c r="M147" s="7">
        <f t="shared" si="12"/>
        <v>9.1331645902507308E-2</v>
      </c>
    </row>
    <row r="148" spans="1:13" x14ac:dyDescent="0.55000000000000004">
      <c r="A148">
        <v>1938</v>
      </c>
      <c r="B148" s="6"/>
      <c r="C148" s="6"/>
      <c r="D148" s="6"/>
      <c r="E148" s="6">
        <v>-0.36280372479111733</v>
      </c>
      <c r="F148" s="7">
        <f t="shared" si="11"/>
        <v>-0.36280372479111733</v>
      </c>
      <c r="I148" s="6"/>
      <c r="J148" s="6"/>
      <c r="K148" s="6">
        <v>0.93187976475482803</v>
      </c>
      <c r="L148" s="6"/>
      <c r="M148" s="7">
        <f t="shared" si="12"/>
        <v>-6.8120235245171967E-2</v>
      </c>
    </row>
    <row r="149" spans="1:13" x14ac:dyDescent="0.55000000000000004">
      <c r="A149">
        <v>1939</v>
      </c>
      <c r="B149" s="6"/>
      <c r="C149" s="6"/>
      <c r="D149" s="6"/>
      <c r="E149" s="6">
        <v>0.19868664264484148</v>
      </c>
      <c r="F149" s="7">
        <f t="shared" si="11"/>
        <v>0.19868664264484148</v>
      </c>
      <c r="I149" s="6"/>
      <c r="J149" s="6"/>
      <c r="K149" s="6">
        <v>1.0393855093899369</v>
      </c>
      <c r="L149" s="6"/>
      <c r="M149" s="7">
        <f t="shared" si="12"/>
        <v>3.9385509389936901E-2</v>
      </c>
    </row>
    <row r="150" spans="1:13" x14ac:dyDescent="0.55000000000000004">
      <c r="A150">
        <v>1940</v>
      </c>
      <c r="B150" s="6"/>
      <c r="C150" s="6"/>
      <c r="D150" s="6"/>
      <c r="E150" s="6">
        <v>5.7633490693985268E-2</v>
      </c>
      <c r="F150" s="7">
        <f t="shared" si="11"/>
        <v>5.7633490693985268E-2</v>
      </c>
      <c r="I150" s="6"/>
      <c r="J150" s="6"/>
      <c r="K150" s="6">
        <v>1.0248388952397072</v>
      </c>
      <c r="L150" s="6"/>
      <c r="M150" s="7">
        <f t="shared" si="12"/>
        <v>2.4838895239707171E-2</v>
      </c>
    </row>
    <row r="151" spans="1:13" x14ac:dyDescent="0.55000000000000004">
      <c r="A151">
        <v>1941</v>
      </c>
      <c r="B151" s="6"/>
      <c r="C151" s="6"/>
      <c r="D151" s="6"/>
      <c r="E151" s="6">
        <v>-9.1229080220510239E-2</v>
      </c>
      <c r="F151" s="7">
        <f t="shared" si="11"/>
        <v>-9.1229080220510239E-2</v>
      </c>
      <c r="I151" s="6"/>
      <c r="J151" s="6"/>
      <c r="K151" s="6">
        <v>1.0526485152600047</v>
      </c>
      <c r="L151" s="6"/>
      <c r="M151" s="7">
        <f t="shared" si="12"/>
        <v>5.2648515260004691E-2</v>
      </c>
    </row>
    <row r="152" spans="1:13" x14ac:dyDescent="0.55000000000000004">
      <c r="A152">
        <v>1942</v>
      </c>
      <c r="B152" s="6"/>
      <c r="C152" s="6"/>
      <c r="D152" s="6"/>
      <c r="E152" s="6">
        <v>-5.3279206619207264E-2</v>
      </c>
      <c r="F152" s="7">
        <f t="shared" si="11"/>
        <v>-5.3279206619207264E-2</v>
      </c>
      <c r="I152" s="6"/>
      <c r="J152" s="6"/>
      <c r="K152" s="6">
        <v>1.0352491681811617</v>
      </c>
      <c r="L152" s="6"/>
      <c r="M152" s="7">
        <f t="shared" si="12"/>
        <v>3.524916818116175E-2</v>
      </c>
    </row>
    <row r="153" spans="1:13" x14ac:dyDescent="0.55000000000000004">
      <c r="A153">
        <v>1943</v>
      </c>
      <c r="B153" s="6"/>
      <c r="C153" s="6"/>
      <c r="D153" s="6"/>
      <c r="E153" s="6">
        <v>0.24172317335976046</v>
      </c>
      <c r="F153" s="7">
        <f t="shared" si="11"/>
        <v>0.24172317335976046</v>
      </c>
      <c r="I153" s="6"/>
      <c r="J153" s="6"/>
      <c r="K153" s="6">
        <v>1.0515677500766312</v>
      </c>
      <c r="L153" s="6"/>
      <c r="M153" s="7">
        <f t="shared" si="12"/>
        <v>5.1567750076631169E-2</v>
      </c>
    </row>
    <row r="154" spans="1:13" x14ac:dyDescent="0.55000000000000004">
      <c r="A154">
        <v>1944</v>
      </c>
      <c r="B154" s="6"/>
      <c r="C154" s="6"/>
      <c r="D154" s="6"/>
      <c r="E154" s="6">
        <v>0.21369385283444653</v>
      </c>
      <c r="F154" s="7">
        <f t="shared" si="11"/>
        <v>0.21369385283444653</v>
      </c>
      <c r="I154" s="6"/>
      <c r="J154" s="6"/>
      <c r="K154" s="6">
        <v>1.0782905945354166</v>
      </c>
      <c r="L154" s="6"/>
      <c r="M154" s="7">
        <f t="shared" si="12"/>
        <v>7.8290594535416647E-2</v>
      </c>
    </row>
    <row r="155" spans="1:13" x14ac:dyDescent="0.55000000000000004">
      <c r="A155">
        <v>1945</v>
      </c>
      <c r="B155" s="6"/>
      <c r="C155" s="6"/>
      <c r="D155" s="6"/>
      <c r="E155" s="6">
        <v>0.21624745104351106</v>
      </c>
      <c r="F155" s="7">
        <f t="shared" si="11"/>
        <v>0.21624745104351106</v>
      </c>
      <c r="I155" s="6"/>
      <c r="J155" s="6"/>
      <c r="K155" s="6">
        <v>1.0680554867945635</v>
      </c>
      <c r="L155" s="6"/>
      <c r="M155" s="7">
        <f t="shared" si="12"/>
        <v>6.8055486794563524E-2</v>
      </c>
    </row>
    <row r="156" spans="1:13" x14ac:dyDescent="0.55000000000000004">
      <c r="A156">
        <v>1946</v>
      </c>
      <c r="B156" s="6"/>
      <c r="C156" s="6"/>
      <c r="D156" s="6"/>
      <c r="E156" s="6">
        <v>0.44945618386830466</v>
      </c>
      <c r="F156" s="7">
        <f t="shared" si="11"/>
        <v>0.44945618386830466</v>
      </c>
      <c r="I156" s="6"/>
      <c r="J156" s="6"/>
      <c r="K156" s="6">
        <v>1.0639033572957128</v>
      </c>
      <c r="L156" s="6"/>
      <c r="M156" s="7">
        <f t="shared" si="12"/>
        <v>6.3903357295712837E-2</v>
      </c>
    </row>
    <row r="157" spans="1:13" x14ac:dyDescent="0.55000000000000004">
      <c r="A157">
        <v>1947</v>
      </c>
      <c r="B157" s="6"/>
      <c r="C157" s="6"/>
      <c r="D157" s="6"/>
      <c r="E157" s="6">
        <v>-0.10849155694315926</v>
      </c>
      <c r="F157" s="7">
        <f t="shared" si="11"/>
        <v>-0.10849155694315926</v>
      </c>
      <c r="I157" s="6"/>
      <c r="J157" s="6"/>
      <c r="K157" s="6">
        <v>0.99605076850201324</v>
      </c>
      <c r="L157" s="6"/>
      <c r="M157" s="7">
        <f t="shared" si="12"/>
        <v>-3.9492314979867604E-3</v>
      </c>
    </row>
    <row r="158" spans="1:13" x14ac:dyDescent="0.55000000000000004">
      <c r="A158">
        <v>1948</v>
      </c>
      <c r="B158" s="6"/>
      <c r="C158" s="6"/>
      <c r="D158" s="6"/>
      <c r="E158" s="6">
        <v>-1.9059235887106896E-2</v>
      </c>
      <c r="F158" s="7">
        <f t="shared" si="11"/>
        <v>-1.9059235887106896E-2</v>
      </c>
      <c r="I158" s="6"/>
      <c r="J158" s="6"/>
      <c r="K158" s="6">
        <v>0.942737221200598</v>
      </c>
      <c r="L158" s="6"/>
      <c r="M158" s="7">
        <f t="shared" si="12"/>
        <v>-5.7262778799402003E-2</v>
      </c>
    </row>
    <row r="159" spans="1:13" x14ac:dyDescent="0.55000000000000004">
      <c r="A159">
        <v>1949</v>
      </c>
      <c r="B159" s="6"/>
      <c r="C159" s="6"/>
      <c r="D159" s="6"/>
      <c r="E159" s="6">
        <v>6.4818135771229857E-2</v>
      </c>
      <c r="F159" s="7">
        <f t="shared" si="11"/>
        <v>6.4818135771229857E-2</v>
      </c>
      <c r="I159" s="6"/>
      <c r="J159" s="6"/>
      <c r="K159" s="6">
        <v>1.0604144294127444</v>
      </c>
      <c r="L159" s="6"/>
      <c r="M159" s="7">
        <f t="shared" si="12"/>
        <v>6.0414429412744441E-2</v>
      </c>
    </row>
    <row r="160" spans="1:13" x14ac:dyDescent="0.55000000000000004">
      <c r="A160">
        <v>1950</v>
      </c>
      <c r="B160" s="6"/>
      <c r="C160" s="6"/>
      <c r="D160" s="6"/>
      <c r="E160" s="6">
        <v>0.21868339329868736</v>
      </c>
      <c r="F160" s="7">
        <f t="shared" si="11"/>
        <v>0.21868339329868736</v>
      </c>
      <c r="I160" s="6"/>
      <c r="J160" s="6"/>
      <c r="K160" s="6">
        <v>1.0669014138353439</v>
      </c>
      <c r="L160" s="6"/>
      <c r="M160" s="7">
        <f t="shared" si="12"/>
        <v>6.690141383534387E-2</v>
      </c>
    </row>
    <row r="161" spans="1:13" x14ac:dyDescent="0.55000000000000004">
      <c r="A161">
        <v>1951</v>
      </c>
      <c r="B161" s="6"/>
      <c r="C161" s="6"/>
      <c r="D161" s="6"/>
      <c r="E161" s="6">
        <v>0.357257661705221</v>
      </c>
      <c r="F161" s="7">
        <f t="shared" si="11"/>
        <v>0.357257661705221</v>
      </c>
      <c r="I161" s="6"/>
      <c r="J161" s="6"/>
      <c r="K161" s="6">
        <v>1.0342655930290006</v>
      </c>
      <c r="L161" s="6"/>
      <c r="M161" s="7">
        <f t="shared" si="12"/>
        <v>3.4265593029000563E-2</v>
      </c>
    </row>
    <row r="162" spans="1:13" x14ac:dyDescent="0.55000000000000004">
      <c r="A162">
        <v>1952</v>
      </c>
      <c r="B162" s="6"/>
      <c r="C162" s="6"/>
      <c r="D162" s="6"/>
      <c r="E162" s="6">
        <v>0.16176720234264064</v>
      </c>
      <c r="F162" s="7">
        <f t="shared" si="11"/>
        <v>0.16176720234264064</v>
      </c>
      <c r="I162" s="6"/>
      <c r="J162" s="6"/>
      <c r="K162" s="6">
        <v>0.97005987994952581</v>
      </c>
      <c r="L162" s="6"/>
      <c r="M162" s="7">
        <f t="shared" si="12"/>
        <v>-2.9940120050474195E-2</v>
      </c>
    </row>
    <row r="163" spans="1:13" x14ac:dyDescent="0.55000000000000004">
      <c r="A163">
        <v>1953</v>
      </c>
      <c r="B163" s="6"/>
      <c r="C163" s="6"/>
      <c r="D163" s="6"/>
      <c r="E163" s="6">
        <v>0.11254396222416285</v>
      </c>
      <c r="F163" s="7">
        <f t="shared" si="11"/>
        <v>0.11254396222416285</v>
      </c>
      <c r="I163" s="6"/>
      <c r="J163" s="6"/>
      <c r="K163" s="6">
        <v>1.0199399285779305</v>
      </c>
      <c r="L163" s="6"/>
      <c r="M163" s="7">
        <f t="shared" si="12"/>
        <v>1.9939928577930477E-2</v>
      </c>
    </row>
    <row r="164" spans="1:13" x14ac:dyDescent="0.55000000000000004">
      <c r="A164">
        <v>1954</v>
      </c>
      <c r="B164" s="6"/>
      <c r="C164" s="6"/>
      <c r="D164" s="6"/>
      <c r="E164" s="6">
        <v>5.8507173075130536E-2</v>
      </c>
      <c r="F164" s="7">
        <f t="shared" si="11"/>
        <v>5.8507173075130536E-2</v>
      </c>
      <c r="I164" s="6"/>
      <c r="J164" s="6"/>
      <c r="K164" s="6">
        <v>1.0511824481866199</v>
      </c>
      <c r="L164" s="6"/>
      <c r="M164" s="7">
        <f t="shared" si="12"/>
        <v>5.1182448186619878E-2</v>
      </c>
    </row>
    <row r="165" spans="1:13" x14ac:dyDescent="0.55000000000000004">
      <c r="A165">
        <v>1955</v>
      </c>
      <c r="B165" s="6"/>
      <c r="C165" s="6"/>
      <c r="D165" s="6"/>
      <c r="E165" s="6">
        <v>0.43856360772747349</v>
      </c>
      <c r="F165" s="7">
        <f t="shared" si="11"/>
        <v>0.43856360772747349</v>
      </c>
      <c r="I165" s="6"/>
      <c r="J165" s="6"/>
      <c r="K165" s="6">
        <v>1.026601335900541</v>
      </c>
      <c r="L165" s="6"/>
      <c r="M165" s="7">
        <f t="shared" si="12"/>
        <v>2.6601335900541034E-2</v>
      </c>
    </row>
    <row r="166" spans="1:13" x14ac:dyDescent="0.55000000000000004">
      <c r="A166">
        <v>1956</v>
      </c>
      <c r="B166" s="6"/>
      <c r="C166" s="6"/>
      <c r="D166" s="6"/>
      <c r="E166" s="6">
        <v>0.21059143745537012</v>
      </c>
      <c r="F166" s="7">
        <f t="shared" si="11"/>
        <v>0.21059143745537012</v>
      </c>
      <c r="I166" s="6"/>
      <c r="J166" s="6"/>
      <c r="K166" s="6">
        <v>1.0190532533427035</v>
      </c>
      <c r="L166" s="6"/>
      <c r="M166" s="7">
        <f t="shared" si="12"/>
        <v>1.9053253342703469E-2</v>
      </c>
    </row>
    <row r="167" spans="1:13" x14ac:dyDescent="0.55000000000000004">
      <c r="A167">
        <v>1957</v>
      </c>
      <c r="B167" s="6"/>
      <c r="C167" s="6"/>
      <c r="D167" s="6"/>
      <c r="E167" s="6">
        <v>8.1347960697562227E-2</v>
      </c>
      <c r="F167" s="7">
        <f t="shared" si="11"/>
        <v>8.1347960697562227E-2</v>
      </c>
      <c r="I167" s="6"/>
      <c r="J167" s="6"/>
      <c r="K167" s="6">
        <v>0.92997516912263267</v>
      </c>
      <c r="L167" s="6"/>
      <c r="M167" s="7">
        <f t="shared" si="12"/>
        <v>-7.0024830877367328E-2</v>
      </c>
    </row>
    <row r="168" spans="1:13" x14ac:dyDescent="0.55000000000000004">
      <c r="A168">
        <v>1958</v>
      </c>
      <c r="B168" s="6"/>
      <c r="C168" s="6"/>
      <c r="D168" s="6"/>
      <c r="E168" s="6">
        <v>-2.7791035099625216E-2</v>
      </c>
      <c r="F168" s="7">
        <f t="shared" si="11"/>
        <v>-2.7791035099625216E-2</v>
      </c>
      <c r="I168" s="6"/>
      <c r="J168" s="6"/>
      <c r="K168" s="6">
        <v>1.052854023677509</v>
      </c>
      <c r="L168" s="6"/>
      <c r="M168" s="7">
        <f t="shared" si="12"/>
        <v>5.2854023677509021E-2</v>
      </c>
    </row>
    <row r="169" spans="1:13" x14ac:dyDescent="0.55000000000000004">
      <c r="A169">
        <v>1959</v>
      </c>
      <c r="B169" s="6"/>
      <c r="C169" s="6"/>
      <c r="D169" s="6"/>
      <c r="E169" s="6">
        <v>0.39192879866096408</v>
      </c>
      <c r="F169" s="7">
        <f t="shared" si="11"/>
        <v>0.39192879866096408</v>
      </c>
      <c r="I169" s="6"/>
      <c r="J169" s="6"/>
      <c r="K169" s="6">
        <v>0.95411359009425756</v>
      </c>
      <c r="L169" s="6"/>
      <c r="M169" s="7">
        <f t="shared" si="12"/>
        <v>-4.5886409905742442E-2</v>
      </c>
    </row>
    <row r="170" spans="1:13" x14ac:dyDescent="0.55000000000000004">
      <c r="A170">
        <v>1960</v>
      </c>
      <c r="B170" s="6"/>
      <c r="C170" s="6"/>
      <c r="D170" s="6"/>
      <c r="E170" s="6">
        <v>4.2334977909538551E-2</v>
      </c>
      <c r="F170" s="7">
        <f t="shared" si="11"/>
        <v>4.2334977909538551E-2</v>
      </c>
      <c r="I170" s="6"/>
      <c r="J170" s="6"/>
      <c r="K170" s="6">
        <v>0.97916057399677292</v>
      </c>
      <c r="L170" s="6"/>
      <c r="M170" s="7">
        <f t="shared" si="12"/>
        <v>-2.0839426003227079E-2</v>
      </c>
    </row>
    <row r="171" spans="1:13" x14ac:dyDescent="0.55000000000000004">
      <c r="A171">
        <v>1961</v>
      </c>
      <c r="B171" s="6"/>
      <c r="C171" s="6"/>
      <c r="D171" s="6"/>
      <c r="E171" s="6">
        <v>0.15320594072963578</v>
      </c>
      <c r="F171" s="7">
        <f t="shared" si="11"/>
        <v>0.15320594072963578</v>
      </c>
      <c r="I171" s="6"/>
      <c r="J171" s="6"/>
      <c r="K171" s="6">
        <v>1.0935882181012802</v>
      </c>
      <c r="L171" s="6"/>
      <c r="M171" s="7">
        <f t="shared" si="12"/>
        <v>9.3588218101280152E-2</v>
      </c>
    </row>
    <row r="172" spans="1:13" x14ac:dyDescent="0.55000000000000004">
      <c r="A172">
        <v>1962</v>
      </c>
      <c r="B172" s="6"/>
      <c r="C172" s="6"/>
      <c r="D172" s="6"/>
      <c r="E172" s="6">
        <v>0.15015804187994242</v>
      </c>
      <c r="F172" s="7">
        <f t="shared" si="11"/>
        <v>0.15015804187994242</v>
      </c>
      <c r="I172" s="6"/>
      <c r="J172" s="6"/>
      <c r="K172" s="6">
        <v>1.0266622095433939</v>
      </c>
      <c r="L172" s="6"/>
      <c r="M172" s="7">
        <f t="shared" si="12"/>
        <v>2.6662209543393933E-2</v>
      </c>
    </row>
    <row r="173" spans="1:13" x14ac:dyDescent="0.55000000000000004">
      <c r="A173">
        <v>1963</v>
      </c>
      <c r="B173" s="6"/>
      <c r="C173" s="6"/>
      <c r="D173" s="6"/>
      <c r="E173" s="6">
        <v>-2.124128831734895E-2</v>
      </c>
      <c r="F173" s="7">
        <f t="shared" si="11"/>
        <v>-2.124128831734895E-2</v>
      </c>
      <c r="I173" s="6"/>
      <c r="J173" s="6"/>
      <c r="K173" s="6">
        <v>1.0809876989256704</v>
      </c>
      <c r="L173" s="6"/>
      <c r="M173" s="7">
        <f t="shared" si="12"/>
        <v>8.0987698925670371E-2</v>
      </c>
    </row>
    <row r="174" spans="1:13" x14ac:dyDescent="0.55000000000000004">
      <c r="A174">
        <v>1964</v>
      </c>
      <c r="B174" s="6"/>
      <c r="C174" s="6"/>
      <c r="D174" s="6"/>
      <c r="E174" s="6">
        <v>0.17892747459142089</v>
      </c>
      <c r="F174" s="7">
        <f t="shared" si="11"/>
        <v>0.17892747459142089</v>
      </c>
      <c r="I174" s="6"/>
      <c r="J174" s="6"/>
      <c r="K174" s="6">
        <v>1.0182896715227086</v>
      </c>
      <c r="L174" s="6"/>
      <c r="M174" s="7">
        <f t="shared" si="12"/>
        <v>1.828967152270855E-2</v>
      </c>
    </row>
    <row r="175" spans="1:13" x14ac:dyDescent="0.55000000000000004">
      <c r="A175">
        <v>1965</v>
      </c>
      <c r="B175" s="6"/>
      <c r="C175" s="6"/>
      <c r="D175" s="6"/>
      <c r="E175" s="6">
        <v>0.17761291960662828</v>
      </c>
      <c r="F175" s="7">
        <f t="shared" si="11"/>
        <v>0.17761291960662828</v>
      </c>
      <c r="I175" s="6"/>
      <c r="J175" s="6"/>
      <c r="K175" s="6">
        <v>1.0348704774025375</v>
      </c>
      <c r="L175" s="6"/>
      <c r="M175" s="7">
        <f t="shared" si="12"/>
        <v>3.4870477402537459E-2</v>
      </c>
    </row>
    <row r="176" spans="1:13" x14ac:dyDescent="0.55000000000000004">
      <c r="A176">
        <v>1966</v>
      </c>
      <c r="B176" s="6"/>
      <c r="C176" s="6"/>
      <c r="D176" s="6"/>
      <c r="E176" s="6">
        <v>0.1146482740397905</v>
      </c>
      <c r="F176" s="7">
        <f t="shared" si="11"/>
        <v>0.1146482740397905</v>
      </c>
      <c r="I176" s="6"/>
      <c r="J176" s="6"/>
      <c r="K176" s="6">
        <v>0.99216076772980766</v>
      </c>
      <c r="L176" s="6"/>
      <c r="M176" s="7">
        <f t="shared" si="12"/>
        <v>-7.8392322701923423E-3</v>
      </c>
    </row>
    <row r="177" spans="1:13" x14ac:dyDescent="0.55000000000000004">
      <c r="A177">
        <v>1967</v>
      </c>
      <c r="B177" s="6"/>
      <c r="C177" s="6"/>
      <c r="D177" s="6"/>
      <c r="E177" s="6">
        <v>-2.066280233339679E-2</v>
      </c>
      <c r="F177" s="7">
        <f t="shared" si="11"/>
        <v>-2.066280233339679E-2</v>
      </c>
      <c r="I177" s="6"/>
      <c r="J177" s="6"/>
      <c r="K177" s="6">
        <v>1.0158782279086283</v>
      </c>
      <c r="L177" s="6"/>
      <c r="M177" s="7">
        <f t="shared" si="12"/>
        <v>1.5878227908628251E-2</v>
      </c>
    </row>
    <row r="178" spans="1:13" x14ac:dyDescent="0.55000000000000004">
      <c r="A178">
        <v>1968</v>
      </c>
      <c r="B178" s="6"/>
      <c r="C178" s="6"/>
      <c r="D178" s="6"/>
      <c r="E178" s="6">
        <v>0.14133886462031708</v>
      </c>
      <c r="F178" s="7">
        <f t="shared" si="11"/>
        <v>0.14133886462031708</v>
      </c>
      <c r="I178" s="6"/>
      <c r="J178" s="6"/>
      <c r="K178" s="6">
        <v>0.91880939941812778</v>
      </c>
      <c r="L178" s="6"/>
      <c r="M178" s="7">
        <f t="shared" si="12"/>
        <v>-8.1190600581872219E-2</v>
      </c>
    </row>
    <row r="179" spans="1:13" x14ac:dyDescent="0.55000000000000004">
      <c r="A179">
        <v>1969</v>
      </c>
      <c r="B179" s="6"/>
      <c r="C179" s="6"/>
      <c r="D179" s="6"/>
      <c r="E179" s="6">
        <v>0.17678059629019005</v>
      </c>
      <c r="F179" s="7">
        <f t="shared" si="11"/>
        <v>0.17678059629019005</v>
      </c>
      <c r="I179" s="6"/>
      <c r="J179" s="6"/>
      <c r="K179" s="6">
        <v>0.99647795181653342</v>
      </c>
      <c r="L179" s="6"/>
      <c r="M179" s="7">
        <f t="shared" si="12"/>
        <v>-3.5220481834665751E-3</v>
      </c>
    </row>
    <row r="180" spans="1:13" x14ac:dyDescent="0.55000000000000004">
      <c r="A180">
        <v>1970</v>
      </c>
      <c r="B180" s="6"/>
      <c r="C180" s="6"/>
      <c r="D180" s="6"/>
      <c r="E180" s="6">
        <v>-0.16809382078483237</v>
      </c>
      <c r="F180" s="7">
        <f t="shared" si="11"/>
        <v>-0.16809382078483237</v>
      </c>
      <c r="I180" s="6"/>
      <c r="J180" s="6"/>
      <c r="K180" s="6">
        <v>0.90949999999999998</v>
      </c>
      <c r="L180" s="6"/>
      <c r="M180" s="7">
        <f t="shared" si="12"/>
        <v>-9.0500000000000025E-2</v>
      </c>
    </row>
    <row r="181" spans="1:13" x14ac:dyDescent="0.55000000000000004">
      <c r="A181">
        <v>1971</v>
      </c>
      <c r="B181" s="6"/>
      <c r="C181" s="6"/>
      <c r="D181" s="6"/>
      <c r="E181" s="6">
        <v>0.1360173653048371</v>
      </c>
      <c r="F181" s="7">
        <f t="shared" si="11"/>
        <v>0.1360173653048371</v>
      </c>
      <c r="I181" s="6"/>
      <c r="J181" s="6"/>
      <c r="K181" s="6">
        <v>1.2136</v>
      </c>
      <c r="L181" s="6"/>
      <c r="M181" s="7">
        <f t="shared" si="12"/>
        <v>0.21360000000000001</v>
      </c>
    </row>
    <row r="182" spans="1:13" x14ac:dyDescent="0.55000000000000004">
      <c r="A182">
        <v>1972</v>
      </c>
      <c r="B182" s="6"/>
      <c r="C182" s="6"/>
      <c r="D182" s="6"/>
      <c r="E182" s="6">
        <v>0.13587075599051235</v>
      </c>
      <c r="F182" s="7">
        <f t="shared" si="11"/>
        <v>0.13587075599051235</v>
      </c>
      <c r="I182" s="6"/>
      <c r="J182" s="6"/>
      <c r="K182" s="6">
        <v>1.0623</v>
      </c>
      <c r="L182" s="6"/>
      <c r="M182" s="7">
        <f t="shared" si="12"/>
        <v>6.2300000000000022E-2</v>
      </c>
    </row>
    <row r="183" spans="1:13" x14ac:dyDescent="0.55000000000000004">
      <c r="A183">
        <v>1973</v>
      </c>
      <c r="B183" s="6"/>
      <c r="C183" s="6"/>
      <c r="D183" s="6"/>
      <c r="E183" s="6">
        <v>0.10969561642691605</v>
      </c>
      <c r="F183" s="7">
        <f t="shared" si="11"/>
        <v>0.10969561642691605</v>
      </c>
      <c r="I183" s="6"/>
      <c r="J183" s="6"/>
      <c r="K183" s="6">
        <v>1.0634999999999999</v>
      </c>
      <c r="L183" s="6"/>
      <c r="M183" s="7">
        <f t="shared" si="12"/>
        <v>6.349999999999989E-2</v>
      </c>
    </row>
    <row r="184" spans="1:13" x14ac:dyDescent="0.55000000000000004">
      <c r="A184">
        <v>1974</v>
      </c>
      <c r="B184" s="6"/>
      <c r="C184" s="6"/>
      <c r="D184" s="6"/>
      <c r="E184" s="6">
        <v>-0.16086714389606593</v>
      </c>
      <c r="F184" s="7">
        <f t="shared" si="11"/>
        <v>-0.16086714389606593</v>
      </c>
      <c r="I184" s="6"/>
      <c r="J184" s="6"/>
      <c r="K184" s="6">
        <v>1.0108999999999999</v>
      </c>
      <c r="L184" s="6"/>
      <c r="M184" s="7">
        <f t="shared" si="12"/>
        <v>1.089999999999991E-2</v>
      </c>
    </row>
    <row r="185" spans="1:13" x14ac:dyDescent="0.55000000000000004">
      <c r="A185">
        <v>1975</v>
      </c>
      <c r="B185" s="6"/>
      <c r="C185" s="6"/>
      <c r="D185" s="6"/>
      <c r="E185" s="6">
        <v>-0.18098829606054789</v>
      </c>
      <c r="F185" s="7">
        <f t="shared" si="11"/>
        <v>-0.18098829606054789</v>
      </c>
      <c r="I185" s="6"/>
      <c r="J185" s="6"/>
      <c r="K185" s="6"/>
      <c r="L185" s="6">
        <v>3.2630626060850876E-2</v>
      </c>
      <c r="M185" s="6">
        <v>3.2630626060850876E-2</v>
      </c>
    </row>
    <row r="186" spans="1:13" x14ac:dyDescent="0.55000000000000004">
      <c r="A186">
        <v>1976</v>
      </c>
      <c r="B186" s="6"/>
      <c r="C186" s="6"/>
      <c r="D186" s="6"/>
      <c r="E186" s="6">
        <v>0.35482481377256203</v>
      </c>
      <c r="F186" s="7">
        <f t="shared" si="11"/>
        <v>0.35482481377256203</v>
      </c>
      <c r="I186" s="6"/>
      <c r="J186" s="6"/>
      <c r="K186" s="6"/>
      <c r="L186" s="6">
        <v>0.10229868201864245</v>
      </c>
      <c r="M186" s="6">
        <v>0.10229868201864245</v>
      </c>
    </row>
    <row r="187" spans="1:13" x14ac:dyDescent="0.55000000000000004">
      <c r="A187">
        <v>1977</v>
      </c>
      <c r="B187" s="6"/>
      <c r="C187" s="6"/>
      <c r="D187" s="6"/>
      <c r="E187" s="6">
        <v>8.5019985883252769E-2</v>
      </c>
      <c r="F187" s="7">
        <f t="shared" si="11"/>
        <v>8.5019985883252769E-2</v>
      </c>
      <c r="I187" s="6"/>
      <c r="J187" s="6"/>
      <c r="K187" s="6"/>
      <c r="L187" s="6">
        <v>0.12928807653275642</v>
      </c>
      <c r="M187" s="6">
        <v>0.12928807653275642</v>
      </c>
    </row>
    <row r="188" spans="1:13" x14ac:dyDescent="0.55000000000000004">
      <c r="A188">
        <v>1978</v>
      </c>
      <c r="B188" s="6"/>
      <c r="C188" s="6"/>
      <c r="D188" s="6"/>
      <c r="E188" s="6">
        <v>-4.8697843326145351E-2</v>
      </c>
      <c r="F188" s="7">
        <f t="shared" si="11"/>
        <v>-4.8697843326145351E-2</v>
      </c>
      <c r="I188" s="6"/>
      <c r="J188" s="6"/>
      <c r="K188" s="6"/>
      <c r="L188" s="6">
        <v>3.9543789748281544E-2</v>
      </c>
      <c r="M188" s="6">
        <v>3.9543789748281544E-2</v>
      </c>
    </row>
    <row r="189" spans="1:13" x14ac:dyDescent="0.55000000000000004">
      <c r="A189">
        <v>1979</v>
      </c>
      <c r="B189" s="6"/>
      <c r="C189" s="6"/>
      <c r="D189" s="6"/>
      <c r="E189" s="6">
        <v>0.20578177688836674</v>
      </c>
      <c r="F189" s="7">
        <f t="shared" si="11"/>
        <v>0.20578177688836674</v>
      </c>
      <c r="I189" s="6"/>
      <c r="J189" s="6"/>
      <c r="K189" s="6"/>
      <c r="L189" s="6">
        <v>2.6822208994402796E-2</v>
      </c>
      <c r="M189" s="6">
        <v>2.6822208994402796E-2</v>
      </c>
    </row>
    <row r="190" spans="1:13" x14ac:dyDescent="0.55000000000000004">
      <c r="A190">
        <v>1980</v>
      </c>
      <c r="B190" s="6"/>
      <c r="C190" s="6"/>
      <c r="D190" s="6"/>
      <c r="E190" s="6">
        <v>0.26320327230013496</v>
      </c>
      <c r="F190" s="7">
        <f t="shared" si="11"/>
        <v>0.26320327230013496</v>
      </c>
      <c r="I190" s="6"/>
      <c r="J190" s="6"/>
      <c r="K190" s="6"/>
      <c r="L190" s="6">
        <v>-0.11998707843768541</v>
      </c>
      <c r="M190" s="6">
        <v>-0.11998707843768541</v>
      </c>
    </row>
    <row r="191" spans="1:13" x14ac:dyDescent="0.55000000000000004">
      <c r="A191">
        <v>1981</v>
      </c>
      <c r="B191" s="6"/>
      <c r="C191" s="6"/>
      <c r="D191" s="6"/>
      <c r="E191" s="6">
        <v>0.20023816683736961</v>
      </c>
      <c r="F191" s="7">
        <f t="shared" si="11"/>
        <v>0.20023816683736961</v>
      </c>
      <c r="I191" s="6"/>
      <c r="J191" s="6"/>
      <c r="K191" s="6"/>
      <c r="L191" s="6">
        <v>2.5968026002724853E-2</v>
      </c>
      <c r="M191" s="6">
        <v>2.5968026002724853E-2</v>
      </c>
    </row>
    <row r="192" spans="1:13" x14ac:dyDescent="0.55000000000000004">
      <c r="A192">
        <v>1982</v>
      </c>
      <c r="B192" s="6"/>
      <c r="C192" s="6"/>
      <c r="D192" s="6"/>
      <c r="E192" s="6">
        <v>-2.5987969400529942E-2</v>
      </c>
      <c r="F192" s="7">
        <f t="shared" si="11"/>
        <v>-2.5987969400529942E-2</v>
      </c>
      <c r="I192" s="6"/>
      <c r="J192" s="6"/>
      <c r="K192" s="6"/>
      <c r="L192" s="6">
        <v>-1.226186771601212E-2</v>
      </c>
      <c r="M192" s="6">
        <v>-1.226186771601212E-2</v>
      </c>
    </row>
    <row r="193" spans="1:13" x14ac:dyDescent="0.55000000000000004">
      <c r="A193">
        <v>1983</v>
      </c>
      <c r="B193" s="6"/>
      <c r="C193" s="6"/>
      <c r="D193" s="6"/>
      <c r="E193" s="6">
        <v>0.28838305088810134</v>
      </c>
      <c r="F193" s="7">
        <f t="shared" si="11"/>
        <v>0.28838305088810134</v>
      </c>
      <c r="I193" s="6"/>
      <c r="J193" s="6"/>
      <c r="K193" s="6"/>
      <c r="L193" s="6">
        <v>0.43067386733217439</v>
      </c>
      <c r="M193" s="6">
        <v>0.43067386733217439</v>
      </c>
    </row>
    <row r="194" spans="1:13" x14ac:dyDescent="0.55000000000000004">
      <c r="A194">
        <v>1984</v>
      </c>
      <c r="B194" s="6"/>
      <c r="C194" s="6"/>
      <c r="D194" s="6"/>
      <c r="E194" s="6">
        <v>0.16184472388599125</v>
      </c>
      <c r="F194" s="7">
        <f t="shared" si="11"/>
        <v>0.16184472388599125</v>
      </c>
      <c r="I194" s="6"/>
      <c r="J194" s="6"/>
      <c r="K194" s="6"/>
      <c r="L194" s="6">
        <v>0.10163090999757141</v>
      </c>
      <c r="M194" s="6">
        <v>0.10163090999757141</v>
      </c>
    </row>
    <row r="195" spans="1:13" x14ac:dyDescent="0.55000000000000004">
      <c r="A195">
        <v>1985</v>
      </c>
      <c r="B195" s="6"/>
      <c r="C195" s="6"/>
      <c r="D195" s="6"/>
      <c r="E195" s="6">
        <v>0.13485850988348314</v>
      </c>
      <c r="F195" s="7">
        <f t="shared" si="11"/>
        <v>0.13485850988348314</v>
      </c>
      <c r="I195" s="6"/>
      <c r="J195" s="6"/>
      <c r="K195" s="6"/>
      <c r="L195" s="6">
        <v>0.17485991065596651</v>
      </c>
      <c r="M195" s="6">
        <v>0.17485991065596651</v>
      </c>
    </row>
    <row r="196" spans="1:13" x14ac:dyDescent="0.55000000000000004">
      <c r="A196">
        <v>1986</v>
      </c>
      <c r="B196" s="6"/>
      <c r="C196" s="6"/>
      <c r="D196" s="6"/>
      <c r="E196" s="6">
        <v>0.22225885408169233</v>
      </c>
      <c r="F196" s="7">
        <f t="shared" si="11"/>
        <v>0.22225885408169233</v>
      </c>
      <c r="I196" s="6"/>
      <c r="J196" s="6"/>
      <c r="K196" s="6"/>
      <c r="L196" s="6">
        <v>0.2656300125037816</v>
      </c>
      <c r="M196" s="6">
        <v>0.2656300125037816</v>
      </c>
    </row>
    <row r="197" spans="1:13" x14ac:dyDescent="0.55000000000000004">
      <c r="A197">
        <v>1987</v>
      </c>
      <c r="B197" s="6"/>
      <c r="C197" s="6"/>
      <c r="D197" s="6"/>
      <c r="E197" s="6">
        <v>0.29141553092467709</v>
      </c>
      <c r="F197" s="7">
        <f t="shared" si="11"/>
        <v>0.29141553092467709</v>
      </c>
      <c r="I197" s="6"/>
      <c r="J197" s="6"/>
      <c r="K197" s="6"/>
      <c r="L197" s="6">
        <v>0.21887688157498841</v>
      </c>
      <c r="M197" s="6">
        <v>0.21887688157498841</v>
      </c>
    </row>
    <row r="198" spans="1:13" x14ac:dyDescent="0.55000000000000004">
      <c r="A198">
        <v>1988</v>
      </c>
      <c r="B198" s="6"/>
      <c r="C198" s="6"/>
      <c r="D198" s="6"/>
      <c r="E198" s="6">
        <v>-5.7143567221402458E-2</v>
      </c>
      <c r="F198" s="7">
        <f t="shared" si="11"/>
        <v>-5.7143567221402458E-2</v>
      </c>
      <c r="I198" s="6"/>
      <c r="J198" s="6"/>
      <c r="K198" s="6"/>
      <c r="L198" s="6">
        <v>2.6708833736575288E-2</v>
      </c>
      <c r="M198" s="6">
        <v>2.6708833736575288E-2</v>
      </c>
    </row>
    <row r="199" spans="1:13" x14ac:dyDescent="0.55000000000000004">
      <c r="A199">
        <v>1989</v>
      </c>
      <c r="B199" s="6"/>
      <c r="C199" s="6"/>
      <c r="D199" s="6"/>
      <c r="E199" s="6">
        <v>0.19944133099424288</v>
      </c>
      <c r="F199" s="7">
        <f t="shared" si="11"/>
        <v>0.19944133099424288</v>
      </c>
      <c r="I199" s="6"/>
      <c r="J199" s="6"/>
      <c r="K199" s="6"/>
      <c r="L199" s="6">
        <v>7.3883656800213027E-2</v>
      </c>
      <c r="M199" s="6">
        <v>7.3883656800213027E-2</v>
      </c>
    </row>
    <row r="200" spans="1:13" x14ac:dyDescent="0.55000000000000004">
      <c r="A200">
        <v>1990</v>
      </c>
      <c r="B200" s="6"/>
      <c r="C200" s="6"/>
      <c r="D200" s="6"/>
      <c r="E200" s="6">
        <v>0.12021571403874187</v>
      </c>
      <c r="F200" s="7">
        <f t="shared" si="11"/>
        <v>0.12021571403874187</v>
      </c>
      <c r="I200" s="6"/>
      <c r="J200" s="6"/>
      <c r="K200" s="6"/>
      <c r="L200" s="6">
        <v>0.11753915278552163</v>
      </c>
      <c r="M200" s="6">
        <v>0.11753915278552163</v>
      </c>
    </row>
    <row r="201" spans="1:13" x14ac:dyDescent="0.55000000000000004">
      <c r="A201">
        <v>1991</v>
      </c>
      <c r="B201" s="6"/>
      <c r="C201" s="6"/>
      <c r="D201" s="6"/>
      <c r="E201" s="6">
        <v>5.9537297604769446E-2</v>
      </c>
      <c r="F201" s="7">
        <f t="shared" si="11"/>
        <v>5.9537297604769446E-2</v>
      </c>
      <c r="I201" s="6"/>
      <c r="J201" s="6"/>
      <c r="K201" s="6"/>
      <c r="L201" s="6">
        <v>0.10494929064451952</v>
      </c>
      <c r="M201" s="6">
        <v>0.10494929064451952</v>
      </c>
    </row>
    <row r="202" spans="1:13" x14ac:dyDescent="0.55000000000000004">
      <c r="A202">
        <v>1992</v>
      </c>
      <c r="B202" s="6"/>
      <c r="C202" s="6"/>
      <c r="D202" s="6"/>
      <c r="E202" s="6">
        <v>0.27243226031603074</v>
      </c>
      <c r="F202" s="7">
        <f t="shared" ref="F202:F229" si="13">E202</f>
        <v>0.27243226031603074</v>
      </c>
      <c r="I202" s="6"/>
      <c r="J202" s="6"/>
      <c r="K202" s="6"/>
      <c r="L202" s="6">
        <v>0.1607378092731131</v>
      </c>
      <c r="M202" s="6">
        <v>0.1607378092731131</v>
      </c>
    </row>
    <row r="203" spans="1:13" x14ac:dyDescent="0.55000000000000004">
      <c r="A203">
        <v>1993</v>
      </c>
      <c r="B203" s="6"/>
      <c r="C203" s="6"/>
      <c r="D203" s="6"/>
      <c r="E203" s="6">
        <v>0.10576046290135599</v>
      </c>
      <c r="F203" s="7">
        <f t="shared" si="13"/>
        <v>0.10576046290135599</v>
      </c>
      <c r="I203" s="6"/>
      <c r="J203" s="6"/>
      <c r="K203" s="6"/>
      <c r="L203" s="6">
        <v>0.14102238302866343</v>
      </c>
      <c r="M203" s="6">
        <v>0.14102238302866343</v>
      </c>
    </row>
    <row r="204" spans="1:13" x14ac:dyDescent="0.55000000000000004">
      <c r="A204">
        <v>1994</v>
      </c>
      <c r="B204" s="6"/>
      <c r="C204" s="6"/>
      <c r="D204" s="6"/>
      <c r="E204" s="6">
        <v>0.13663930470808072</v>
      </c>
      <c r="F204" s="7">
        <f t="shared" si="13"/>
        <v>0.13663930470808072</v>
      </c>
      <c r="I204" s="6"/>
      <c r="J204" s="6"/>
      <c r="K204" s="6"/>
      <c r="L204" s="6">
        <v>0.12654966907576459</v>
      </c>
      <c r="M204" s="6">
        <v>0.12654966907576459</v>
      </c>
    </row>
    <row r="205" spans="1:13" x14ac:dyDescent="0.55000000000000004">
      <c r="A205">
        <v>1995</v>
      </c>
      <c r="B205" s="6"/>
      <c r="C205" s="6"/>
      <c r="D205" s="6"/>
      <c r="E205" s="6">
        <v>-1.8229315708267024E-2</v>
      </c>
      <c r="F205" s="7">
        <f t="shared" si="13"/>
        <v>-1.8229315708267024E-2</v>
      </c>
      <c r="I205" s="6"/>
      <c r="J205" s="6"/>
      <c r="K205" s="6"/>
      <c r="L205" s="6">
        <v>-5.2622554557625656E-2</v>
      </c>
      <c r="M205" s="6">
        <v>-5.2622554557625656E-2</v>
      </c>
    </row>
    <row r="206" spans="1:13" x14ac:dyDescent="0.55000000000000004">
      <c r="A206">
        <v>1996</v>
      </c>
      <c r="B206" s="6"/>
      <c r="C206" s="6"/>
      <c r="D206" s="6"/>
      <c r="E206" s="6">
        <v>0.36711591652076336</v>
      </c>
      <c r="F206" s="7">
        <f t="shared" si="13"/>
        <v>0.36711591652076336</v>
      </c>
      <c r="I206" s="6"/>
      <c r="J206" s="6"/>
      <c r="K206" s="6"/>
      <c r="L206" s="6">
        <v>0.24202731469290795</v>
      </c>
      <c r="M206" s="6">
        <v>0.24202731469290795</v>
      </c>
    </row>
    <row r="207" spans="1:13" x14ac:dyDescent="0.55000000000000004">
      <c r="A207">
        <v>1997</v>
      </c>
      <c r="B207" s="6"/>
      <c r="C207" s="6"/>
      <c r="D207" s="6"/>
      <c r="E207" s="6">
        <v>0.24162338822670937</v>
      </c>
      <c r="F207" s="7">
        <f t="shared" si="13"/>
        <v>0.24162338822670937</v>
      </c>
      <c r="I207" s="6"/>
      <c r="J207" s="6"/>
      <c r="K207" s="6"/>
      <c r="L207" s="6">
        <v>9.7627585374375769E-3</v>
      </c>
      <c r="M207" s="6">
        <v>9.7627585374375769E-3</v>
      </c>
    </row>
    <row r="208" spans="1:13" x14ac:dyDescent="0.55000000000000004">
      <c r="A208">
        <v>1998</v>
      </c>
      <c r="B208" s="6"/>
      <c r="C208" s="6"/>
      <c r="D208" s="6"/>
      <c r="E208" s="6">
        <v>0.24292980105531004</v>
      </c>
      <c r="F208" s="7">
        <f t="shared" si="13"/>
        <v>0.24292980105531004</v>
      </c>
      <c r="I208" s="6"/>
      <c r="J208" s="6"/>
      <c r="K208" s="6"/>
      <c r="L208" s="6">
        <v>0.14818319980559314</v>
      </c>
      <c r="M208" s="6">
        <v>0.14818319980559314</v>
      </c>
    </row>
    <row r="209" spans="1:13" x14ac:dyDescent="0.55000000000000004">
      <c r="A209">
        <v>1999</v>
      </c>
      <c r="B209" s="6"/>
      <c r="C209" s="6"/>
      <c r="D209" s="6"/>
      <c r="E209" s="6">
        <v>0.2639241593021795</v>
      </c>
      <c r="F209" s="7">
        <f t="shared" si="13"/>
        <v>0.2639241593021795</v>
      </c>
      <c r="I209" s="6"/>
      <c r="J209" s="6"/>
      <c r="K209" s="6"/>
      <c r="L209" s="6">
        <v>0.10602601792037714</v>
      </c>
      <c r="M209" s="6">
        <v>0.10602601792037714</v>
      </c>
    </row>
    <row r="210" spans="1:13" x14ac:dyDescent="0.55000000000000004">
      <c r="A210">
        <v>2000</v>
      </c>
      <c r="B210" s="6"/>
      <c r="C210" s="6"/>
      <c r="D210" s="6"/>
      <c r="E210" s="6">
        <v>0.1584972035565182</v>
      </c>
      <c r="F210" s="7">
        <f t="shared" si="13"/>
        <v>0.1584972035565182</v>
      </c>
      <c r="I210" s="6"/>
      <c r="J210" s="6"/>
      <c r="K210" s="6"/>
      <c r="L210" s="6">
        <v>-8.7707255937893858E-2</v>
      </c>
      <c r="M210" s="6">
        <v>-8.7707255937893858E-2</v>
      </c>
    </row>
    <row r="211" spans="1:13" x14ac:dyDescent="0.55000000000000004">
      <c r="A211">
        <v>2001</v>
      </c>
      <c r="B211" s="6"/>
      <c r="C211" s="6"/>
      <c r="D211" s="6"/>
      <c r="E211" s="6">
        <v>-3.8326776197026291E-2</v>
      </c>
      <c r="F211" s="7">
        <f t="shared" si="13"/>
        <v>-3.8326776197026291E-2</v>
      </c>
      <c r="I211" s="6"/>
      <c r="J211" s="6"/>
      <c r="K211" s="6"/>
      <c r="L211" s="6">
        <v>0.17152033660365951</v>
      </c>
      <c r="M211" s="6">
        <v>0.17152033660365951</v>
      </c>
    </row>
    <row r="212" spans="1:13" x14ac:dyDescent="0.55000000000000004">
      <c r="A212">
        <v>2002</v>
      </c>
      <c r="B212" s="6"/>
      <c r="C212" s="6"/>
      <c r="D212" s="6"/>
      <c r="E212" s="6">
        <v>-0.16011617522976818</v>
      </c>
      <c r="F212" s="7">
        <f t="shared" si="13"/>
        <v>-0.16011617522976818</v>
      </c>
      <c r="I212" s="6"/>
      <c r="J212" s="6"/>
      <c r="K212" s="6"/>
      <c r="L212" s="6">
        <v>8.6821923410597579E-2</v>
      </c>
      <c r="M212" s="6">
        <v>8.6821923410597579E-2</v>
      </c>
    </row>
    <row r="213" spans="1:13" x14ac:dyDescent="0.55000000000000004">
      <c r="A213">
        <v>2003</v>
      </c>
      <c r="B213" s="6"/>
      <c r="C213" s="6"/>
      <c r="D213" s="6"/>
      <c r="E213" s="6">
        <v>-0.21435897069266141</v>
      </c>
      <c r="F213" s="7">
        <f t="shared" si="13"/>
        <v>-0.21435897069266141</v>
      </c>
      <c r="I213" s="6"/>
      <c r="J213" s="6"/>
      <c r="K213" s="6"/>
      <c r="L213" s="6">
        <v>0.14569947243791526</v>
      </c>
      <c r="M213" s="6">
        <v>0.14569947243791526</v>
      </c>
    </row>
    <row r="214" spans="1:13" x14ac:dyDescent="0.55000000000000004">
      <c r="A214">
        <v>2004</v>
      </c>
      <c r="B214" s="6"/>
      <c r="C214" s="6"/>
      <c r="D214" s="6"/>
      <c r="E214" s="6">
        <v>0.39461400283386916</v>
      </c>
      <c r="F214" s="7">
        <f t="shared" si="13"/>
        <v>0.39461400283386916</v>
      </c>
      <c r="I214" s="6"/>
      <c r="J214" s="6"/>
      <c r="K214" s="6"/>
      <c r="L214" s="6">
        <v>7.0164173615373082E-2</v>
      </c>
      <c r="M214" s="6">
        <v>7.0164173615373082E-2</v>
      </c>
    </row>
    <row r="215" spans="1:13" x14ac:dyDescent="0.55000000000000004">
      <c r="A215">
        <v>2005</v>
      </c>
      <c r="B215" s="6"/>
      <c r="C215" s="6"/>
      <c r="D215" s="6"/>
      <c r="E215" s="6">
        <v>7.5204069350363723E-2</v>
      </c>
      <c r="F215" s="7">
        <f t="shared" si="13"/>
        <v>7.5204069350363723E-2</v>
      </c>
      <c r="I215" s="6"/>
      <c r="J215" s="6"/>
      <c r="K215" s="6"/>
      <c r="L215" s="6">
        <v>9.6816828494801221E-2</v>
      </c>
      <c r="M215" s="6">
        <v>9.6816828494801221E-2</v>
      </c>
    </row>
    <row r="216" spans="1:13" x14ac:dyDescent="0.55000000000000004">
      <c r="A216">
        <v>2006</v>
      </c>
      <c r="B216" s="6"/>
      <c r="C216" s="6"/>
      <c r="D216" s="6"/>
      <c r="E216" s="6">
        <v>0.14647577297234271</v>
      </c>
      <c r="F216" s="7">
        <f t="shared" si="13"/>
        <v>0.14647577297234271</v>
      </c>
      <c r="I216" s="6"/>
      <c r="J216" s="6"/>
      <c r="K216" s="6"/>
      <c r="L216" s="6">
        <v>2.0605827785711295E-2</v>
      </c>
      <c r="M216" s="6">
        <v>2.0605827785711295E-2</v>
      </c>
    </row>
    <row r="217" spans="1:13" x14ac:dyDescent="0.55000000000000004">
      <c r="A217">
        <v>2007</v>
      </c>
      <c r="B217" s="6"/>
      <c r="C217" s="6"/>
      <c r="D217" s="6"/>
      <c r="E217" s="6">
        <v>0.13902899686103409</v>
      </c>
      <c r="F217" s="7">
        <f t="shared" si="13"/>
        <v>0.13902899686103409</v>
      </c>
      <c r="I217" s="6"/>
      <c r="J217" s="6"/>
      <c r="K217" s="6"/>
      <c r="L217" s="6">
        <v>3.6731953914201698E-2</v>
      </c>
      <c r="M217" s="6">
        <v>3.6731953914201698E-2</v>
      </c>
    </row>
    <row r="218" spans="1:13" x14ac:dyDescent="0.55000000000000004">
      <c r="A218">
        <v>2008</v>
      </c>
      <c r="B218" s="6"/>
      <c r="C218" s="6"/>
      <c r="D218" s="6"/>
      <c r="E218" s="6">
        <v>-1.3155497277746453E-2</v>
      </c>
      <c r="F218" s="7">
        <f t="shared" si="13"/>
        <v>-1.3155497277746453E-2</v>
      </c>
      <c r="I218" s="6"/>
      <c r="J218" s="6"/>
      <c r="K218" s="6"/>
      <c r="L218" s="6">
        <v>3.2901829496061241E-2</v>
      </c>
      <c r="M218" s="6">
        <v>3.2901829496061241E-2</v>
      </c>
    </row>
    <row r="219" spans="1:13" x14ac:dyDescent="0.55000000000000004">
      <c r="A219">
        <v>2009</v>
      </c>
      <c r="B219" s="6"/>
      <c r="C219" s="6"/>
      <c r="D219" s="6"/>
      <c r="E219" s="6">
        <v>-0.39217039841606882</v>
      </c>
      <c r="F219" s="7">
        <f t="shared" si="13"/>
        <v>-0.39217039841606882</v>
      </c>
      <c r="I219" s="6"/>
      <c r="J219" s="6"/>
      <c r="K219" s="6"/>
      <c r="L219" s="6">
        <v>-1.7031790790007384E-2</v>
      </c>
      <c r="M219" s="6">
        <v>-1.7031790790007384E-2</v>
      </c>
    </row>
    <row r="220" spans="1:13" x14ac:dyDescent="0.55000000000000004">
      <c r="A220">
        <v>2010</v>
      </c>
      <c r="B220" s="6"/>
      <c r="C220" s="6"/>
      <c r="D220" s="6"/>
      <c r="E220" s="6">
        <v>0.37022016090614707</v>
      </c>
      <c r="F220" s="7">
        <f t="shared" si="13"/>
        <v>0.37022016090614707</v>
      </c>
      <c r="I220" s="6"/>
      <c r="J220" s="6"/>
      <c r="K220" s="6"/>
      <c r="L220" s="6">
        <v>0.14900557415740034</v>
      </c>
      <c r="M220" s="6">
        <v>0.14900557415740034</v>
      </c>
    </row>
    <row r="221" spans="1:13" x14ac:dyDescent="0.55000000000000004">
      <c r="A221">
        <v>2011</v>
      </c>
      <c r="B221" s="6"/>
      <c r="C221" s="6"/>
      <c r="D221" s="6"/>
      <c r="E221" s="6">
        <v>0.24588655002189497</v>
      </c>
      <c r="F221" s="7">
        <f t="shared" si="13"/>
        <v>0.24588655002189497</v>
      </c>
      <c r="I221" s="6"/>
      <c r="J221" s="6"/>
      <c r="K221" s="6"/>
      <c r="L221" s="6">
        <v>9.1681835640687215E-2</v>
      </c>
      <c r="M221" s="6">
        <v>9.1681835640687215E-2</v>
      </c>
    </row>
    <row r="222" spans="1:13" x14ac:dyDescent="0.55000000000000004">
      <c r="A222">
        <v>2012</v>
      </c>
      <c r="B222" s="6"/>
      <c r="C222" s="6"/>
      <c r="D222" s="6"/>
      <c r="E222" s="6">
        <v>2.3218939444358933E-2</v>
      </c>
      <c r="F222" s="7">
        <f t="shared" si="13"/>
        <v>2.3218939444358933E-2</v>
      </c>
      <c r="I222" s="6"/>
      <c r="J222" s="6"/>
      <c r="K222" s="6"/>
      <c r="L222" s="6">
        <v>0.22669838307506396</v>
      </c>
      <c r="M222" s="6">
        <v>0.22669838307506396</v>
      </c>
    </row>
    <row r="223" spans="1:13" x14ac:dyDescent="0.55000000000000004">
      <c r="A223">
        <v>2013</v>
      </c>
      <c r="B223" s="6"/>
      <c r="C223" s="6"/>
      <c r="D223" s="6"/>
      <c r="E223" s="6">
        <v>0.15775745499407878</v>
      </c>
      <c r="F223" s="7">
        <f t="shared" si="13"/>
        <v>0.15775745499407878</v>
      </c>
      <c r="I223" s="6"/>
      <c r="J223" s="6"/>
      <c r="K223" s="6"/>
      <c r="L223" s="6">
        <v>5.1664473971355651E-2</v>
      </c>
      <c r="M223" s="6">
        <v>5.1664473971355651E-2</v>
      </c>
    </row>
    <row r="224" spans="1:13" x14ac:dyDescent="0.55000000000000004">
      <c r="A224">
        <v>2014</v>
      </c>
      <c r="B224" s="6"/>
      <c r="C224" s="6"/>
      <c r="D224" s="6"/>
      <c r="E224" s="6">
        <v>0.20058000942358589</v>
      </c>
      <c r="F224" s="7">
        <f t="shared" si="13"/>
        <v>0.20058000942358589</v>
      </c>
      <c r="I224" s="6"/>
      <c r="J224" s="6"/>
      <c r="K224" s="6"/>
      <c r="L224" s="6">
        <v>-8.9229072669816389E-3</v>
      </c>
      <c r="M224" s="6">
        <v>-8.9229072669816389E-3</v>
      </c>
    </row>
    <row r="225" spans="1:13" x14ac:dyDescent="0.55000000000000004">
      <c r="A225">
        <v>2015</v>
      </c>
      <c r="B225" s="6"/>
      <c r="C225" s="6"/>
      <c r="D225" s="6"/>
      <c r="E225" s="6">
        <v>0.10830434019191082</v>
      </c>
      <c r="F225" s="7">
        <f t="shared" si="13"/>
        <v>0.10830434019191082</v>
      </c>
      <c r="I225" s="6"/>
      <c r="J225" s="6"/>
      <c r="K225" s="6"/>
      <c r="L225" s="6">
        <v>0.20314425527332758</v>
      </c>
      <c r="M225" s="6">
        <v>0.20314425527332758</v>
      </c>
    </row>
    <row r="226" spans="1:13" x14ac:dyDescent="0.55000000000000004">
      <c r="A226">
        <v>2016</v>
      </c>
      <c r="E226" s="6">
        <v>-4.704592835066157E-2</v>
      </c>
      <c r="F226" s="3">
        <f t="shared" si="13"/>
        <v>-4.704592835066157E-2</v>
      </c>
      <c r="K226" s="6"/>
      <c r="L226" s="6">
        <v>-5.9782629879025384E-2</v>
      </c>
      <c r="M226" s="6">
        <v>-5.9782629879025384E-2</v>
      </c>
    </row>
    <row r="227" spans="1:13" x14ac:dyDescent="0.55000000000000004">
      <c r="A227">
        <v>2017</v>
      </c>
      <c r="E227" s="6">
        <v>0.22160152953166512</v>
      </c>
      <c r="F227" s="3">
        <f t="shared" si="13"/>
        <v>0.22160152953166512</v>
      </c>
      <c r="K227" s="6"/>
      <c r="L227" s="6">
        <v>5.7680873585996162E-2</v>
      </c>
      <c r="M227" s="6">
        <v>5.7680873585996162E-2</v>
      </c>
    </row>
    <row r="228" spans="1:13" x14ac:dyDescent="0.55000000000000004">
      <c r="A228">
        <v>2018</v>
      </c>
      <c r="E228" s="6">
        <v>0.24016311565849247</v>
      </c>
      <c r="F228" s="3">
        <f t="shared" si="13"/>
        <v>0.24016311565849247</v>
      </c>
      <c r="K228" s="6"/>
      <c r="L228" s="6">
        <v>9.74648344132516E-2</v>
      </c>
      <c r="M228" s="6">
        <v>9.74648344132516E-2</v>
      </c>
    </row>
    <row r="229" spans="1:13" x14ac:dyDescent="0.55000000000000004">
      <c r="A229">
        <v>2019</v>
      </c>
      <c r="E229" s="6">
        <v>-2.9243741608885987E-2</v>
      </c>
      <c r="F229" s="3">
        <f t="shared" si="13"/>
        <v>-2.9243741608885987E-2</v>
      </c>
      <c r="K229" s="6"/>
      <c r="L229" s="6">
        <v>3.4088914265142378E-3</v>
      </c>
      <c r="M229" s="6">
        <v>3.4088914265142378E-3</v>
      </c>
    </row>
    <row r="230" spans="1:13" x14ac:dyDescent="0.55000000000000004">
      <c r="A230">
        <v>2020</v>
      </c>
    </row>
  </sheetData>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78394-8F5E-402E-B3BC-A2892B3AEE52}">
  <dimension ref="A1:Q229"/>
  <sheetViews>
    <sheetView workbookViewId="0">
      <pane xSplit="1" ySplit="1" topLeftCell="B2" activePane="bottomRight" state="frozen"/>
      <selection pane="topRight" activeCell="B1" sqref="B1"/>
      <selection pane="bottomLeft" activeCell="A2" sqref="A2"/>
      <selection pane="bottomRight" activeCell="R12" sqref="R12"/>
    </sheetView>
  </sheetViews>
  <sheetFormatPr defaultRowHeight="14.4" x14ac:dyDescent="0.55000000000000004"/>
  <cols>
    <col min="2" max="2" width="10.41796875" customWidth="1"/>
    <col min="3" max="3" width="10.26171875" customWidth="1"/>
    <col min="4" max="4" width="10.20703125" customWidth="1"/>
    <col min="5" max="5" width="9.89453125" customWidth="1"/>
    <col min="8" max="8" width="11.15625" style="14" customWidth="1"/>
    <col min="9" max="9" width="10.734375" customWidth="1"/>
    <col min="10" max="10" width="10.9453125" customWidth="1"/>
    <col min="11" max="11" width="12.05078125" style="14" customWidth="1"/>
    <col min="12" max="12" width="9.5234375" customWidth="1"/>
    <col min="13" max="13" width="10.47265625" customWidth="1"/>
    <col min="14" max="14" width="12" customWidth="1"/>
    <col min="15" max="15" width="11.7890625" customWidth="1"/>
    <col min="16" max="16" width="12.15625" customWidth="1"/>
    <col min="17" max="17" width="11.83984375" customWidth="1"/>
  </cols>
  <sheetData>
    <row r="1" spans="1:17" s="1" customFormat="1" ht="60.6" customHeight="1" x14ac:dyDescent="0.55000000000000004">
      <c r="A1" s="1" t="s">
        <v>7</v>
      </c>
      <c r="B1" s="1" t="s">
        <v>42</v>
      </c>
      <c r="C1" s="1" t="s">
        <v>43</v>
      </c>
      <c r="D1" s="1" t="s">
        <v>41</v>
      </c>
      <c r="E1" s="1" t="s">
        <v>70</v>
      </c>
      <c r="F1" s="1" t="s">
        <v>71</v>
      </c>
      <c r="G1" s="1" t="s">
        <v>72</v>
      </c>
      <c r="H1" s="13" t="s">
        <v>87</v>
      </c>
      <c r="I1" s="1" t="s">
        <v>24</v>
      </c>
      <c r="J1" s="1" t="s">
        <v>28</v>
      </c>
      <c r="K1" s="13" t="s">
        <v>88</v>
      </c>
      <c r="L1" s="1" t="s">
        <v>17</v>
      </c>
      <c r="M1" s="1" t="s">
        <v>18</v>
      </c>
      <c r="N1" s="1" t="s">
        <v>13</v>
      </c>
      <c r="O1" s="1" t="s">
        <v>16</v>
      </c>
      <c r="P1" s="1" t="s">
        <v>14</v>
      </c>
      <c r="Q1" s="1" t="s">
        <v>15</v>
      </c>
    </row>
    <row r="2" spans="1:17" ht="28.8" x14ac:dyDescent="0.55000000000000004">
      <c r="A2" s="1" t="s">
        <v>22</v>
      </c>
      <c r="B2" t="s">
        <v>44</v>
      </c>
      <c r="C2" t="s">
        <v>45</v>
      </c>
      <c r="D2" t="s">
        <v>46</v>
      </c>
      <c r="E2" t="s">
        <v>47</v>
      </c>
      <c r="F2" t="s">
        <v>48</v>
      </c>
      <c r="G2" t="s">
        <v>49</v>
      </c>
      <c r="H2" t="s">
        <v>50</v>
      </c>
      <c r="I2" t="s">
        <v>51</v>
      </c>
      <c r="J2" t="s">
        <v>52</v>
      </c>
      <c r="K2" t="s">
        <v>53</v>
      </c>
      <c r="L2" t="s">
        <v>54</v>
      </c>
      <c r="M2" t="s">
        <v>55</v>
      </c>
      <c r="N2" t="s">
        <v>56</v>
      </c>
      <c r="O2" t="s">
        <v>57</v>
      </c>
      <c r="P2" t="s">
        <v>58</v>
      </c>
      <c r="Q2" t="s">
        <v>59</v>
      </c>
    </row>
    <row r="3" spans="1:17" x14ac:dyDescent="0.55000000000000004">
      <c r="A3">
        <v>1793</v>
      </c>
      <c r="P3">
        <v>1</v>
      </c>
      <c r="Q3">
        <v>1</v>
      </c>
    </row>
    <row r="4" spans="1:17" x14ac:dyDescent="0.55000000000000004">
      <c r="A4">
        <v>1794</v>
      </c>
      <c r="P4" s="6">
        <f>P3*1.066</f>
        <v>1.0660000000000001</v>
      </c>
      <c r="Q4" s="6">
        <f>Q3*1.036</f>
        <v>1.036</v>
      </c>
    </row>
    <row r="5" spans="1:17" x14ac:dyDescent="0.55000000000000004">
      <c r="A5">
        <v>1795</v>
      </c>
      <c r="P5" s="6">
        <f t="shared" ref="P5:P68" si="0">P4*1.066</f>
        <v>1.1363560000000001</v>
      </c>
      <c r="Q5" s="6">
        <f t="shared" ref="Q5:Q68" si="1">Q4*1.036</f>
        <v>1.073296</v>
      </c>
    </row>
    <row r="6" spans="1:17" x14ac:dyDescent="0.55000000000000004">
      <c r="A6">
        <v>1796</v>
      </c>
      <c r="P6" s="6">
        <f t="shared" si="0"/>
        <v>1.2113554960000001</v>
      </c>
      <c r="Q6" s="6">
        <f t="shared" si="1"/>
        <v>1.1119346560000001</v>
      </c>
    </row>
    <row r="7" spans="1:17" x14ac:dyDescent="0.55000000000000004">
      <c r="A7">
        <v>1797</v>
      </c>
      <c r="P7" s="6">
        <f t="shared" si="0"/>
        <v>1.2913049587360002</v>
      </c>
      <c r="Q7" s="6">
        <f t="shared" si="1"/>
        <v>1.1519643036160001</v>
      </c>
    </row>
    <row r="8" spans="1:17" x14ac:dyDescent="0.55000000000000004">
      <c r="A8">
        <v>1798</v>
      </c>
      <c r="P8" s="6">
        <f t="shared" si="0"/>
        <v>1.3765310860125763</v>
      </c>
      <c r="Q8" s="6">
        <f t="shared" si="1"/>
        <v>1.1934350185461762</v>
      </c>
    </row>
    <row r="9" spans="1:17" x14ac:dyDescent="0.55000000000000004">
      <c r="A9">
        <v>1799</v>
      </c>
      <c r="P9" s="6">
        <f t="shared" si="0"/>
        <v>1.4673821376894065</v>
      </c>
      <c r="Q9" s="6">
        <f t="shared" si="1"/>
        <v>1.2363986792138386</v>
      </c>
    </row>
    <row r="10" spans="1:17" x14ac:dyDescent="0.55000000000000004">
      <c r="A10">
        <v>1800</v>
      </c>
      <c r="P10" s="6">
        <f t="shared" si="0"/>
        <v>1.5642293587769074</v>
      </c>
      <c r="Q10" s="6">
        <f t="shared" si="1"/>
        <v>1.2809090316655369</v>
      </c>
    </row>
    <row r="11" spans="1:17" x14ac:dyDescent="0.55000000000000004">
      <c r="A11">
        <v>1801</v>
      </c>
      <c r="C11" s="21"/>
      <c r="P11" s="6">
        <f t="shared" si="0"/>
        <v>1.6674684964561834</v>
      </c>
      <c r="Q11" s="6">
        <f t="shared" si="1"/>
        <v>1.3270217568054963</v>
      </c>
    </row>
    <row r="12" spans="1:17" x14ac:dyDescent="0.55000000000000004">
      <c r="A12">
        <v>1802</v>
      </c>
      <c r="B12">
        <v>0.97</v>
      </c>
      <c r="N12" s="20">
        <v>1.6352543387359122</v>
      </c>
      <c r="O12" s="20">
        <v>1.4190005717662797</v>
      </c>
      <c r="P12" s="6">
        <f t="shared" si="0"/>
        <v>1.7775214172222917</v>
      </c>
      <c r="Q12" s="6">
        <f t="shared" si="1"/>
        <v>1.3747945400504942</v>
      </c>
    </row>
    <row r="13" spans="1:17" x14ac:dyDescent="0.55000000000000004">
      <c r="A13">
        <v>1803</v>
      </c>
      <c r="B13">
        <v>1.03</v>
      </c>
      <c r="C13" s="5"/>
      <c r="D13" s="5">
        <v>0.12585567010309306</v>
      </c>
      <c r="E13" s="5"/>
      <c r="F13" s="5"/>
      <c r="G13" s="5"/>
      <c r="H13" s="15">
        <v>0.12585567010309306</v>
      </c>
      <c r="I13" s="5">
        <v>7.549999999999997E-2</v>
      </c>
      <c r="J13" s="5"/>
      <c r="K13" s="15">
        <f>I13</f>
        <v>7.549999999999997E-2</v>
      </c>
      <c r="L13" s="5">
        <f>((1+H13)/('real returns 1793-2019'!$E13))-1</f>
        <v>0.1981002728216521</v>
      </c>
      <c r="M13" s="5">
        <f>((1+K13)/('real returns 1793-2019'!$E13))-1</f>
        <v>0.14451334894613566</v>
      </c>
      <c r="N13" s="16">
        <f>N12*(1+L13)</f>
        <v>1.9591986693722867</v>
      </c>
      <c r="O13" s="16">
        <f>O12*(1+M13)</f>
        <v>1.624065096548706</v>
      </c>
      <c r="P13" s="6">
        <f t="shared" si="0"/>
        <v>1.8948378307589631</v>
      </c>
      <c r="Q13" s="6">
        <f t="shared" si="1"/>
        <v>1.4242871434923121</v>
      </c>
    </row>
    <row r="14" spans="1:17" x14ac:dyDescent="0.55000000000000004">
      <c r="A14">
        <v>1804</v>
      </c>
      <c r="B14">
        <v>0.93</v>
      </c>
      <c r="C14" s="5"/>
      <c r="D14" s="5">
        <v>-3.3087378640776599E-2</v>
      </c>
      <c r="E14" s="5"/>
      <c r="F14" s="5"/>
      <c r="G14" s="5"/>
      <c r="H14" s="15">
        <v>-3.3087378640776599E-2</v>
      </c>
      <c r="I14" s="5">
        <v>4.0990000000000013E-2</v>
      </c>
      <c r="J14" s="5"/>
      <c r="K14" s="15">
        <f t="shared" ref="K14:K77" si="2">I14</f>
        <v>4.0990000000000013E-2</v>
      </c>
      <c r="L14" s="5">
        <f>((1+H14)/('real returns 1793-2019'!$E14))-1</f>
        <v>-7.8411407766990071E-2</v>
      </c>
      <c r="M14" s="5">
        <f>((1+K14)/('real returns 1793-2019'!$E14))-1</f>
        <v>-7.8064062499997311E-3</v>
      </c>
      <c r="N14" s="16">
        <f t="shared" ref="N14:N77" si="3">N13*(1+L14)</f>
        <v>1.8055751436115919</v>
      </c>
      <c r="O14" s="16">
        <f t="shared" ref="O14:O77" si="4">O13*(1+M14)</f>
        <v>1.6113869846286017</v>
      </c>
      <c r="P14" s="6">
        <f t="shared" si="0"/>
        <v>2.0198971275890547</v>
      </c>
      <c r="Q14" s="6">
        <f t="shared" si="1"/>
        <v>1.4755614806580355</v>
      </c>
    </row>
    <row r="15" spans="1:17" x14ac:dyDescent="0.55000000000000004">
      <c r="A15">
        <v>1805</v>
      </c>
      <c r="B15">
        <v>0.89</v>
      </c>
      <c r="C15" s="5"/>
      <c r="D15" s="5">
        <v>2.098924731182783E-2</v>
      </c>
      <c r="E15" s="5"/>
      <c r="F15" s="5"/>
      <c r="G15" s="5"/>
      <c r="H15" s="15">
        <v>2.098924731182783E-2</v>
      </c>
      <c r="I15" s="5">
        <v>2.5400000000000051E-2</v>
      </c>
      <c r="J15" s="5"/>
      <c r="K15" s="15">
        <f t="shared" si="2"/>
        <v>2.5400000000000051E-2</v>
      </c>
      <c r="L15" s="5">
        <f>((1+H15)/('real returns 1793-2019'!$E15))-1</f>
        <v>3.0771552537256497E-3</v>
      </c>
      <c r="M15" s="5">
        <f>((1+K15)/('real returns 1793-2019'!$E15))-1</f>
        <v>7.410526315789534E-3</v>
      </c>
      <c r="N15" s="16">
        <f t="shared" si="3"/>
        <v>1.8111311786507527</v>
      </c>
      <c r="O15" s="16">
        <f t="shared" si="4"/>
        <v>1.6233282102831128</v>
      </c>
      <c r="P15" s="6">
        <f t="shared" si="0"/>
        <v>2.1532103380099326</v>
      </c>
      <c r="Q15" s="6">
        <f t="shared" si="1"/>
        <v>1.5286816939617249</v>
      </c>
    </row>
    <row r="16" spans="1:17" x14ac:dyDescent="0.55000000000000004">
      <c r="A16">
        <v>1806</v>
      </c>
      <c r="B16">
        <v>0.85</v>
      </c>
      <c r="C16" s="5"/>
      <c r="D16" s="5">
        <v>1.9056179775280846E-2</v>
      </c>
      <c r="E16" s="5"/>
      <c r="F16" s="5"/>
      <c r="G16" s="5"/>
      <c r="H16" s="15">
        <v>1.9056179775280846E-2</v>
      </c>
      <c r="I16" s="5">
        <v>5.8299999999999991E-2</v>
      </c>
      <c r="J16" s="5"/>
      <c r="K16" s="15">
        <f t="shared" si="2"/>
        <v>5.8299999999999991E-2</v>
      </c>
      <c r="L16" s="5">
        <f>((1+H16)/('real returns 1793-2019'!$E16))-1</f>
        <v>1.4862456412241265E-3</v>
      </c>
      <c r="M16" s="5">
        <f>((1+K16)/('real returns 1793-2019'!$E16))-1</f>
        <v>4.0053448275862102E-2</v>
      </c>
      <c r="N16" s="16">
        <f t="shared" si="3"/>
        <v>1.8138229644707076</v>
      </c>
      <c r="O16" s="16">
        <f t="shared" si="4"/>
        <v>1.6883481027884353</v>
      </c>
      <c r="P16" s="6">
        <f t="shared" si="0"/>
        <v>2.2953222203185883</v>
      </c>
      <c r="Q16" s="6">
        <f t="shared" si="1"/>
        <v>1.5837142349443472</v>
      </c>
    </row>
    <row r="17" spans="1:17" x14ac:dyDescent="0.55000000000000004">
      <c r="A17">
        <v>1807</v>
      </c>
      <c r="B17">
        <v>0.9</v>
      </c>
      <c r="C17" s="5"/>
      <c r="D17" s="5">
        <v>0.12282352941176478</v>
      </c>
      <c r="E17" s="5"/>
      <c r="F17" s="5"/>
      <c r="G17" s="5"/>
      <c r="H17" s="15">
        <v>0.12282352941176478</v>
      </c>
      <c r="I17" s="5">
        <v>5.6799999999999996E-2</v>
      </c>
      <c r="J17" s="5"/>
      <c r="K17" s="15">
        <f t="shared" si="2"/>
        <v>5.6799999999999996E-2</v>
      </c>
      <c r="L17" s="5">
        <f>((1+H17)/('real returns 1793-2019'!$E17))-1</f>
        <v>0.13062091503267981</v>
      </c>
      <c r="M17" s="5">
        <f>((1+K17)/('real returns 1793-2019'!$E17))-1</f>
        <v>6.4138888888888967E-2</v>
      </c>
      <c r="N17" s="16">
        <f t="shared" si="3"/>
        <v>2.0507461797971591</v>
      </c>
      <c r="O17" s="16">
        <f t="shared" si="4"/>
        <v>1.7966368741589491</v>
      </c>
      <c r="P17" s="6">
        <f t="shared" si="0"/>
        <v>2.4468134868596154</v>
      </c>
      <c r="Q17" s="6">
        <f t="shared" si="1"/>
        <v>1.6407279474023437</v>
      </c>
    </row>
    <row r="18" spans="1:17" x14ac:dyDescent="0.55000000000000004">
      <c r="A18">
        <v>1808</v>
      </c>
      <c r="B18">
        <v>0.86</v>
      </c>
      <c r="C18" s="5"/>
      <c r="D18" s="5">
        <v>1.9555555555555548E-2</v>
      </c>
      <c r="E18" s="5"/>
      <c r="F18" s="5"/>
      <c r="G18" s="5"/>
      <c r="H18" s="15">
        <v>1.9555555555555548E-2</v>
      </c>
      <c r="I18" s="5">
        <v>6.4900000000000027E-2</v>
      </c>
      <c r="J18" s="5"/>
      <c r="K18" s="15">
        <f t="shared" si="2"/>
        <v>6.4900000000000027E-2</v>
      </c>
      <c r="L18" s="5">
        <f>((1+H18)/('real returns 1793-2019'!$E18))-1</f>
        <v>5.1587505348738016E-3</v>
      </c>
      <c r="M18" s="5">
        <f>((1+K18)/('real returns 1793-2019'!$E18))-1</f>
        <v>4.9862901155327544E-2</v>
      </c>
      <c r="N18" s="16">
        <f t="shared" si="3"/>
        <v>2.0613254677490782</v>
      </c>
      <c r="O18" s="16">
        <f t="shared" si="4"/>
        <v>1.8862224010271536</v>
      </c>
      <c r="P18" s="6">
        <f t="shared" si="0"/>
        <v>2.6083031769923504</v>
      </c>
      <c r="Q18" s="6">
        <f t="shared" si="1"/>
        <v>1.6997941535088281</v>
      </c>
    </row>
    <row r="19" spans="1:17" x14ac:dyDescent="0.55000000000000004">
      <c r="A19">
        <v>1809</v>
      </c>
      <c r="B19">
        <v>0.93</v>
      </c>
      <c r="C19" s="5"/>
      <c r="D19" s="5">
        <v>0.14539534883720928</v>
      </c>
      <c r="E19" s="5"/>
      <c r="F19" s="5"/>
      <c r="G19" s="5"/>
      <c r="H19" s="15">
        <v>0.14539534883720928</v>
      </c>
      <c r="I19" s="5">
        <v>7.2599999999999928E-2</v>
      </c>
      <c r="J19" s="5"/>
      <c r="K19" s="15">
        <f t="shared" si="2"/>
        <v>7.2599999999999928E-2</v>
      </c>
      <c r="L19" s="5">
        <f>((1+H19)/('real returns 1793-2019'!$E19))-1</f>
        <v>0.11116186394045569</v>
      </c>
      <c r="M19" s="5">
        <f>((1+K19)/('real returns 1793-2019'!$E19))-1</f>
        <v>4.0542216687422084E-2</v>
      </c>
      <c r="N19" s="16">
        <f t="shared" si="3"/>
        <v>2.2904662489319976</v>
      </c>
      <c r="O19" s="16">
        <f t="shared" si="4"/>
        <v>1.962694038330266</v>
      </c>
      <c r="P19" s="6">
        <f t="shared" si="0"/>
        <v>2.7804511866738455</v>
      </c>
      <c r="Q19" s="6">
        <f t="shared" si="1"/>
        <v>1.760986743035146</v>
      </c>
    </row>
    <row r="20" spans="1:17" x14ac:dyDescent="0.55000000000000004">
      <c r="A20">
        <v>1810</v>
      </c>
      <c r="B20">
        <v>0.94</v>
      </c>
      <c r="C20" s="5"/>
      <c r="D20" s="5">
        <v>7.4752688172043058E-2</v>
      </c>
      <c r="E20" s="5"/>
      <c r="F20" s="5"/>
      <c r="G20" s="5"/>
      <c r="H20" s="15">
        <v>7.4752688172043058E-2</v>
      </c>
      <c r="I20" s="5">
        <v>5.0199999999999995E-2</v>
      </c>
      <c r="J20" s="5"/>
      <c r="K20" s="15">
        <f t="shared" si="2"/>
        <v>5.0199999999999995E-2</v>
      </c>
      <c r="L20" s="5">
        <f>((1+H20)/('real returns 1793-2019'!$E20))-1</f>
        <v>8.6023165187270045E-2</v>
      </c>
      <c r="M20" s="5">
        <f>((1+K20)/('real returns 1793-2019'!$E20))-1</f>
        <v>6.1213003355704787E-2</v>
      </c>
      <c r="N20" s="16">
        <f t="shared" si="3"/>
        <v>2.4874994054197415</v>
      </c>
      <c r="O20" s="16">
        <f t="shared" si="4"/>
        <v>2.0828364350847983</v>
      </c>
      <c r="P20" s="6">
        <f t="shared" si="0"/>
        <v>2.9639609649943193</v>
      </c>
      <c r="Q20" s="6">
        <f t="shared" si="1"/>
        <v>1.8243822657844113</v>
      </c>
    </row>
    <row r="21" spans="1:17" x14ac:dyDescent="0.55000000000000004">
      <c r="A21">
        <v>1811</v>
      </c>
      <c r="B21">
        <v>0.92</v>
      </c>
      <c r="C21" s="5"/>
      <c r="D21" s="5">
        <v>4.2723404255319286E-2</v>
      </c>
      <c r="E21" s="5"/>
      <c r="F21" s="5"/>
      <c r="G21" s="5"/>
      <c r="H21" s="15">
        <v>4.2723404255319286E-2</v>
      </c>
      <c r="I21" s="5">
        <v>4.170000000000005E-2</v>
      </c>
      <c r="J21" s="5"/>
      <c r="K21" s="15">
        <f t="shared" si="2"/>
        <v>4.170000000000005E-2</v>
      </c>
      <c r="L21" s="5">
        <f>((1+H21)/('real returns 1793-2019'!$E21))-1</f>
        <v>8.4594708903371618E-3</v>
      </c>
      <c r="M21" s="5">
        <f>((1+K21)/('real returns 1793-2019'!$E21))-1</f>
        <v>7.4696957403652675E-3</v>
      </c>
      <c r="N21" s="16">
        <f t="shared" si="3"/>
        <v>2.5085423342296207</v>
      </c>
      <c r="O21" s="16">
        <f t="shared" si="4"/>
        <v>2.098394589531829</v>
      </c>
      <c r="P21" s="6">
        <f t="shared" si="0"/>
        <v>3.1595823886839445</v>
      </c>
      <c r="Q21" s="6">
        <f t="shared" si="1"/>
        <v>1.8900600273526502</v>
      </c>
    </row>
    <row r="22" spans="1:17" x14ac:dyDescent="0.55000000000000004">
      <c r="A22">
        <v>1812</v>
      </c>
      <c r="B22">
        <v>0.85</v>
      </c>
      <c r="C22" s="5"/>
      <c r="D22" s="5">
        <v>-1.2086956521739189E-2</v>
      </c>
      <c r="E22" s="5"/>
      <c r="F22" s="5"/>
      <c r="G22" s="5"/>
      <c r="H22" s="15">
        <v>-1.2086956521739189E-2</v>
      </c>
      <c r="I22" s="5">
        <v>4.609999999999996E-2</v>
      </c>
      <c r="J22" s="5"/>
      <c r="K22" s="15">
        <f t="shared" si="2"/>
        <v>4.609999999999996E-2</v>
      </c>
      <c r="L22" s="5">
        <f>((1+H22)/('real returns 1793-2019'!$E22))-1</f>
        <v>-4.9490377761938764E-2</v>
      </c>
      <c r="M22" s="5">
        <f>((1+K22)/('real returns 1793-2019'!$E22))-1</f>
        <v>6.4935597189694771E-3</v>
      </c>
      <c r="N22" s="16">
        <f t="shared" si="3"/>
        <v>2.3843936264767813</v>
      </c>
      <c r="O22" s="16">
        <f t="shared" si="4"/>
        <v>2.1120206401129162</v>
      </c>
      <c r="P22" s="6">
        <f t="shared" si="0"/>
        <v>3.3681148263370848</v>
      </c>
      <c r="Q22" s="6">
        <f t="shared" si="1"/>
        <v>1.9581021883373457</v>
      </c>
    </row>
    <row r="23" spans="1:17" x14ac:dyDescent="0.55000000000000004">
      <c r="A23">
        <v>1813</v>
      </c>
      <c r="B23">
        <v>0.89</v>
      </c>
      <c r="C23" s="5"/>
      <c r="D23" s="5">
        <v>0.11105882352941188</v>
      </c>
      <c r="E23" s="5"/>
      <c r="F23" s="5"/>
      <c r="G23" s="5"/>
      <c r="H23" s="15">
        <v>0.11105882352941188</v>
      </c>
      <c r="I23" s="5">
        <v>6.3399999999999929E-2</v>
      </c>
      <c r="J23" s="5"/>
      <c r="K23" s="15">
        <f t="shared" si="2"/>
        <v>6.3399999999999929E-2</v>
      </c>
      <c r="L23" s="5">
        <f>((1+H23)/('real returns 1793-2019'!$E23))-1</f>
        <v>3.7139301418736004E-3</v>
      </c>
      <c r="M23" s="5">
        <f>((1+K23)/('real returns 1793-2019'!$E23))-1</f>
        <v>-3.9340338504936567E-2</v>
      </c>
      <c r="N23" s="16">
        <f t="shared" si="3"/>
        <v>2.3932490978362448</v>
      </c>
      <c r="O23" s="16">
        <f t="shared" si="4"/>
        <v>2.0289330332014615</v>
      </c>
      <c r="P23" s="6">
        <f t="shared" si="0"/>
        <v>3.5904104048753327</v>
      </c>
      <c r="Q23" s="6">
        <f t="shared" si="1"/>
        <v>2.0285938671174901</v>
      </c>
    </row>
    <row r="24" spans="1:17" x14ac:dyDescent="0.55000000000000004">
      <c r="A24">
        <v>1814</v>
      </c>
      <c r="B24">
        <v>0.87</v>
      </c>
      <c r="C24" s="5"/>
      <c r="D24" s="5">
        <v>4.1528089887640451E-2</v>
      </c>
      <c r="E24" s="5"/>
      <c r="F24" s="5"/>
      <c r="G24" s="5"/>
      <c r="H24" s="15">
        <v>4.1528089887640451E-2</v>
      </c>
      <c r="I24" s="5">
        <v>2.2900000000000056E-2</v>
      </c>
      <c r="J24" s="5"/>
      <c r="K24" s="15">
        <f t="shared" si="2"/>
        <v>2.2900000000000056E-2</v>
      </c>
      <c r="L24" s="5">
        <f>((1+H24)/('real returns 1793-2019'!$E24))-1</f>
        <v>-9.0306848499738801E-2</v>
      </c>
      <c r="M24" s="5">
        <f>((1+K24)/('real returns 1793-2019'!$E24))-1</f>
        <v>-0.10657702494610399</v>
      </c>
      <c r="N24" s="16">
        <f t="shared" si="3"/>
        <v>2.1771223141358105</v>
      </c>
      <c r="O24" s="16">
        <f t="shared" si="4"/>
        <v>1.8126953867079749</v>
      </c>
      <c r="P24" s="6">
        <f t="shared" si="0"/>
        <v>3.8273774915971051</v>
      </c>
      <c r="Q24" s="6">
        <f t="shared" si="1"/>
        <v>2.1016232463337197</v>
      </c>
    </row>
    <row r="25" spans="1:17" x14ac:dyDescent="0.55000000000000004">
      <c r="A25">
        <v>1815</v>
      </c>
      <c r="B25">
        <v>0.76</v>
      </c>
      <c r="C25">
        <v>1</v>
      </c>
      <c r="D25" s="5">
        <v>-6.2436781609195191E-2</v>
      </c>
      <c r="E25" s="5"/>
      <c r="F25" s="5"/>
      <c r="G25" s="5"/>
      <c r="H25" s="15">
        <v>-6.2436781609195191E-2</v>
      </c>
      <c r="I25" s="5">
        <v>4.9000000000000009E-2</v>
      </c>
      <c r="J25" s="5"/>
      <c r="K25" s="15">
        <f t="shared" si="2"/>
        <v>4.9000000000000009E-2</v>
      </c>
      <c r="L25" s="5">
        <f>((1+H25)/('real returns 1793-2019'!$E25))-1</f>
        <v>-4.5983149446899629E-2</v>
      </c>
      <c r="M25" s="5">
        <f>((1+K25)/('real returns 1793-2019'!$E25))-1</f>
        <v>6.7409276089000159E-2</v>
      </c>
      <c r="N25" s="16">
        <f t="shared" si="3"/>
        <v>2.0770113734007234</v>
      </c>
      <c r="O25" s="16">
        <f t="shared" si="4"/>
        <v>1.9348878704958297</v>
      </c>
      <c r="P25" s="6">
        <f t="shared" si="0"/>
        <v>4.0799844060425139</v>
      </c>
      <c r="Q25" s="6">
        <f t="shared" si="1"/>
        <v>2.1772816832017337</v>
      </c>
    </row>
    <row r="26" spans="1:17" x14ac:dyDescent="0.55000000000000004">
      <c r="A26">
        <v>1816</v>
      </c>
      <c r="B26">
        <v>0.79</v>
      </c>
      <c r="C26">
        <v>0.95</v>
      </c>
      <c r="D26" s="5">
        <v>5.8736842105263198E-2</v>
      </c>
      <c r="E26" s="5"/>
      <c r="F26" s="5"/>
      <c r="G26" s="5"/>
      <c r="H26" s="15">
        <v>5.8736842105263198E-2</v>
      </c>
      <c r="I26" s="5">
        <v>3.4200000000000688E-3</v>
      </c>
      <c r="J26" s="5"/>
      <c r="K26" s="15">
        <f t="shared" si="2"/>
        <v>3.4200000000000688E-3</v>
      </c>
      <c r="L26" s="5">
        <f>((1+H26)/('real returns 1793-2019'!$E26))-1</f>
        <v>0.18416728466803178</v>
      </c>
      <c r="M26" s="5">
        <f>((1+K26)/('real returns 1793-2019'!$E26))-1</f>
        <v>0.12229695758850334</v>
      </c>
      <c r="N26" s="16">
        <f t="shared" si="3"/>
        <v>2.4595289182645539</v>
      </c>
      <c r="O26" s="16">
        <f t="shared" si="4"/>
        <v>2.1715187703323675</v>
      </c>
      <c r="P26" s="6">
        <f t="shared" si="0"/>
        <v>4.3492633768413205</v>
      </c>
      <c r="Q26" s="6">
        <f t="shared" si="1"/>
        <v>2.2556638237969961</v>
      </c>
    </row>
    <row r="27" spans="1:17" x14ac:dyDescent="0.55000000000000004">
      <c r="A27">
        <v>1817</v>
      </c>
      <c r="B27">
        <v>0.77</v>
      </c>
      <c r="C27">
        <v>0.91</v>
      </c>
      <c r="D27" s="5">
        <v>2.4363124920086854E-2</v>
      </c>
      <c r="E27" s="5"/>
      <c r="F27" s="5"/>
      <c r="G27" s="5"/>
      <c r="H27" s="15">
        <v>2.4363124920086854E-2</v>
      </c>
      <c r="I27" s="5">
        <v>0.1108</v>
      </c>
      <c r="J27" s="5"/>
      <c r="K27" s="15">
        <f t="shared" si="2"/>
        <v>0.1108</v>
      </c>
      <c r="L27" s="5">
        <f>((1+H27)/('real returns 1793-2019'!$E27))-1</f>
        <v>0.10241719931988236</v>
      </c>
      <c r="M27" s="5">
        <f>((1+K27)/('real returns 1793-2019'!$E27))-1</f>
        <v>0.19544036212749916</v>
      </c>
      <c r="N27" s="16">
        <f t="shared" si="3"/>
        <v>2.7114269817194692</v>
      </c>
      <c r="O27" s="16">
        <f t="shared" si="4"/>
        <v>2.595921185172787</v>
      </c>
      <c r="P27" s="6">
        <f t="shared" si="0"/>
        <v>4.6363147597128478</v>
      </c>
      <c r="Q27" s="6">
        <f t="shared" si="1"/>
        <v>2.3368677214536882</v>
      </c>
    </row>
    <row r="28" spans="1:17" x14ac:dyDescent="0.55000000000000004">
      <c r="A28">
        <v>1818</v>
      </c>
      <c r="B28">
        <v>0.87</v>
      </c>
      <c r="C28">
        <v>1.03</v>
      </c>
      <c r="D28" s="5">
        <v>0.19396576050763237</v>
      </c>
      <c r="E28" s="5"/>
      <c r="F28" s="5"/>
      <c r="G28" s="5"/>
      <c r="H28" s="15">
        <v>0.19396576050763237</v>
      </c>
      <c r="I28" s="5">
        <v>7.5699999999999962E-2</v>
      </c>
      <c r="J28" s="5"/>
      <c r="K28" s="15">
        <f t="shared" si="2"/>
        <v>7.5699999999999962E-2</v>
      </c>
      <c r="L28" s="5">
        <f>((1+H28)/('real returns 1793-2019'!$E28))-1</f>
        <v>0.25503696713153579</v>
      </c>
      <c r="M28" s="5">
        <f>((1+K28)/('real returns 1793-2019'!$E28))-1</f>
        <v>0.1307219270420299</v>
      </c>
      <c r="N28" s="16">
        <f t="shared" si="3"/>
        <v>3.4029410957358168</v>
      </c>
      <c r="O28" s="16">
        <f t="shared" si="4"/>
        <v>2.9352650049478037</v>
      </c>
      <c r="P28" s="6">
        <f t="shared" si="0"/>
        <v>4.9423115338538963</v>
      </c>
      <c r="Q28" s="6">
        <f t="shared" si="1"/>
        <v>2.4209949594260212</v>
      </c>
    </row>
    <row r="29" spans="1:17" x14ac:dyDescent="0.55000000000000004">
      <c r="A29">
        <v>1819</v>
      </c>
      <c r="B29">
        <v>0.84</v>
      </c>
      <c r="C29">
        <v>0.99</v>
      </c>
      <c r="D29" s="5">
        <v>2.7412062301382267E-2</v>
      </c>
      <c r="E29" s="5"/>
      <c r="F29" s="5"/>
      <c r="G29" s="5"/>
      <c r="H29" s="15">
        <v>2.7412062301382267E-2</v>
      </c>
      <c r="I29" s="5">
        <v>4.0000000000000015E-2</v>
      </c>
      <c r="J29" s="5"/>
      <c r="K29" s="15">
        <f t="shared" si="2"/>
        <v>4.0000000000000015E-2</v>
      </c>
      <c r="L29" s="5">
        <f>((1+H29)/('real returns 1793-2019'!$E29))-1</f>
        <v>5.0743398671567741E-2</v>
      </c>
      <c r="M29" s="5">
        <f>((1+K29)/('real returns 1793-2019'!$E29))-1</f>
        <v>6.3617193836171815E-2</v>
      </c>
      <c r="N29" s="16">
        <f t="shared" si="3"/>
        <v>3.575617892412601</v>
      </c>
      <c r="O29" s="16">
        <f t="shared" si="4"/>
        <v>3.1219983277280998</v>
      </c>
      <c r="P29" s="6">
        <f t="shared" si="0"/>
        <v>5.2685040950882538</v>
      </c>
      <c r="Q29" s="6">
        <f t="shared" si="1"/>
        <v>2.508150777965358</v>
      </c>
    </row>
    <row r="30" spans="1:17" x14ac:dyDescent="0.55000000000000004">
      <c r="A30">
        <v>1820</v>
      </c>
      <c r="B30">
        <v>0.79</v>
      </c>
      <c r="C30">
        <v>0.9</v>
      </c>
      <c r="D30" s="5">
        <v>-1.139236587638448E-2</v>
      </c>
      <c r="E30" s="5"/>
      <c r="F30" s="5"/>
      <c r="G30" s="5"/>
      <c r="H30" s="15">
        <v>-1.139236587638448E-2</v>
      </c>
      <c r="I30" s="5">
        <v>7.2399999999999923E-2</v>
      </c>
      <c r="J30" s="5"/>
      <c r="K30" s="15">
        <f t="shared" si="2"/>
        <v>7.2399999999999923E-2</v>
      </c>
      <c r="L30" s="5">
        <f>((1+H30)/('real returns 1793-2019'!$E30))-1</f>
        <v>2.9086714119390455E-2</v>
      </c>
      <c r="M30" s="5">
        <f>((1+K30)/('real returns 1793-2019'!$E30))-1</f>
        <v>0.11631000422119042</v>
      </c>
      <c r="N30" s="16">
        <f t="shared" si="3"/>
        <v>3.6796208678493838</v>
      </c>
      <c r="O30" s="16">
        <f t="shared" si="4"/>
        <v>3.4851179664047045</v>
      </c>
      <c r="P30" s="6">
        <f t="shared" si="0"/>
        <v>5.6162253653640786</v>
      </c>
      <c r="Q30" s="6">
        <f t="shared" si="1"/>
        <v>2.5984442059721111</v>
      </c>
    </row>
    <row r="31" spans="1:17" x14ac:dyDescent="0.55000000000000004">
      <c r="A31">
        <v>1821</v>
      </c>
      <c r="C31">
        <v>0.98</v>
      </c>
      <c r="D31" s="5">
        <v>0.10699172600643103</v>
      </c>
      <c r="E31" s="5"/>
      <c r="F31" s="5"/>
      <c r="G31" s="5"/>
      <c r="H31" s="15">
        <v>0.10699172600643103</v>
      </c>
      <c r="I31" s="5">
        <v>0.10420000000000001</v>
      </c>
      <c r="J31" s="5"/>
      <c r="K31" s="15">
        <f t="shared" si="2"/>
        <v>0.10420000000000001</v>
      </c>
      <c r="L31" s="5">
        <f>((1+H31)/('real returns 1793-2019'!$E31))-1</f>
        <v>0.17493879879445995</v>
      </c>
      <c r="M31" s="5">
        <f>((1+K31)/('real returns 1793-2019'!$E31))-1</f>
        <v>0.17197571684587798</v>
      </c>
      <c r="N31" s="16">
        <f t="shared" si="3"/>
        <v>4.3233293224899834</v>
      </c>
      <c r="O31" s="16">
        <f t="shared" si="4"/>
        <v>4.0844736269696025</v>
      </c>
      <c r="P31" s="6">
        <f t="shared" si="0"/>
        <v>5.9868962394781082</v>
      </c>
      <c r="Q31" s="6">
        <f t="shared" si="1"/>
        <v>2.6919881973871074</v>
      </c>
    </row>
    <row r="32" spans="1:17" x14ac:dyDescent="0.55000000000000004">
      <c r="A32">
        <v>1822</v>
      </c>
      <c r="C32">
        <v>1.04</v>
      </c>
      <c r="D32" s="5">
        <v>0.12816379972610981</v>
      </c>
      <c r="E32" s="5"/>
      <c r="F32" s="5"/>
      <c r="G32" s="5"/>
      <c r="H32" s="15">
        <v>0.12816379972610981</v>
      </c>
      <c r="I32" s="5">
        <v>3.5700000000000003E-2</v>
      </c>
      <c r="J32" s="5"/>
      <c r="K32" s="15">
        <f t="shared" si="2"/>
        <v>3.5700000000000003E-2</v>
      </c>
      <c r="L32" s="5">
        <f>((1+H32)/('real returns 1793-2019'!$E32))-1</f>
        <v>0.12816379972610981</v>
      </c>
      <c r="M32" s="5">
        <f>((1+K32)/('real returns 1793-2019'!$E32))-1</f>
        <v>3.5700000000000065E-2</v>
      </c>
      <c r="N32" s="16">
        <f t="shared" si="3"/>
        <v>4.8774236359276077</v>
      </c>
      <c r="O32" s="16">
        <f t="shared" si="4"/>
        <v>4.2302893354524178</v>
      </c>
      <c r="P32" s="6">
        <f t="shared" si="0"/>
        <v>6.3820313912836637</v>
      </c>
      <c r="Q32" s="6">
        <f t="shared" si="1"/>
        <v>2.7888997724930431</v>
      </c>
    </row>
    <row r="33" spans="1:17" x14ac:dyDescent="0.55000000000000004">
      <c r="A33">
        <v>1823</v>
      </c>
      <c r="C33">
        <v>0.96</v>
      </c>
      <c r="D33" s="5">
        <v>-1.2923076923076704E-2</v>
      </c>
      <c r="E33" s="5"/>
      <c r="F33" s="5"/>
      <c r="G33" s="5"/>
      <c r="H33" s="15">
        <v>-1.2923076923076704E-2</v>
      </c>
      <c r="I33" s="5">
        <v>3.7799999999999959E-2</v>
      </c>
      <c r="J33" s="5"/>
      <c r="K33" s="15">
        <f t="shared" si="2"/>
        <v>3.7799999999999959E-2</v>
      </c>
      <c r="L33" s="5">
        <f>((1+H33)/('real returns 1793-2019'!$E33))-1</f>
        <v>2.424718377856494E-2</v>
      </c>
      <c r="M33" s="5">
        <f>((1+K33)/('real returns 1793-2019'!$E33))-1</f>
        <v>7.6880334728033572E-2</v>
      </c>
      <c r="N33" s="16">
        <f t="shared" si="3"/>
        <v>4.9956874231938606</v>
      </c>
      <c r="O33" s="16">
        <f t="shared" si="4"/>
        <v>4.5555153955584302</v>
      </c>
      <c r="P33" s="6">
        <f t="shared" si="0"/>
        <v>6.8032454631083858</v>
      </c>
      <c r="Q33" s="6">
        <f t="shared" si="1"/>
        <v>2.8893001643027927</v>
      </c>
    </row>
    <row r="34" spans="1:17" x14ac:dyDescent="0.55000000000000004">
      <c r="A34">
        <v>1824</v>
      </c>
      <c r="C34">
        <v>0.99</v>
      </c>
      <c r="D34" s="5">
        <v>9.5249999999999835E-2</v>
      </c>
      <c r="E34" s="5"/>
      <c r="F34" s="5"/>
      <c r="G34" s="5"/>
      <c r="H34" s="15">
        <v>9.5249999999999835E-2</v>
      </c>
      <c r="I34" s="5">
        <v>0.10799999999999998</v>
      </c>
      <c r="J34" s="5"/>
      <c r="K34" s="15">
        <f t="shared" si="2"/>
        <v>0.10799999999999998</v>
      </c>
      <c r="L34" s="5">
        <f>((1+H34)/('real returns 1793-2019'!$E34))-1</f>
        <v>0.2081449999999998</v>
      </c>
      <c r="M34" s="5">
        <f>((1+K34)/('real returns 1793-2019'!$E34))-1</f>
        <v>0.22220923076923094</v>
      </c>
      <c r="N34" s="16">
        <f t="shared" si="3"/>
        <v>6.0355147818945456</v>
      </c>
      <c r="O34" s="16">
        <f t="shared" si="4"/>
        <v>5.5677929673628581</v>
      </c>
      <c r="P34" s="6">
        <f t="shared" si="0"/>
        <v>7.2522596636735397</v>
      </c>
      <c r="Q34" s="6">
        <f t="shared" si="1"/>
        <v>2.9933149702176931</v>
      </c>
    </row>
    <row r="35" spans="1:17" x14ac:dyDescent="0.55000000000000004">
      <c r="A35">
        <v>1825</v>
      </c>
      <c r="C35">
        <v>1.05</v>
      </c>
      <c r="D35" s="5">
        <v>0.12460606060606061</v>
      </c>
      <c r="E35" s="5"/>
      <c r="F35" s="5"/>
      <c r="G35" s="5"/>
      <c r="H35" s="15">
        <v>0.12460606060606061</v>
      </c>
      <c r="I35" s="5">
        <v>3.3499999999999946E-2</v>
      </c>
      <c r="J35" s="5"/>
      <c r="K35" s="15">
        <f t="shared" si="2"/>
        <v>3.3499999999999946E-2</v>
      </c>
      <c r="L35" s="5">
        <f>((1+H35)/('real returns 1793-2019'!$E35))-1</f>
        <v>0.15785734856484601</v>
      </c>
      <c r="M35" s="5">
        <f>((1+K35)/('real returns 1793-2019'!$E35))-1</f>
        <v>6.4057550158394871E-2</v>
      </c>
      <c r="N35" s="16">
        <f t="shared" si="3"/>
        <v>6.9882651425883537</v>
      </c>
      <c r="O35" s="16">
        <f t="shared" si="4"/>
        <v>5.924452144641263</v>
      </c>
      <c r="P35" s="6">
        <f t="shared" si="0"/>
        <v>7.7309088014759935</v>
      </c>
      <c r="Q35" s="6">
        <f t="shared" si="1"/>
        <v>3.1010743091455302</v>
      </c>
    </row>
    <row r="36" spans="1:17" x14ac:dyDescent="0.55000000000000004">
      <c r="A36">
        <v>1826</v>
      </c>
      <c r="D36" s="5"/>
      <c r="E36" s="5">
        <v>-8.9999999999999969E-2</v>
      </c>
      <c r="F36" s="5"/>
      <c r="G36" s="5"/>
      <c r="H36" s="15">
        <f>E36</f>
        <v>-8.9999999999999969E-2</v>
      </c>
      <c r="I36" s="5">
        <v>2.6600000000000037E-2</v>
      </c>
      <c r="J36" s="5"/>
      <c r="K36" s="15">
        <f t="shared" si="2"/>
        <v>2.6600000000000037E-2</v>
      </c>
      <c r="L36" s="5">
        <f>((1+H36)/('real returns 1793-2019'!$E36))-1</f>
        <v>-0.10138686131386876</v>
      </c>
      <c r="M36" s="5">
        <f>((1+K36)/('real returns 1793-2019'!$E36))-1</f>
        <v>1.3754118873826604E-2</v>
      </c>
      <c r="N36" s="16">
        <f t="shared" si="3"/>
        <v>6.2797468737522051</v>
      </c>
      <c r="O36" s="16">
        <f t="shared" si="4"/>
        <v>6.0059377637009561</v>
      </c>
      <c r="P36" s="6">
        <f t="shared" si="0"/>
        <v>8.2411487823734095</v>
      </c>
      <c r="Q36" s="6">
        <f t="shared" si="1"/>
        <v>3.2127129842747695</v>
      </c>
    </row>
    <row r="37" spans="1:17" x14ac:dyDescent="0.55000000000000004">
      <c r="A37">
        <v>1827</v>
      </c>
      <c r="D37" s="5"/>
      <c r="E37" s="5">
        <v>2.1978021978022122E-2</v>
      </c>
      <c r="F37" s="5"/>
      <c r="G37" s="5"/>
      <c r="H37" s="15">
        <f t="shared" ref="H37:H81" si="5">E37</f>
        <v>2.1978021978022122E-2</v>
      </c>
      <c r="I37" s="5">
        <v>6.1700000000000019E-2</v>
      </c>
      <c r="J37" s="5"/>
      <c r="K37" s="15">
        <f t="shared" si="2"/>
        <v>6.1700000000000019E-2</v>
      </c>
      <c r="L37" s="5">
        <f>((1+H37)/('real returns 1793-2019'!$E37))-1</f>
        <v>1.7733045770429001E-2</v>
      </c>
      <c r="M37" s="5">
        <f>((1+K37)/('real returns 1793-2019'!$E37))-1</f>
        <v>5.729003115264808E-2</v>
      </c>
      <c r="N37" s="16">
        <f t="shared" si="3"/>
        <v>6.3911059124911613</v>
      </c>
      <c r="O37" s="16">
        <f t="shared" si="4"/>
        <v>6.3500181252842491</v>
      </c>
      <c r="P37" s="6">
        <f t="shared" si="0"/>
        <v>8.7850646020100545</v>
      </c>
      <c r="Q37" s="6">
        <f t="shared" si="1"/>
        <v>3.3283706517086613</v>
      </c>
    </row>
    <row r="38" spans="1:17" x14ac:dyDescent="0.55000000000000004">
      <c r="A38">
        <v>1828</v>
      </c>
      <c r="D38" s="5"/>
      <c r="E38" s="5">
        <v>-2.1505376344086113E-2</v>
      </c>
      <c r="F38" s="5"/>
      <c r="G38" s="5"/>
      <c r="H38" s="15">
        <f t="shared" si="5"/>
        <v>-2.1505376344086113E-2</v>
      </c>
      <c r="I38" s="5">
        <v>2.9699999999999945E-2</v>
      </c>
      <c r="J38" s="5"/>
      <c r="K38" s="15">
        <f t="shared" si="2"/>
        <v>2.9699999999999945E-2</v>
      </c>
      <c r="L38" s="5">
        <f>((1+H38)/('real returns 1793-2019'!$E38))-1</f>
        <v>-7.5257414565743641E-4</v>
      </c>
      <c r="M38" s="5">
        <f>((1+K38)/('real returns 1793-2019'!$E38))-1</f>
        <v>5.1538812301166192E-2</v>
      </c>
      <c r="N38" s="16">
        <f t="shared" si="3"/>
        <v>6.3862961314192619</v>
      </c>
      <c r="O38" s="16">
        <f t="shared" si="4"/>
        <v>6.6772905175522776</v>
      </c>
      <c r="P38" s="6">
        <f t="shared" si="0"/>
        <v>9.3648788657427193</v>
      </c>
      <c r="Q38" s="6">
        <f t="shared" si="1"/>
        <v>3.4481919951701734</v>
      </c>
    </row>
    <row r="39" spans="1:17" x14ac:dyDescent="0.55000000000000004">
      <c r="A39">
        <v>1829</v>
      </c>
      <c r="D39" s="5"/>
      <c r="E39" s="5">
        <v>-0.13186813186813184</v>
      </c>
      <c r="F39" s="5"/>
      <c r="G39" s="5"/>
      <c r="H39" s="15">
        <f t="shared" si="5"/>
        <v>-0.13186813186813184</v>
      </c>
      <c r="I39" s="5">
        <v>4.2300000000000004E-2</v>
      </c>
      <c r="J39" s="5"/>
      <c r="K39" s="15">
        <f t="shared" si="2"/>
        <v>4.2300000000000004E-2</v>
      </c>
      <c r="L39" s="5">
        <f>((1+H39)/('real returns 1793-2019'!$E39))-1</f>
        <v>-0.10088044849165123</v>
      </c>
      <c r="M39" s="5">
        <f>((1+K39)/('real returns 1793-2019'!$E39))-1</f>
        <v>7.9504557935200282E-2</v>
      </c>
      <c r="N39" s="16">
        <f t="shared" si="3"/>
        <v>5.7420437134811895</v>
      </c>
      <c r="O39" s="16">
        <f t="shared" si="4"/>
        <v>7.2081655483551765</v>
      </c>
      <c r="P39" s="6">
        <f t="shared" si="0"/>
        <v>9.9829608708817386</v>
      </c>
      <c r="Q39" s="6">
        <f t="shared" si="1"/>
        <v>3.5723269069962997</v>
      </c>
    </row>
    <row r="40" spans="1:17" x14ac:dyDescent="0.55000000000000004">
      <c r="A40">
        <v>1830</v>
      </c>
      <c r="D40" s="5"/>
      <c r="E40" s="5">
        <v>0.15189873417721511</v>
      </c>
      <c r="F40" s="5"/>
      <c r="G40" s="5"/>
      <c r="H40" s="15">
        <f t="shared" si="5"/>
        <v>0.15189873417721511</v>
      </c>
      <c r="I40" s="5">
        <v>6.1700000000000019E-2</v>
      </c>
      <c r="J40" s="5"/>
      <c r="K40" s="15">
        <f t="shared" si="2"/>
        <v>6.1700000000000019E-2</v>
      </c>
      <c r="L40" s="5">
        <f>((1+H40)/('real returns 1793-2019'!$E40))-1</f>
        <v>0.16793295931888008</v>
      </c>
      <c r="M40" s="5">
        <f>((1+K40)/('real returns 1793-2019'!$E40))-1</f>
        <v>7.6478674832962223E-2</v>
      </c>
      <c r="N40" s="16">
        <f t="shared" si="3"/>
        <v>6.706322106824457</v>
      </c>
      <c r="O40" s="16">
        <f t="shared" si="4"/>
        <v>7.7594364974699932</v>
      </c>
      <c r="P40" s="6">
        <f t="shared" si="0"/>
        <v>10.641836288359935</v>
      </c>
      <c r="Q40" s="6">
        <f t="shared" si="1"/>
        <v>3.7009306756481668</v>
      </c>
    </row>
    <row r="41" spans="1:17" x14ac:dyDescent="0.55000000000000004">
      <c r="A41">
        <v>1831</v>
      </c>
      <c r="D41" s="5"/>
      <c r="E41" s="5">
        <v>0.31868131868131866</v>
      </c>
      <c r="F41" s="5"/>
      <c r="G41" s="5"/>
      <c r="H41" s="15">
        <f t="shared" si="5"/>
        <v>0.31868131868131866</v>
      </c>
      <c r="I41" s="5">
        <v>3.8599999999999954E-2</v>
      </c>
      <c r="J41" s="5"/>
      <c r="K41" s="15">
        <f t="shared" si="2"/>
        <v>3.8599999999999954E-2</v>
      </c>
      <c r="L41" s="5">
        <f>((1+H41)/('real returns 1793-2019'!$E41))-1</f>
        <v>0.36740857295129814</v>
      </c>
      <c r="M41" s="5">
        <f>((1+K41)/('real returns 1793-2019'!$E41))-1</f>
        <v>7.697782909930706E-2</v>
      </c>
      <c r="N41" s="16">
        <f t="shared" si="3"/>
        <v>9.1702823418445742</v>
      </c>
      <c r="O41" s="16">
        <f t="shared" si="4"/>
        <v>8.3567410740791637</v>
      </c>
      <c r="P41" s="6">
        <f t="shared" si="0"/>
        <v>11.344197483391691</v>
      </c>
      <c r="Q41" s="6">
        <f t="shared" si="1"/>
        <v>3.8341641799715007</v>
      </c>
    </row>
    <row r="42" spans="1:17" x14ac:dyDescent="0.55000000000000004">
      <c r="A42">
        <v>1832</v>
      </c>
      <c r="D42" s="5"/>
      <c r="E42" s="5">
        <v>-0.14166666666666661</v>
      </c>
      <c r="F42" s="5"/>
      <c r="G42" s="5"/>
      <c r="H42" s="15">
        <f t="shared" si="5"/>
        <v>-0.14166666666666661</v>
      </c>
      <c r="I42" s="5">
        <v>3.8999999999999951E-2</v>
      </c>
      <c r="J42" s="5"/>
      <c r="K42" s="15">
        <f t="shared" si="2"/>
        <v>3.8999999999999951E-2</v>
      </c>
      <c r="L42" s="5">
        <f>((1+H42)/('real returns 1793-2019'!$E42))-1</f>
        <v>-0.10873301358912857</v>
      </c>
      <c r="M42" s="5">
        <f>((1+K42)/('real returns 1793-2019'!$E42))-1</f>
        <v>7.8865707434052634E-2</v>
      </c>
      <c r="N42" s="16">
        <f t="shared" si="3"/>
        <v>8.1731699073526425</v>
      </c>
      <c r="O42" s="16">
        <f t="shared" si="4"/>
        <v>9.015801370729621</v>
      </c>
      <c r="P42" s="6">
        <f t="shared" si="0"/>
        <v>12.092914517295542</v>
      </c>
      <c r="Q42" s="6">
        <f t="shared" si="1"/>
        <v>3.9721940904504747</v>
      </c>
    </row>
    <row r="43" spans="1:17" x14ac:dyDescent="0.55000000000000004">
      <c r="A43">
        <v>1833</v>
      </c>
      <c r="D43" s="5"/>
      <c r="E43" s="5">
        <v>0.12621359223300965</v>
      </c>
      <c r="F43" s="5"/>
      <c r="G43" s="5"/>
      <c r="H43" s="15">
        <f t="shared" si="5"/>
        <v>0.12621359223300965</v>
      </c>
      <c r="I43" s="5">
        <v>-7.2000000000000119E-3</v>
      </c>
      <c r="J43" s="5"/>
      <c r="K43" s="15">
        <f t="shared" si="2"/>
        <v>-7.2000000000000119E-3</v>
      </c>
      <c r="L43" s="5">
        <f>((1+H43)/('real returns 1793-2019'!$E43))-1</f>
        <v>0.14265466657217751</v>
      </c>
      <c r="M43" s="5">
        <f>((1+K43)/('real returns 1793-2019'!$E43))-1</f>
        <v>7.2934306569343299E-3</v>
      </c>
      <c r="N43" s="16">
        <f t="shared" si="3"/>
        <v>9.3391107353237892</v>
      </c>
      <c r="O43" s="16">
        <f t="shared" si="4"/>
        <v>9.0815574928437304</v>
      </c>
      <c r="P43" s="6">
        <f t="shared" si="0"/>
        <v>12.891046875437048</v>
      </c>
      <c r="Q43" s="6">
        <f t="shared" si="1"/>
        <v>4.1151930777066923</v>
      </c>
    </row>
    <row r="44" spans="1:17" x14ac:dyDescent="0.55000000000000004">
      <c r="A44">
        <v>1834</v>
      </c>
      <c r="D44" s="5"/>
      <c r="E44" s="5">
        <v>-1.7241379310344862E-2</v>
      </c>
      <c r="F44" s="5"/>
      <c r="G44" s="5"/>
      <c r="H44" s="15">
        <f t="shared" si="5"/>
        <v>-1.7241379310344862E-2</v>
      </c>
      <c r="I44" s="5">
        <v>4.87E-2</v>
      </c>
      <c r="J44" s="5"/>
      <c r="K44" s="15">
        <f t="shared" si="2"/>
        <v>4.87E-2</v>
      </c>
      <c r="L44" s="5">
        <f>((1+H44)/('real returns 1793-2019'!$E44))-1</f>
        <v>-1.7241379310344862E-2</v>
      </c>
      <c r="M44" s="5">
        <f>((1+K44)/('real returns 1793-2019'!$E44))-1</f>
        <v>4.8699999999999966E-2</v>
      </c>
      <c r="N44" s="16">
        <f t="shared" si="3"/>
        <v>9.1780915847147586</v>
      </c>
      <c r="O44" s="16">
        <f t="shared" si="4"/>
        <v>9.5238293427452199</v>
      </c>
      <c r="P44" s="6">
        <f t="shared" si="0"/>
        <v>13.741855969215894</v>
      </c>
      <c r="Q44" s="6">
        <f t="shared" si="1"/>
        <v>4.2633400285041336</v>
      </c>
    </row>
    <row r="45" spans="1:17" x14ac:dyDescent="0.55000000000000004">
      <c r="A45">
        <v>1835</v>
      </c>
      <c r="D45" s="5"/>
      <c r="E45" s="5">
        <v>0.13157894736842102</v>
      </c>
      <c r="F45" s="5"/>
      <c r="G45" s="5"/>
      <c r="H45" s="15">
        <f t="shared" si="5"/>
        <v>0.13157894736842102</v>
      </c>
      <c r="I45" s="5">
        <v>5.3599999999999946E-2</v>
      </c>
      <c r="J45" s="5"/>
      <c r="K45" s="15">
        <f t="shared" si="2"/>
        <v>5.3599999999999946E-2</v>
      </c>
      <c r="L45" s="5">
        <f>((1+H45)/('real returns 1793-2019'!$E45))-1</f>
        <v>0.10470058757344658</v>
      </c>
      <c r="M45" s="5">
        <f>((1+K45)/('real returns 1793-2019'!$E45))-1</f>
        <v>2.8573871733966749E-2</v>
      </c>
      <c r="N45" s="16">
        <f t="shared" si="3"/>
        <v>10.139043166437299</v>
      </c>
      <c r="O45" s="16">
        <f t="shared" si="4"/>
        <v>9.7959620208010101</v>
      </c>
      <c r="P45" s="6">
        <f t="shared" si="0"/>
        <v>14.648818463184144</v>
      </c>
      <c r="Q45" s="6">
        <f t="shared" si="1"/>
        <v>4.4168202695302829</v>
      </c>
    </row>
    <row r="46" spans="1:17" x14ac:dyDescent="0.55000000000000004">
      <c r="A46">
        <v>1836</v>
      </c>
      <c r="D46" s="5"/>
      <c r="E46" s="5">
        <v>-2.3255813953488413E-2</v>
      </c>
      <c r="F46" s="5"/>
      <c r="G46" s="5"/>
      <c r="H46" s="15">
        <f t="shared" si="5"/>
        <v>-2.3255813953488413E-2</v>
      </c>
      <c r="I46" s="5">
        <v>3.239999999999997E-2</v>
      </c>
      <c r="J46" s="5"/>
      <c r="K46" s="15">
        <f t="shared" si="2"/>
        <v>3.239999999999997E-2</v>
      </c>
      <c r="L46" s="5">
        <f>((1+H46)/('real returns 1793-2019'!$E46))-1</f>
        <v>-6.3304550511204094E-2</v>
      </c>
      <c r="M46" s="5">
        <f>((1+K46)/('real returns 1793-2019'!$E46))-1</f>
        <v>-9.9307517084281649E-3</v>
      </c>
      <c r="N46" s="16">
        <f t="shared" si="3"/>
        <v>9.4971955961722898</v>
      </c>
      <c r="O46" s="16">
        <f t="shared" si="4"/>
        <v>9.6986807542272437</v>
      </c>
      <c r="P46" s="6">
        <f t="shared" si="0"/>
        <v>15.615640481754298</v>
      </c>
      <c r="Q46" s="6">
        <f t="shared" si="1"/>
        <v>4.5758257992333728</v>
      </c>
    </row>
    <row r="47" spans="1:17" x14ac:dyDescent="0.55000000000000004">
      <c r="A47">
        <v>1837</v>
      </c>
      <c r="D47" s="5"/>
      <c r="E47" s="5">
        <v>0.12698412698412698</v>
      </c>
      <c r="F47" s="5"/>
      <c r="G47" s="5"/>
      <c r="H47" s="15">
        <f t="shared" si="5"/>
        <v>0.12698412698412698</v>
      </c>
      <c r="I47" s="5">
        <v>5.0800000000000047E-2</v>
      </c>
      <c r="J47" s="5"/>
      <c r="K47" s="15">
        <f t="shared" si="2"/>
        <v>5.0800000000000047E-2</v>
      </c>
      <c r="L47" s="5">
        <f>((1+H47)/('real returns 1793-2019'!$E47))-1</f>
        <v>8.2003349909309575E-2</v>
      </c>
      <c r="M47" s="5">
        <f>((1+K47)/('real returns 1793-2019'!$E47))-1</f>
        <v>8.8599234554400663E-3</v>
      </c>
      <c r="N47" s="16">
        <f t="shared" si="3"/>
        <v>10.275997449802359</v>
      </c>
      <c r="O47" s="16">
        <f t="shared" si="4"/>
        <v>9.7846103233284474</v>
      </c>
      <c r="P47" s="6">
        <f t="shared" si="0"/>
        <v>16.646272753550083</v>
      </c>
      <c r="Q47" s="6">
        <f t="shared" si="1"/>
        <v>4.7405555280057747</v>
      </c>
    </row>
    <row r="48" spans="1:17" x14ac:dyDescent="0.55000000000000004">
      <c r="A48">
        <v>1838</v>
      </c>
      <c r="D48" s="5"/>
      <c r="E48" s="5">
        <v>-0.13380281690140861</v>
      </c>
      <c r="F48" s="5"/>
      <c r="G48" s="5"/>
      <c r="H48" s="15">
        <f t="shared" si="5"/>
        <v>-0.13380281690140861</v>
      </c>
      <c r="I48" s="5">
        <v>4.219999999999996E-2</v>
      </c>
      <c r="J48" s="5"/>
      <c r="K48" s="15">
        <f t="shared" si="2"/>
        <v>4.219999999999996E-2</v>
      </c>
      <c r="L48" s="5">
        <f>((1+H48)/('real returns 1793-2019'!$E48))-1</f>
        <v>-0.13380281690140861</v>
      </c>
      <c r="M48" s="5">
        <f>((1+K48)/('real returns 1793-2019'!$E48))-1</f>
        <v>4.2200000000000015E-2</v>
      </c>
      <c r="N48" s="16">
        <f t="shared" si="3"/>
        <v>8.9010400445471127</v>
      </c>
      <c r="O48" s="16">
        <f t="shared" si="4"/>
        <v>10.197520878972908</v>
      </c>
      <c r="P48" s="6">
        <f t="shared" si="0"/>
        <v>17.744926755284389</v>
      </c>
      <c r="Q48" s="6">
        <f t="shared" si="1"/>
        <v>4.911215527013983</v>
      </c>
    </row>
    <row r="49" spans="1:17" x14ac:dyDescent="0.55000000000000004">
      <c r="A49">
        <v>1839</v>
      </c>
      <c r="D49" s="5"/>
      <c r="E49" s="5">
        <v>0.21138211382113825</v>
      </c>
      <c r="F49" s="5"/>
      <c r="G49" s="5"/>
      <c r="H49" s="15">
        <f t="shared" si="5"/>
        <v>0.21138211382113825</v>
      </c>
      <c r="I49" s="5">
        <v>2.6199999999999994E-2</v>
      </c>
      <c r="J49" s="5"/>
      <c r="K49" s="15">
        <f t="shared" si="2"/>
        <v>2.6199999999999994E-2</v>
      </c>
      <c r="L49" s="5">
        <f>((1+H49)/('real returns 1793-2019'!$E49))-1</f>
        <v>0.22816955996610955</v>
      </c>
      <c r="M49" s="5">
        <f>((1+K49)/('real returns 1793-2019'!$E49))-1</f>
        <v>4.0421175166297063E-2</v>
      </c>
      <c r="N49" s="16">
        <f t="shared" si="3"/>
        <v>10.931986434752147</v>
      </c>
      <c r="O49" s="16">
        <f t="shared" si="4"/>
        <v>10.609716656683844</v>
      </c>
      <c r="P49" s="6">
        <f t="shared" si="0"/>
        <v>18.916091921133159</v>
      </c>
      <c r="Q49" s="6">
        <f t="shared" si="1"/>
        <v>5.0880192859864861</v>
      </c>
    </row>
    <row r="50" spans="1:17" x14ac:dyDescent="0.55000000000000004">
      <c r="A50">
        <v>1840</v>
      </c>
      <c r="D50" s="5"/>
      <c r="E50" s="5">
        <v>-0.19463087248322142</v>
      </c>
      <c r="F50" s="5"/>
      <c r="G50" s="5"/>
      <c r="H50" s="15">
        <f t="shared" si="5"/>
        <v>-0.19463087248322142</v>
      </c>
      <c r="I50" s="5">
        <v>6.8999999999999978E-2</v>
      </c>
      <c r="J50" s="5"/>
      <c r="K50" s="15">
        <f t="shared" si="2"/>
        <v>6.8999999999999978E-2</v>
      </c>
      <c r="L50" s="5">
        <f>((1+H50)/('real returns 1793-2019'!$E50))-1</f>
        <v>-0.16500809997685706</v>
      </c>
      <c r="M50" s="5">
        <f>((1+K50)/('real returns 1793-2019'!$E50))-1</f>
        <v>0.1083195402298851</v>
      </c>
      <c r="N50" s="16">
        <f t="shared" si="3"/>
        <v>9.1281201241809207</v>
      </c>
      <c r="O50" s="16">
        <f t="shared" si="4"/>
        <v>11.758956286905192</v>
      </c>
      <c r="P50" s="6">
        <f t="shared" si="0"/>
        <v>20.164553987927949</v>
      </c>
      <c r="Q50" s="6">
        <f t="shared" si="1"/>
        <v>5.2711879802819999</v>
      </c>
    </row>
    <row r="51" spans="1:17" x14ac:dyDescent="0.55000000000000004">
      <c r="A51">
        <v>1841</v>
      </c>
      <c r="D51" s="5"/>
      <c r="E51" s="5">
        <v>9.1666666666666563E-2</v>
      </c>
      <c r="F51" s="5"/>
      <c r="G51" s="5"/>
      <c r="H51" s="15">
        <f t="shared" si="5"/>
        <v>9.1666666666666563E-2</v>
      </c>
      <c r="I51" s="5">
        <v>6.0399999999999988E-2</v>
      </c>
      <c r="J51" s="5"/>
      <c r="K51" s="15">
        <f t="shared" si="2"/>
        <v>6.0399999999999988E-2</v>
      </c>
      <c r="L51" s="5">
        <f>((1+H51)/('real returns 1793-2019'!$E51))-1</f>
        <v>0.12796912114014214</v>
      </c>
      <c r="M51" s="5">
        <f>((1+K51)/('real returns 1793-2019'!$E51))-1</f>
        <v>9.5662707838479522E-2</v>
      </c>
      <c r="N51" s="16">
        <f t="shared" si="3"/>
        <v>10.296237634133998</v>
      </c>
      <c r="O51" s="16">
        <f t="shared" si="4"/>
        <v>12.883849886664855</v>
      </c>
      <c r="P51" s="6">
        <f t="shared" si="0"/>
        <v>21.495414551131194</v>
      </c>
      <c r="Q51" s="6">
        <f t="shared" si="1"/>
        <v>5.4609507475721522</v>
      </c>
    </row>
    <row r="52" spans="1:17" x14ac:dyDescent="0.55000000000000004">
      <c r="A52">
        <v>1842</v>
      </c>
      <c r="D52" s="5"/>
      <c r="E52" s="5">
        <v>-0.16030534351145032</v>
      </c>
      <c r="F52" s="5"/>
      <c r="G52" s="5"/>
      <c r="H52" s="15">
        <f t="shared" si="5"/>
        <v>-0.16030534351145032</v>
      </c>
      <c r="I52" s="5">
        <v>5.4799999999999946E-2</v>
      </c>
      <c r="J52" s="5"/>
      <c r="K52" s="15">
        <f t="shared" si="2"/>
        <v>5.4799999999999946E-2</v>
      </c>
      <c r="L52" s="5">
        <f>((1+H52)/('real returns 1793-2019'!$E52))-1</f>
        <v>-0.13566882547266623</v>
      </c>
      <c r="M52" s="5">
        <f>((1+K52)/('real returns 1793-2019'!$E52))-1</f>
        <v>8.5747677261613919E-2</v>
      </c>
      <c r="N52" s="16">
        <f t="shared" si="3"/>
        <v>8.8993591675235741</v>
      </c>
      <c r="O52" s="16">
        <f t="shared" si="4"/>
        <v>13.988610088633674</v>
      </c>
      <c r="P52" s="6">
        <f t="shared" si="0"/>
        <v>22.914111911505856</v>
      </c>
      <c r="Q52" s="6">
        <f t="shared" si="1"/>
        <v>5.6575449744847495</v>
      </c>
    </row>
    <row r="53" spans="1:17" x14ac:dyDescent="0.55000000000000004">
      <c r="A53">
        <v>1843</v>
      </c>
      <c r="D53" s="5"/>
      <c r="E53" s="5">
        <v>0.10909090909090913</v>
      </c>
      <c r="F53" s="5"/>
      <c r="G53" s="5"/>
      <c r="H53" s="15">
        <f t="shared" si="5"/>
        <v>0.10909090909090913</v>
      </c>
      <c r="I53" s="5">
        <v>5.8099999999999999E-2</v>
      </c>
      <c r="J53" s="5"/>
      <c r="K53" s="15">
        <f t="shared" si="2"/>
        <v>5.8099999999999999E-2</v>
      </c>
      <c r="L53" s="5">
        <f>((1+H53)/('real returns 1793-2019'!$E53))-1</f>
        <v>0.20402967967666052</v>
      </c>
      <c r="M53" s="5">
        <f>((1+K53)/('real returns 1793-2019'!$E53))-1</f>
        <v>0.14867392169873916</v>
      </c>
      <c r="N53" s="16">
        <f t="shared" si="3"/>
        <v>10.715092567800962</v>
      </c>
      <c r="O53" s="16">
        <f t="shared" si="4"/>
        <v>16.068351609625388</v>
      </c>
      <c r="P53" s="6">
        <f t="shared" si="0"/>
        <v>24.426443297665244</v>
      </c>
      <c r="Q53" s="6">
        <f t="shared" si="1"/>
        <v>5.8612165935662004</v>
      </c>
    </row>
    <row r="54" spans="1:17" x14ac:dyDescent="0.55000000000000004">
      <c r="A54">
        <v>1844</v>
      </c>
      <c r="D54" s="5"/>
      <c r="E54" s="5">
        <v>0.5573770491803276</v>
      </c>
      <c r="F54" s="5"/>
      <c r="G54" s="5"/>
      <c r="H54" s="15">
        <f t="shared" si="5"/>
        <v>0.5573770491803276</v>
      </c>
      <c r="I54" s="5">
        <v>5.3699999999999942E-2</v>
      </c>
      <c r="J54" s="5"/>
      <c r="K54" s="15">
        <f t="shared" si="2"/>
        <v>5.3699999999999942E-2</v>
      </c>
      <c r="L54" s="5">
        <f>((1+H54)/('real returns 1793-2019'!$E54))-1</f>
        <v>0.62757781769400389</v>
      </c>
      <c r="M54" s="5">
        <f>((1+K54)/('real returns 1793-2019'!$E54))-1</f>
        <v>0.10119687933425792</v>
      </c>
      <c r="N54" s="16">
        <f t="shared" si="3"/>
        <v>17.439646977890732</v>
      </c>
      <c r="O54" s="16">
        <f t="shared" si="4"/>
        <v>17.694418648565076</v>
      </c>
      <c r="P54" s="6">
        <f t="shared" si="0"/>
        <v>26.038588555311151</v>
      </c>
      <c r="Q54" s="6">
        <f t="shared" si="1"/>
        <v>6.072220390934584</v>
      </c>
    </row>
    <row r="55" spans="1:17" x14ac:dyDescent="0.55000000000000004">
      <c r="A55">
        <v>1845</v>
      </c>
      <c r="D55" s="5"/>
      <c r="E55" s="5">
        <v>0.12631578947368438</v>
      </c>
      <c r="F55" s="5"/>
      <c r="G55" s="5"/>
      <c r="H55" s="15">
        <f t="shared" si="5"/>
        <v>0.12631578947368438</v>
      </c>
      <c r="I55" s="5">
        <v>4.7400000000000053E-2</v>
      </c>
      <c r="J55" s="5"/>
      <c r="K55" s="15">
        <f t="shared" si="2"/>
        <v>4.7400000000000053E-2</v>
      </c>
      <c r="L55" s="5">
        <f>((1+H55)/('real returns 1793-2019'!$E55))-1</f>
        <v>0.11395567107068105</v>
      </c>
      <c r="M55" s="5">
        <f>((1+K55)/('real returns 1793-2019'!$E55))-1</f>
        <v>3.5905898491083832E-2</v>
      </c>
      <c r="N55" s="16">
        <f t="shared" si="3"/>
        <v>19.426993652492044</v>
      </c>
      <c r="O55" s="16">
        <f t="shared" si="4"/>
        <v>18.329752648419195</v>
      </c>
      <c r="P55" s="6">
        <f t="shared" si="0"/>
        <v>27.757135399961687</v>
      </c>
      <c r="Q55" s="6">
        <f t="shared" si="1"/>
        <v>6.2908203250082293</v>
      </c>
    </row>
    <row r="56" spans="1:17" x14ac:dyDescent="0.55000000000000004">
      <c r="A56">
        <v>1846</v>
      </c>
      <c r="D56" s="5"/>
      <c r="E56" s="5">
        <v>-6.0747663551402042E-2</v>
      </c>
      <c r="F56" s="5"/>
      <c r="G56" s="5"/>
      <c r="H56" s="15">
        <f t="shared" si="5"/>
        <v>-6.0747663551402042E-2</v>
      </c>
      <c r="I56" s="5">
        <v>4.1200000000000056E-2</v>
      </c>
      <c r="J56" s="5"/>
      <c r="K56" s="15">
        <f t="shared" si="2"/>
        <v>4.1200000000000056E-2</v>
      </c>
      <c r="L56" s="5">
        <f>((1+H56)/('real returns 1793-2019'!$E56))-1</f>
        <v>-7.0943075615973128E-2</v>
      </c>
      <c r="M56" s="5">
        <f>((1+K56)/('real returns 1793-2019'!$E56))-1</f>
        <v>2.989796472184536E-2</v>
      </c>
      <c r="N56" s="16">
        <f t="shared" si="3"/>
        <v>18.048782972812273</v>
      </c>
      <c r="O56" s="16">
        <f t="shared" si="4"/>
        <v>18.877774946461784</v>
      </c>
      <c r="P56" s="6">
        <f t="shared" si="0"/>
        <v>29.589106336359158</v>
      </c>
      <c r="Q56" s="6">
        <f t="shared" si="1"/>
        <v>6.5172898567085253</v>
      </c>
    </row>
    <row r="57" spans="1:17" x14ac:dyDescent="0.55000000000000004">
      <c r="A57">
        <v>1847</v>
      </c>
      <c r="D57" s="5"/>
      <c r="E57" s="5">
        <v>0.28855721393034828</v>
      </c>
      <c r="F57" s="5"/>
      <c r="G57" s="5"/>
      <c r="H57" s="15">
        <f t="shared" si="5"/>
        <v>0.28855721393034828</v>
      </c>
      <c r="I57" s="5">
        <v>2.2699999999999942E-2</v>
      </c>
      <c r="J57" s="5"/>
      <c r="K57" s="15">
        <f t="shared" si="2"/>
        <v>2.2699999999999942E-2</v>
      </c>
      <c r="L57" s="5">
        <f>((1+H57)/('real returns 1793-2019'!$E57))-1</f>
        <v>0.23413471951483644</v>
      </c>
      <c r="M57" s="5">
        <f>((1+K57)/('real returns 1793-2019'!$E57))-1</f>
        <v>-2.0493957115009898E-2</v>
      </c>
      <c r="N57" s="16">
        <f t="shared" si="3"/>
        <v>22.27462971173583</v>
      </c>
      <c r="O57" s="16">
        <f t="shared" si="4"/>
        <v>18.490894636282189</v>
      </c>
      <c r="P57" s="6">
        <f t="shared" si="0"/>
        <v>31.541987354558863</v>
      </c>
      <c r="Q57" s="6">
        <f t="shared" si="1"/>
        <v>6.751912291550032</v>
      </c>
    </row>
    <row r="58" spans="1:17" x14ac:dyDescent="0.55000000000000004">
      <c r="A58">
        <v>1848</v>
      </c>
      <c r="D58" s="5"/>
      <c r="E58" s="5">
        <v>0.15830115830115843</v>
      </c>
      <c r="F58" s="5"/>
      <c r="G58" s="5"/>
      <c r="H58" s="15">
        <f t="shared" si="5"/>
        <v>0.15830115830115843</v>
      </c>
      <c r="I58" s="5">
        <v>3.1200000000000033E-2</v>
      </c>
      <c r="J58" s="5"/>
      <c r="K58" s="15">
        <f t="shared" si="2"/>
        <v>3.1200000000000033E-2</v>
      </c>
      <c r="L58" s="5">
        <f>((1+H58)/('real returns 1793-2019'!$E58))-1</f>
        <v>0.14051534397023846</v>
      </c>
      <c r="M58" s="5">
        <f>((1+K58)/('real returns 1793-2019'!$E58))-1</f>
        <v>1.536583493282162E-2</v>
      </c>
      <c r="N58" s="16">
        <f t="shared" si="3"/>
        <v>25.404556967490084</v>
      </c>
      <c r="O58" s="16">
        <f t="shared" si="4"/>
        <v>18.775022671023496</v>
      </c>
      <c r="P58" s="6">
        <f t="shared" si="0"/>
        <v>33.62375851995975</v>
      </c>
      <c r="Q58" s="6">
        <f t="shared" si="1"/>
        <v>6.9949811340458332</v>
      </c>
    </row>
    <row r="59" spans="1:17" x14ac:dyDescent="0.55000000000000004">
      <c r="A59">
        <v>1849</v>
      </c>
      <c r="D59" s="5"/>
      <c r="E59" s="5">
        <v>0.13000000000000012</v>
      </c>
      <c r="F59" s="5"/>
      <c r="G59" s="5"/>
      <c r="H59" s="15">
        <f t="shared" si="5"/>
        <v>0.13000000000000012</v>
      </c>
      <c r="I59" s="5">
        <v>7.1099999999999969E-2</v>
      </c>
      <c r="J59" s="5"/>
      <c r="K59" s="15">
        <f t="shared" si="2"/>
        <v>7.1099999999999969E-2</v>
      </c>
      <c r="L59" s="5">
        <f>((1+H59)/('real returns 1793-2019'!$E59))-1</f>
        <v>0.17276892430278901</v>
      </c>
      <c r="M59" s="5">
        <f>((1+K59)/('real returns 1793-2019'!$E59))-1</f>
        <v>0.11163964143426286</v>
      </c>
      <c r="N59" s="16">
        <f t="shared" si="3"/>
        <v>29.793674947152269</v>
      </c>
      <c r="O59" s="16">
        <f t="shared" si="4"/>
        <v>20.871059469936714</v>
      </c>
      <c r="P59" s="6">
        <f t="shared" si="0"/>
        <v>35.842926582277094</v>
      </c>
      <c r="Q59" s="6">
        <f t="shared" si="1"/>
        <v>7.2468004548714831</v>
      </c>
    </row>
    <row r="60" spans="1:17" x14ac:dyDescent="0.55000000000000004">
      <c r="A60">
        <v>1850</v>
      </c>
      <c r="D60" s="5"/>
      <c r="E60" s="5">
        <v>0.18289085545722705</v>
      </c>
      <c r="F60" s="5"/>
      <c r="G60" s="5"/>
      <c r="H60" s="15">
        <f t="shared" si="5"/>
        <v>0.18289085545722705</v>
      </c>
      <c r="I60" s="5">
        <v>0.12470000000000003</v>
      </c>
      <c r="J60" s="5"/>
      <c r="K60" s="15">
        <f t="shared" si="2"/>
        <v>0.12470000000000003</v>
      </c>
      <c r="L60" s="5">
        <f>((1+H60)/('real returns 1793-2019'!$E60))-1</f>
        <v>0.18920802958516947</v>
      </c>
      <c r="M60" s="5">
        <f>((1+K60)/('real returns 1793-2019'!$E60))-1</f>
        <v>0.13070640854472626</v>
      </c>
      <c r="N60" s="16">
        <f t="shared" si="3"/>
        <v>35.430877478003978</v>
      </c>
      <c r="O60" s="16">
        <f t="shared" si="4"/>
        <v>23.599040695775539</v>
      </c>
      <c r="P60" s="6">
        <f t="shared" si="0"/>
        <v>38.208559736707386</v>
      </c>
      <c r="Q60" s="6">
        <f t="shared" si="1"/>
        <v>7.5076852712468565</v>
      </c>
    </row>
    <row r="61" spans="1:17" x14ac:dyDescent="0.55000000000000004">
      <c r="A61">
        <v>1851</v>
      </c>
      <c r="D61" s="5"/>
      <c r="E61" s="5">
        <v>0.16957605985037438</v>
      </c>
      <c r="F61" s="5"/>
      <c r="G61" s="5"/>
      <c r="H61" s="15">
        <f t="shared" si="5"/>
        <v>0.16957605985037438</v>
      </c>
      <c r="I61" s="5">
        <v>5.9800000000000061E-2</v>
      </c>
      <c r="J61" s="5"/>
      <c r="K61" s="15">
        <f t="shared" si="2"/>
        <v>5.9800000000000061E-2</v>
      </c>
      <c r="L61" s="5">
        <f>((1+H61)/('real returns 1793-2019'!$E61))-1</f>
        <v>0.16957605985037438</v>
      </c>
      <c r="M61" s="5">
        <f>((1+K61)/('real returns 1793-2019'!$E61))-1</f>
        <v>5.9800000000000075E-2</v>
      </c>
      <c r="N61" s="16">
        <f t="shared" si="3"/>
        <v>41.43910607776526</v>
      </c>
      <c r="O61" s="16">
        <f t="shared" si="4"/>
        <v>25.010263329382919</v>
      </c>
      <c r="P61" s="6">
        <f t="shared" si="0"/>
        <v>40.730324679330074</v>
      </c>
      <c r="Q61" s="6">
        <f t="shared" si="1"/>
        <v>7.7779619410117435</v>
      </c>
    </row>
    <row r="62" spans="1:17" x14ac:dyDescent="0.55000000000000004">
      <c r="A62">
        <v>1852</v>
      </c>
      <c r="D62" s="5"/>
      <c r="E62" s="5">
        <v>1.9189765458422103E-2</v>
      </c>
      <c r="F62" s="5"/>
      <c r="G62" s="5"/>
      <c r="H62" s="15">
        <f t="shared" si="5"/>
        <v>1.9189765458422103E-2</v>
      </c>
      <c r="I62" s="5">
        <v>5.4899999999999956E-2</v>
      </c>
      <c r="J62" s="5"/>
      <c r="K62" s="15">
        <f t="shared" si="2"/>
        <v>5.4899999999999956E-2</v>
      </c>
      <c r="L62" s="5">
        <f>((1+H62)/('real returns 1793-2019'!$E62))-1</f>
        <v>2.4661925272963847E-2</v>
      </c>
      <c r="M62" s="5">
        <f>((1+K62)/('real returns 1793-2019'!$E62))-1</f>
        <v>6.0563892617449655E-2</v>
      </c>
      <c r="N62" s="16">
        <f t="shared" si="3"/>
        <v>42.461074215233531</v>
      </c>
      <c r="O62" s="16">
        <f t="shared" si="4"/>
        <v>26.524982231997804</v>
      </c>
      <c r="P62" s="6">
        <f t="shared" si="0"/>
        <v>43.418526108165864</v>
      </c>
      <c r="Q62" s="6">
        <f t="shared" si="1"/>
        <v>8.0579685708881659</v>
      </c>
    </row>
    <row r="63" spans="1:17" x14ac:dyDescent="0.55000000000000004">
      <c r="A63">
        <v>1853</v>
      </c>
      <c r="D63" s="5"/>
      <c r="E63" s="5">
        <v>0.25523012552301227</v>
      </c>
      <c r="F63" s="5"/>
      <c r="G63" s="5"/>
      <c r="H63" s="15">
        <f t="shared" si="5"/>
        <v>0.25523012552301227</v>
      </c>
      <c r="I63" s="5">
        <v>9.2799999999999994E-2</v>
      </c>
      <c r="J63" s="5"/>
      <c r="K63" s="15">
        <f t="shared" si="2"/>
        <v>9.2799999999999994E-2</v>
      </c>
      <c r="L63" s="5">
        <f>((1+H63)/('real returns 1793-2019'!$E63))-1</f>
        <v>0.24852662685533278</v>
      </c>
      <c r="M63" s="5">
        <f>((1+K63)/('real returns 1793-2019'!$E63))-1</f>
        <v>8.6963951935914663E-2</v>
      </c>
      <c r="N63" s="16">
        <f t="shared" si="3"/>
        <v>53.013781762599464</v>
      </c>
      <c r="O63" s="16">
        <f t="shared" si="4"/>
        <v>28.831699511922253</v>
      </c>
      <c r="P63" s="6">
        <f t="shared" si="0"/>
        <v>46.284148831304812</v>
      </c>
      <c r="Q63" s="6">
        <f t="shared" si="1"/>
        <v>8.3480554394401398</v>
      </c>
    </row>
    <row r="64" spans="1:17" x14ac:dyDescent="0.55000000000000004">
      <c r="A64">
        <v>1854</v>
      </c>
      <c r="D64" s="5"/>
      <c r="E64" s="5">
        <v>-1.1666666666666714E-2</v>
      </c>
      <c r="F64" s="5"/>
      <c r="G64" s="5"/>
      <c r="H64" s="15">
        <f t="shared" si="5"/>
        <v>-1.1666666666666714E-2</v>
      </c>
      <c r="I64" s="5">
        <v>2.450000000000006E-2</v>
      </c>
      <c r="J64" s="5"/>
      <c r="K64" s="15">
        <f t="shared" si="2"/>
        <v>2.450000000000006E-2</v>
      </c>
      <c r="L64" s="5">
        <f>((1+H64)/('real returns 1793-2019'!$E64))-1</f>
        <v>-5.2768180848795199E-2</v>
      </c>
      <c r="M64" s="5">
        <f>((1+K64)/('real returns 1793-2019'!$E64))-1</f>
        <v>-1.8105566218810099E-2</v>
      </c>
      <c r="N64" s="16">
        <f t="shared" si="3"/>
        <v>50.216340939072055</v>
      </c>
      <c r="O64" s="16">
        <f t="shared" si="4"/>
        <v>28.309685267208309</v>
      </c>
      <c r="P64" s="6">
        <f t="shared" si="0"/>
        <v>49.33890265417093</v>
      </c>
      <c r="Q64" s="6">
        <f t="shared" si="1"/>
        <v>8.6485854352599851</v>
      </c>
    </row>
    <row r="65" spans="1:17" x14ac:dyDescent="0.55000000000000004">
      <c r="A65">
        <v>1855</v>
      </c>
      <c r="D65" s="5"/>
      <c r="E65" s="5">
        <v>-0.10623946037099485</v>
      </c>
      <c r="F65" s="5"/>
      <c r="G65" s="5"/>
      <c r="H65" s="15">
        <f t="shared" si="5"/>
        <v>-0.10623946037099485</v>
      </c>
      <c r="I65" s="5">
        <v>3.6200000000000038E-2</v>
      </c>
      <c r="J65" s="5"/>
      <c r="K65" s="15">
        <f t="shared" si="2"/>
        <v>3.6200000000000038E-2</v>
      </c>
      <c r="L65" s="5">
        <f>((1+H65)/('real returns 1793-2019'!$E65))-1</f>
        <v>-0.154389997917594</v>
      </c>
      <c r="M65" s="5">
        <f>((1+K65)/('real returns 1793-2019'!$E65))-1</f>
        <v>-1.9624334140436073E-2</v>
      </c>
      <c r="N65" s="16">
        <f t="shared" si="3"/>
        <v>42.463440166059527</v>
      </c>
      <c r="O65" s="16">
        <f t="shared" si="4"/>
        <v>27.754126544114033</v>
      </c>
      <c r="P65" s="6">
        <f t="shared" si="0"/>
        <v>52.595270229346212</v>
      </c>
      <c r="Q65" s="6">
        <f t="shared" si="1"/>
        <v>8.9599345109293456</v>
      </c>
    </row>
    <row r="66" spans="1:17" x14ac:dyDescent="0.55000000000000004">
      <c r="A66">
        <v>1856</v>
      </c>
      <c r="D66" s="5"/>
      <c r="E66" s="5">
        <v>0.21698113207547176</v>
      </c>
      <c r="F66" s="5"/>
      <c r="G66" s="5"/>
      <c r="H66" s="15">
        <f t="shared" si="5"/>
        <v>0.21698113207547176</v>
      </c>
      <c r="I66" s="5">
        <v>5.1000000000000018E-2</v>
      </c>
      <c r="J66" s="5"/>
      <c r="K66" s="15">
        <f t="shared" si="2"/>
        <v>5.1000000000000018E-2</v>
      </c>
      <c r="L66" s="5">
        <f>((1+H66)/('real returns 1793-2019'!$E66))-1</f>
        <v>0.21111616276426481</v>
      </c>
      <c r="M66" s="5">
        <f>((1+K66)/('real returns 1793-2019'!$E66))-1</f>
        <v>4.5934939759036286E-2</v>
      </c>
      <c r="N66" s="16">
        <f t="shared" si="3"/>
        <v>51.428158711687971</v>
      </c>
      <c r="O66" s="16">
        <f t="shared" si="4"/>
        <v>29.02901067498258</v>
      </c>
      <c r="P66" s="6">
        <f t="shared" si="0"/>
        <v>56.066558064483068</v>
      </c>
      <c r="Q66" s="6">
        <f t="shared" si="1"/>
        <v>9.2824921533228029</v>
      </c>
    </row>
    <row r="67" spans="1:17" x14ac:dyDescent="0.55000000000000004">
      <c r="A67">
        <v>1857</v>
      </c>
      <c r="D67" s="5"/>
      <c r="E67" s="5">
        <v>8.837209302325566E-2</v>
      </c>
      <c r="F67" s="5"/>
      <c r="G67" s="5"/>
      <c r="H67" s="15">
        <f t="shared" si="5"/>
        <v>8.837209302325566E-2</v>
      </c>
      <c r="I67" s="5">
        <v>1.6599999999999976E-2</v>
      </c>
      <c r="J67" s="5"/>
      <c r="K67" s="15">
        <f t="shared" si="2"/>
        <v>1.6599999999999976E-2</v>
      </c>
      <c r="L67" s="5">
        <f>((1+H67)/('real returns 1793-2019'!$E67))-1</f>
        <v>8.3152082984774944E-2</v>
      </c>
      <c r="M67" s="5">
        <f>((1+K67)/('real returns 1793-2019'!$E67))-1</f>
        <v>1.1724220623501314E-2</v>
      </c>
      <c r="N67" s="16">
        <f t="shared" si="3"/>
        <v>55.704517232636427</v>
      </c>
      <c r="O67" s="16">
        <f t="shared" si="4"/>
        <v>29.36935320061805</v>
      </c>
      <c r="P67" s="6">
        <f t="shared" si="0"/>
        <v>59.766950896738955</v>
      </c>
      <c r="Q67" s="6">
        <f t="shared" si="1"/>
        <v>9.6166618708424245</v>
      </c>
    </row>
    <row r="68" spans="1:17" x14ac:dyDescent="0.55000000000000004">
      <c r="A68">
        <v>1858</v>
      </c>
      <c r="D68" s="5"/>
      <c r="E68" s="5">
        <v>-0.13247863247863245</v>
      </c>
      <c r="F68" s="5"/>
      <c r="G68" s="5"/>
      <c r="H68" s="15">
        <f t="shared" si="5"/>
        <v>-0.13247863247863245</v>
      </c>
      <c r="I68" s="5">
        <v>4.0399999999999943E-2</v>
      </c>
      <c r="J68" s="5"/>
      <c r="K68" s="15">
        <f t="shared" si="2"/>
        <v>4.0399999999999943E-2</v>
      </c>
      <c r="L68" s="5">
        <f>((1+H68)/('real returns 1793-2019'!$E68))-1</f>
        <v>-0.11981408696737172</v>
      </c>
      <c r="M68" s="5">
        <f>((1+K68)/('real returns 1793-2019'!$E68))-1</f>
        <v>5.5588321167883148E-2</v>
      </c>
      <c r="N68" s="16">
        <f t="shared" si="3"/>
        <v>49.030331360449871</v>
      </c>
      <c r="O68" s="16">
        <f t="shared" si="4"/>
        <v>31.001946238827003</v>
      </c>
      <c r="P68" s="6">
        <f t="shared" si="0"/>
        <v>63.711569655923732</v>
      </c>
      <c r="Q68" s="6">
        <f t="shared" si="1"/>
        <v>9.9628616981927518</v>
      </c>
    </row>
    <row r="69" spans="1:17" x14ac:dyDescent="0.55000000000000004">
      <c r="A69">
        <v>1859</v>
      </c>
      <c r="D69" s="5"/>
      <c r="E69" s="5">
        <v>0.17077175697865354</v>
      </c>
      <c r="F69" s="5"/>
      <c r="G69" s="5"/>
      <c r="H69" s="15">
        <f t="shared" si="5"/>
        <v>0.17077175697865354</v>
      </c>
      <c r="I69" s="5">
        <v>-6.6000000000000364E-3</v>
      </c>
      <c r="J69" s="5"/>
      <c r="K69" s="15">
        <f t="shared" si="2"/>
        <v>-6.6000000000000364E-3</v>
      </c>
      <c r="L69" s="5">
        <f>((1+H69)/('real returns 1793-2019'!$E69))-1</f>
        <v>0.19996806014520363</v>
      </c>
      <c r="M69" s="5">
        <f>((1+K69)/('real returns 1793-2019'!$E69))-1</f>
        <v>1.81730673316709E-2</v>
      </c>
      <c r="N69" s="16">
        <f t="shared" si="3"/>
        <v>58.834831610875575</v>
      </c>
      <c r="O69" s="16">
        <f t="shared" si="4"/>
        <v>31.565346695238048</v>
      </c>
      <c r="P69" s="11">
        <f t="shared" ref="P69:P132" si="6">P68*1.066</f>
        <v>67.916533253214709</v>
      </c>
      <c r="Q69" s="11">
        <f t="shared" ref="Q69:Q132" si="7">Q68*1.036</f>
        <v>10.321524719327691</v>
      </c>
    </row>
    <row r="70" spans="1:17" x14ac:dyDescent="0.55000000000000004">
      <c r="A70">
        <v>1860</v>
      </c>
      <c r="D70" s="5"/>
      <c r="E70" s="5">
        <v>7.0126227208975989E-2</v>
      </c>
      <c r="F70" s="5"/>
      <c r="G70" s="5"/>
      <c r="H70" s="15">
        <f t="shared" si="5"/>
        <v>7.0126227208975989E-2</v>
      </c>
      <c r="I70" s="5">
        <v>3.8499999999999951E-2</v>
      </c>
      <c r="J70" s="5"/>
      <c r="K70" s="15">
        <f t="shared" si="2"/>
        <v>3.8499999999999951E-2</v>
      </c>
      <c r="L70" s="5">
        <f>((1+H70)/('real returns 1793-2019'!$E70))-1</f>
        <v>6.481542707394361E-2</v>
      </c>
      <c r="M70" s="5">
        <f>((1+K70)/('real returns 1793-2019'!$E70))-1</f>
        <v>3.3346153846153692E-2</v>
      </c>
      <c r="N70" s="16">
        <f t="shared" si="3"/>
        <v>62.648236348558036</v>
      </c>
      <c r="O70" s="16">
        <f t="shared" si="4"/>
        <v>32.617929602344638</v>
      </c>
      <c r="P70" s="11">
        <f t="shared" si="6"/>
        <v>72.399024447926877</v>
      </c>
      <c r="Q70" s="11">
        <f t="shared" si="7"/>
        <v>10.693099609223488</v>
      </c>
    </row>
    <row r="71" spans="1:17" x14ac:dyDescent="0.55000000000000004">
      <c r="A71">
        <v>1861</v>
      </c>
      <c r="D71" s="5"/>
      <c r="E71" s="5">
        <v>-1.3106159895150959E-3</v>
      </c>
      <c r="F71" s="5"/>
      <c r="G71" s="5"/>
      <c r="H71" s="15">
        <f t="shared" si="5"/>
        <v>-1.3106159895150959E-3</v>
      </c>
      <c r="I71" s="5">
        <v>1.7599999999999987E-2</v>
      </c>
      <c r="J71" s="5"/>
      <c r="K71" s="15">
        <f t="shared" si="2"/>
        <v>1.7599999999999987E-2</v>
      </c>
      <c r="L71" s="5">
        <f>((1+H71)/('real returns 1793-2019'!$E71))-1</f>
        <v>-3.0188381310300216E-2</v>
      </c>
      <c r="M71" s="5">
        <f>((1+K71)/('real returns 1793-2019'!$E71))-1</f>
        <v>-1.1824578313253009E-2</v>
      </c>
      <c r="N71" s="16">
        <f t="shared" si="3"/>
        <v>60.756987501249959</v>
      </c>
      <c r="O71" s="16">
        <f t="shared" si="4"/>
        <v>32.23223633934554</v>
      </c>
      <c r="P71" s="11">
        <f t="shared" si="6"/>
        <v>77.177360061490049</v>
      </c>
      <c r="Q71" s="11">
        <f t="shared" si="7"/>
        <v>11.078051195155533</v>
      </c>
    </row>
    <row r="72" spans="1:17" x14ac:dyDescent="0.55000000000000004">
      <c r="A72">
        <v>1862</v>
      </c>
      <c r="D72" s="5"/>
      <c r="E72" s="5">
        <v>1.5748031496062964E-2</v>
      </c>
      <c r="F72" s="5"/>
      <c r="G72" s="5"/>
      <c r="H72" s="15">
        <f t="shared" si="5"/>
        <v>1.5748031496062964E-2</v>
      </c>
      <c r="I72" s="5">
        <v>6.6399999999999945E-2</v>
      </c>
      <c r="J72" s="5"/>
      <c r="K72" s="15">
        <f t="shared" si="2"/>
        <v>6.6399999999999945E-2</v>
      </c>
      <c r="L72" s="5">
        <f>((1+H72)/('real returns 1793-2019'!$E72))-1</f>
        <v>-7.8107308756990235E-2</v>
      </c>
      <c r="M72" s="5">
        <f>((1+K72)/('real returns 1793-2019'!$E72))-1</f>
        <v>-3.2135593220338765E-2</v>
      </c>
      <c r="N72" s="16">
        <f t="shared" si="3"/>
        <v>56.011422719345234</v>
      </c>
      <c r="O72" s="16">
        <f t="shared" si="4"/>
        <v>31.196434303762512</v>
      </c>
      <c r="P72" s="11">
        <f t="shared" si="6"/>
        <v>82.271065825548391</v>
      </c>
      <c r="Q72" s="11">
        <f t="shared" si="7"/>
        <v>11.476861038181132</v>
      </c>
    </row>
    <row r="73" spans="1:17" x14ac:dyDescent="0.55000000000000004">
      <c r="A73">
        <v>1863</v>
      </c>
      <c r="D73" s="5"/>
      <c r="E73" s="5">
        <v>0.55038759689922467</v>
      </c>
      <c r="F73" s="5"/>
      <c r="G73" s="5"/>
      <c r="H73" s="15">
        <f t="shared" si="5"/>
        <v>0.55038759689922467</v>
      </c>
      <c r="I73" s="5">
        <v>0.11830000000000002</v>
      </c>
      <c r="J73" s="5"/>
      <c r="K73" s="15">
        <f t="shared" si="2"/>
        <v>0.11830000000000002</v>
      </c>
      <c r="L73" s="5">
        <f>((1+H73)/('real returns 1793-2019'!$E73))-1</f>
        <v>0.29364001584337673</v>
      </c>
      <c r="M73" s="5">
        <f>((1+K73)/('real returns 1793-2019'!$E73))-1</f>
        <v>-6.6892928832116838E-2</v>
      </c>
      <c r="N73" s="16">
        <f t="shared" si="3"/>
        <v>72.458617774063839</v>
      </c>
      <c r="O73" s="16">
        <f t="shared" si="4"/>
        <v>29.109613444065118</v>
      </c>
      <c r="P73" s="11">
        <f t="shared" si="6"/>
        <v>87.700956170034587</v>
      </c>
      <c r="Q73" s="11">
        <f t="shared" si="7"/>
        <v>11.890028035555654</v>
      </c>
    </row>
    <row r="74" spans="1:17" x14ac:dyDescent="0.55000000000000004">
      <c r="A74">
        <v>1864</v>
      </c>
      <c r="D74" s="5"/>
      <c r="E74" s="5">
        <v>0.46333333333333315</v>
      </c>
      <c r="F74" s="5"/>
      <c r="G74" s="5"/>
      <c r="H74" s="15">
        <f t="shared" si="5"/>
        <v>0.46333333333333315</v>
      </c>
      <c r="I74" s="5">
        <v>-9.4999999999999321E-3</v>
      </c>
      <c r="J74" s="5"/>
      <c r="K74" s="15">
        <f t="shared" si="2"/>
        <v>-9.4999999999999321E-3</v>
      </c>
      <c r="L74" s="5">
        <f>((1+H74)/('real returns 1793-2019'!$E74))-1</f>
        <v>0.17066666666666674</v>
      </c>
      <c r="M74" s="5">
        <f>((1+K74)/('real returns 1793-2019'!$E74))-1</f>
        <v>-0.20759999999999978</v>
      </c>
      <c r="N74" s="16">
        <f t="shared" si="3"/>
        <v>84.824888540837406</v>
      </c>
      <c r="O74" s="16">
        <f t="shared" si="4"/>
        <v>23.066457693077208</v>
      </c>
      <c r="P74" s="11">
        <f t="shared" si="6"/>
        <v>93.489219277256879</v>
      </c>
      <c r="Q74" s="11">
        <f t="shared" si="7"/>
        <v>12.318069044835658</v>
      </c>
    </row>
    <row r="75" spans="1:17" x14ac:dyDescent="0.55000000000000004">
      <c r="A75">
        <v>1865</v>
      </c>
      <c r="D75" s="5"/>
      <c r="E75" s="5">
        <v>0.16628701594533046</v>
      </c>
      <c r="F75" s="5"/>
      <c r="G75" s="5"/>
      <c r="H75" s="15">
        <f t="shared" si="5"/>
        <v>0.16628701594533046</v>
      </c>
      <c r="I75" s="5">
        <v>1.1999999999999303E-3</v>
      </c>
      <c r="J75" s="5"/>
      <c r="K75" s="15">
        <f t="shared" si="2"/>
        <v>1.1999999999999303E-3</v>
      </c>
      <c r="L75" s="5">
        <f>((1+H75)/('real returns 1793-2019'!$E75))-1</f>
        <v>3.0182599513283392E-2</v>
      </c>
      <c r="M75" s="5">
        <f>((1+K75)/('real returns 1793-2019'!$E75))-1</f>
        <v>-0.11563894261766627</v>
      </c>
      <c r="N75" s="16">
        <f t="shared" si="3"/>
        <v>87.385124180424398</v>
      </c>
      <c r="O75" s="16">
        <f t="shared" si="4"/>
        <v>20.399076915514627</v>
      </c>
      <c r="P75" s="11">
        <f t="shared" si="6"/>
        <v>99.659507749555843</v>
      </c>
      <c r="Q75" s="11">
        <f t="shared" si="7"/>
        <v>12.761519530449743</v>
      </c>
    </row>
    <row r="76" spans="1:17" x14ac:dyDescent="0.55000000000000004">
      <c r="A76">
        <v>1866</v>
      </c>
      <c r="D76" s="5"/>
      <c r="E76" s="5">
        <v>4.736328125E-2</v>
      </c>
      <c r="F76" s="5"/>
      <c r="G76" s="5"/>
      <c r="H76" s="15">
        <f t="shared" si="5"/>
        <v>4.736328125E-2</v>
      </c>
      <c r="I76" s="5">
        <v>1.5600000000000044E-2</v>
      </c>
      <c r="J76" s="5"/>
      <c r="K76" s="15">
        <f t="shared" si="2"/>
        <v>1.5600000000000044E-2</v>
      </c>
      <c r="L76" s="5">
        <f>((1+H76)/('real returns 1793-2019'!$E76))-1</f>
        <v>4.198874228271321E-2</v>
      </c>
      <c r="M76" s="5">
        <f>((1+K76)/('real returns 1793-2019'!$E76))-1</f>
        <v>1.0388454137267633E-2</v>
      </c>
      <c r="N76" s="16">
        <f t="shared" si="3"/>
        <v>91.054315638979133</v>
      </c>
      <c r="O76" s="16">
        <f t="shared" si="4"/>
        <v>20.610991790494044</v>
      </c>
      <c r="P76" s="11">
        <f t="shared" si="6"/>
        <v>106.23703526102653</v>
      </c>
      <c r="Q76" s="11">
        <f t="shared" si="7"/>
        <v>13.220934233545934</v>
      </c>
    </row>
    <row r="77" spans="1:17" x14ac:dyDescent="0.55000000000000004">
      <c r="A77">
        <v>1867</v>
      </c>
      <c r="D77" s="5"/>
      <c r="E77" s="5">
        <v>7.3193473193473135E-2</v>
      </c>
      <c r="F77" s="5"/>
      <c r="G77" s="5"/>
      <c r="H77" s="15">
        <f t="shared" si="5"/>
        <v>7.3193473193473135E-2</v>
      </c>
      <c r="I77" s="5">
        <v>7.4000000000000066E-2</v>
      </c>
      <c r="J77" s="5"/>
      <c r="K77" s="15">
        <f t="shared" si="2"/>
        <v>7.4000000000000066E-2</v>
      </c>
      <c r="L77" s="5">
        <f>((1+H77)/('real returns 1793-2019'!$E77))-1</f>
        <v>0.12553556993516612</v>
      </c>
      <c r="M77" s="5">
        <f>((1+K77)/('real returns 1793-2019'!$E77))-1</f>
        <v>0.12638143289606463</v>
      </c>
      <c r="N77" s="16">
        <f t="shared" si="3"/>
        <v>102.48487104777489</v>
      </c>
      <c r="O77" s="16">
        <f t="shared" si="4"/>
        <v>23.215838466385705</v>
      </c>
      <c r="P77" s="11">
        <f t="shared" si="6"/>
        <v>113.24867958825429</v>
      </c>
      <c r="Q77" s="11">
        <f t="shared" si="7"/>
        <v>13.696887865953588</v>
      </c>
    </row>
    <row r="78" spans="1:17" x14ac:dyDescent="0.55000000000000004">
      <c r="A78">
        <v>1868</v>
      </c>
      <c r="D78" s="5"/>
      <c r="E78" s="5">
        <v>3.8662033014769781E-2</v>
      </c>
      <c r="F78" s="5"/>
      <c r="G78" s="5"/>
      <c r="H78" s="15">
        <f t="shared" si="5"/>
        <v>3.8662033014769781E-2</v>
      </c>
      <c r="I78" s="5">
        <v>6.0599999999999987E-2</v>
      </c>
      <c r="J78" s="5"/>
      <c r="K78" s="15">
        <f t="shared" ref="K78:K136" si="8">I78</f>
        <v>6.0599999999999987E-2</v>
      </c>
      <c r="L78" s="5">
        <f>((1+H78)/('real returns 1793-2019'!$E78))-1</f>
        <v>9.8130236185245634E-2</v>
      </c>
      <c r="M78" s="5">
        <f>((1+K78)/('real returns 1793-2019'!$E78))-1</f>
        <v>0.12132425320056894</v>
      </c>
      <c r="N78" s="16">
        <f t="shared" ref="N78:N141" si="9">N77*(1+L78)</f>
        <v>112.54173564910748</v>
      </c>
      <c r="O78" s="16">
        <f t="shared" ref="O78:O141" si="10">O77*(1+M78)</f>
        <v>26.032482730744992</v>
      </c>
      <c r="P78" s="11">
        <f t="shared" si="6"/>
        <v>120.72309244107907</v>
      </c>
      <c r="Q78" s="11">
        <f t="shared" si="7"/>
        <v>14.189975829127917</v>
      </c>
    </row>
    <row r="79" spans="1:17" x14ac:dyDescent="0.55000000000000004">
      <c r="A79">
        <v>1869</v>
      </c>
      <c r="D79" s="5"/>
      <c r="E79" s="5">
        <v>8.0719364282726858E-2</v>
      </c>
      <c r="F79" s="5"/>
      <c r="G79" s="5"/>
      <c r="H79" s="15">
        <f t="shared" si="5"/>
        <v>8.0719364282726858E-2</v>
      </c>
      <c r="I79" s="5">
        <v>4.2199999999999974E-2</v>
      </c>
      <c r="J79" s="5"/>
      <c r="K79" s="15">
        <f t="shared" si="8"/>
        <v>4.2199999999999974E-2</v>
      </c>
      <c r="L79" s="5">
        <f>((1+H79)/('real returns 1793-2019'!$E79))-1</f>
        <v>0.12596622910819844</v>
      </c>
      <c r="M79" s="5">
        <f>((1+K79)/('real returns 1793-2019'!$E79))-1</f>
        <v>8.5834160800296377E-2</v>
      </c>
      <c r="N79" s="16">
        <f t="shared" si="9"/>
        <v>126.71819370611726</v>
      </c>
      <c r="O79" s="16">
        <f t="shared" si="10"/>
        <v>28.266959039486697</v>
      </c>
      <c r="P79" s="11">
        <f t="shared" si="6"/>
        <v>128.6908165421903</v>
      </c>
      <c r="Q79" s="11">
        <f t="shared" si="7"/>
        <v>14.700814958976522</v>
      </c>
    </row>
    <row r="80" spans="1:17" x14ac:dyDescent="0.55000000000000004">
      <c r="A80">
        <v>1870</v>
      </c>
      <c r="D80" s="5"/>
      <c r="E80" s="5">
        <v>3.6764705882352811E-2</v>
      </c>
      <c r="F80" s="5"/>
      <c r="G80" s="5"/>
      <c r="H80" s="15">
        <f t="shared" si="5"/>
        <v>3.6764705882352811E-2</v>
      </c>
      <c r="I80" s="5">
        <v>4.5500000000000068E-2</v>
      </c>
      <c r="J80" s="5"/>
      <c r="K80" s="15">
        <f t="shared" si="8"/>
        <v>4.5500000000000068E-2</v>
      </c>
      <c r="L80" s="5">
        <f>((1+H80)/('real returns 1793-2019'!$E80))-1</f>
        <v>8.2068036031117675E-2</v>
      </c>
      <c r="M80" s="5">
        <f>((1+K80)/('real returns 1793-2019'!$E80))-1</f>
        <v>9.1185034802784504E-2</v>
      </c>
      <c r="N80" s="16">
        <f t="shared" si="9"/>
        <v>137.11770699298904</v>
      </c>
      <c r="O80" s="16">
        <f t="shared" si="10"/>
        <v>30.844482683271174</v>
      </c>
      <c r="P80" s="11">
        <f t="shared" si="6"/>
        <v>137.18441043397488</v>
      </c>
      <c r="Q80" s="11">
        <f t="shared" si="7"/>
        <v>15.230044297499678</v>
      </c>
    </row>
    <row r="81" spans="1:17" x14ac:dyDescent="0.55000000000000004">
      <c r="A81">
        <v>1871</v>
      </c>
      <c r="D81" s="5"/>
      <c r="E81" s="5">
        <v>5.2258305337812505E-2</v>
      </c>
      <c r="F81" s="5"/>
      <c r="G81" s="5"/>
      <c r="H81" s="15">
        <f t="shared" si="5"/>
        <v>5.2258305337812505E-2</v>
      </c>
      <c r="I81" s="5">
        <v>6.8600000000000022E-2</v>
      </c>
      <c r="J81" s="5"/>
      <c r="K81" s="15">
        <f t="shared" si="8"/>
        <v>6.8600000000000022E-2</v>
      </c>
      <c r="L81" s="5">
        <f>((1+H81)/('real returns 1793-2019'!$E81))-1</f>
        <v>0.11112289816397825</v>
      </c>
      <c r="M81" s="5">
        <f>((1+K81)/('real returns 1793-2019'!$E81))-1</f>
        <v>0.1283787668436096</v>
      </c>
      <c r="N81" s="16">
        <f t="shared" si="9"/>
        <v>152.35462398364916</v>
      </c>
      <c r="O81" s="16">
        <f t="shared" si="10"/>
        <v>34.804259334078601</v>
      </c>
      <c r="P81" s="11">
        <f t="shared" si="6"/>
        <v>146.23858152261724</v>
      </c>
      <c r="Q81" s="11">
        <f t="shared" si="7"/>
        <v>15.778325892209667</v>
      </c>
    </row>
    <row r="82" spans="1:17" x14ac:dyDescent="0.55000000000000004">
      <c r="A82">
        <v>1872</v>
      </c>
      <c r="D82" s="5"/>
      <c r="E82" s="5"/>
      <c r="F82" s="5">
        <v>0.15799999999999992</v>
      </c>
      <c r="G82" s="5"/>
      <c r="H82" s="15">
        <f>F82</f>
        <v>0.15799999999999992</v>
      </c>
      <c r="I82" s="5">
        <v>4.8500000000000015E-2</v>
      </c>
      <c r="J82" s="5"/>
      <c r="K82" s="15">
        <f t="shared" si="8"/>
        <v>4.8500000000000015E-2</v>
      </c>
      <c r="L82" s="5">
        <f>((1+H82)/('real returns 1793-2019'!$E82))-1</f>
        <v>0.19761064189189192</v>
      </c>
      <c r="M82" s="5">
        <f>((1+K82)/('real returns 1793-2019'!$E82))-1</f>
        <v>8.4365076013513729E-2</v>
      </c>
      <c r="N82" s="16">
        <f t="shared" si="9"/>
        <v>182.46151902425589</v>
      </c>
      <c r="O82" s="16">
        <f t="shared" si="10"/>
        <v>37.740523318392185</v>
      </c>
      <c r="P82" s="11">
        <f t="shared" si="6"/>
        <v>155.89032790310998</v>
      </c>
      <c r="Q82" s="11">
        <f t="shared" si="7"/>
        <v>16.346345624329214</v>
      </c>
    </row>
    <row r="83" spans="1:17" x14ac:dyDescent="0.55000000000000004">
      <c r="A83">
        <v>1873</v>
      </c>
      <c r="D83" s="5"/>
      <c r="E83" s="5"/>
      <c r="F83" s="5">
        <v>0.113126079447323</v>
      </c>
      <c r="G83" s="5"/>
      <c r="H83" s="15">
        <f t="shared" ref="H83:H136" si="11">F83</f>
        <v>0.113126079447323</v>
      </c>
      <c r="I83" s="5">
        <v>2.799999999999998E-2</v>
      </c>
      <c r="J83" s="5"/>
      <c r="K83" s="15">
        <f t="shared" si="8"/>
        <v>2.799999999999998E-2</v>
      </c>
      <c r="L83" s="5">
        <f>((1+H83)/('real returns 1793-2019'!$E83))-1</f>
        <v>0.12452327480002601</v>
      </c>
      <c r="M83" s="5">
        <f>((1+K83)/('real returns 1793-2019'!$E83))-1</f>
        <v>3.8525597269624567E-2</v>
      </c>
      <c r="N83" s="16">
        <f t="shared" si="9"/>
        <v>205.18222489814349</v>
      </c>
      <c r="O83" s="16">
        <f t="shared" si="10"/>
        <v>39.194499520501438</v>
      </c>
      <c r="P83" s="11">
        <f t="shared" si="6"/>
        <v>166.17908954471525</v>
      </c>
      <c r="Q83" s="11">
        <f t="shared" si="7"/>
        <v>16.934814066805068</v>
      </c>
    </row>
    <row r="84" spans="1:17" x14ac:dyDescent="0.55000000000000004">
      <c r="A84">
        <v>1874</v>
      </c>
      <c r="D84" s="5"/>
      <c r="E84" s="5"/>
      <c r="F84" s="5">
        <v>-3.0256012412723132E-2</v>
      </c>
      <c r="G84" s="5"/>
      <c r="H84" s="15">
        <f t="shared" si="11"/>
        <v>-3.0256012412723132E-2</v>
      </c>
      <c r="I84" s="5">
        <v>6.8690000000000015E-2</v>
      </c>
      <c r="J84" s="5"/>
      <c r="K84" s="15">
        <f t="shared" si="8"/>
        <v>6.8690000000000015E-2</v>
      </c>
      <c r="L84" s="5">
        <f>((1+H84)/('real returns 1793-2019'!$E84))-1</f>
        <v>4.0105595868271671E-3</v>
      </c>
      <c r="M84" s="5">
        <f>((1+K84)/('real returns 1793-2019'!$E84))-1</f>
        <v>0.10645289752650156</v>
      </c>
      <c r="N84" s="16">
        <f t="shared" si="9"/>
        <v>206.00512043725527</v>
      </c>
      <c r="O84" s="16">
        <f t="shared" si="10"/>
        <v>43.366867561559893</v>
      </c>
      <c r="P84" s="11">
        <f t="shared" si="6"/>
        <v>177.14690945466646</v>
      </c>
      <c r="Q84" s="11">
        <f t="shared" si="7"/>
        <v>17.54446737321005</v>
      </c>
    </row>
    <row r="85" spans="1:17" x14ac:dyDescent="0.55000000000000004">
      <c r="A85">
        <v>1875</v>
      </c>
      <c r="D85" s="5"/>
      <c r="E85" s="5"/>
      <c r="F85" s="5">
        <v>4.8799999999999955E-2</v>
      </c>
      <c r="G85" s="5"/>
      <c r="H85" s="15">
        <f t="shared" si="11"/>
        <v>4.8799999999999955E-2</v>
      </c>
      <c r="I85" s="5">
        <v>0.10310000000000002</v>
      </c>
      <c r="J85" s="5"/>
      <c r="K85" s="15">
        <f t="shared" si="8"/>
        <v>0.10310000000000002</v>
      </c>
      <c r="L85" s="5">
        <f>((1+H85)/('real returns 1793-2019'!$E85))-1</f>
        <v>9.5241328413284254E-2</v>
      </c>
      <c r="M85" s="5">
        <f>((1+K85)/('real returns 1793-2019'!$E85))-1</f>
        <v>0.15194575645756458</v>
      </c>
      <c r="N85" s="16">
        <f t="shared" si="9"/>
        <v>225.62532176763807</v>
      </c>
      <c r="O85" s="16">
        <f t="shared" si="10"/>
        <v>49.956279058396127</v>
      </c>
      <c r="P85" s="11">
        <f t="shared" si="6"/>
        <v>188.83860547867445</v>
      </c>
      <c r="Q85" s="11">
        <f t="shared" si="7"/>
        <v>18.176068198645613</v>
      </c>
    </row>
    <row r="86" spans="1:17" x14ac:dyDescent="0.55000000000000004">
      <c r="A86">
        <v>1876</v>
      </c>
      <c r="D86" s="5"/>
      <c r="E86" s="5"/>
      <c r="F86" s="5">
        <v>4.5003813882532384E-2</v>
      </c>
      <c r="G86" s="5"/>
      <c r="H86" s="15">
        <f t="shared" si="11"/>
        <v>4.5003813882532384E-2</v>
      </c>
      <c r="I86" s="5">
        <v>0.11110000000000006</v>
      </c>
      <c r="J86" s="5"/>
      <c r="K86" s="15">
        <f t="shared" si="8"/>
        <v>0.11110000000000006</v>
      </c>
      <c r="L86" s="5">
        <f>((1+H86)/('real returns 1793-2019'!$E86))-1</f>
        <v>7.7303028291645148E-2</v>
      </c>
      <c r="M86" s="5">
        <f>((1+K86)/('real returns 1793-2019'!$E86))-1</f>
        <v>0.1454421302900617</v>
      </c>
      <c r="N86" s="16">
        <f t="shared" si="9"/>
        <v>243.06684239955334</v>
      </c>
      <c r="O86" s="16">
        <f t="shared" si="10"/>
        <v>57.222026706014056</v>
      </c>
      <c r="P86" s="11">
        <f t="shared" si="6"/>
        <v>201.30195344026697</v>
      </c>
      <c r="Q86" s="11">
        <f t="shared" si="7"/>
        <v>18.830406653796857</v>
      </c>
    </row>
    <row r="87" spans="1:17" x14ac:dyDescent="0.55000000000000004">
      <c r="A87">
        <v>1877</v>
      </c>
      <c r="D87" s="5"/>
      <c r="E87" s="5"/>
      <c r="F87" s="5">
        <v>-0.15036496350364958</v>
      </c>
      <c r="G87" s="5"/>
      <c r="H87" s="15">
        <f t="shared" si="11"/>
        <v>-0.15036496350364958</v>
      </c>
      <c r="I87" s="5">
        <v>6.3700000000000007E-2</v>
      </c>
      <c r="J87" s="5"/>
      <c r="K87" s="15">
        <f t="shared" si="8"/>
        <v>6.3700000000000007E-2</v>
      </c>
      <c r="L87" s="5">
        <f>((1+H87)/('real returns 1793-2019'!$E87))-1</f>
        <v>-0.1300961627303675</v>
      </c>
      <c r="M87" s="5">
        <f>((1+K87)/('real returns 1793-2019'!$E87))-1</f>
        <v>8.9075511197663326E-2</v>
      </c>
      <c r="N87" s="16">
        <f t="shared" si="9"/>
        <v>211.44477891638445</v>
      </c>
      <c r="O87" s="16">
        <f t="shared" si="10"/>
        <v>62.319107986618597</v>
      </c>
      <c r="P87" s="11">
        <f t="shared" si="6"/>
        <v>214.5878823673246</v>
      </c>
      <c r="Q87" s="11">
        <f t="shared" si="7"/>
        <v>19.508301293333545</v>
      </c>
    </row>
    <row r="88" spans="1:17" x14ac:dyDescent="0.55000000000000004">
      <c r="A88">
        <v>1878</v>
      </c>
      <c r="D88" s="5"/>
      <c r="E88" s="5"/>
      <c r="F88" s="5">
        <v>-3.6082474226804107E-2</v>
      </c>
      <c r="G88" s="5"/>
      <c r="H88" s="15">
        <f t="shared" si="11"/>
        <v>-3.6082474226804107E-2</v>
      </c>
      <c r="I88" s="5">
        <v>5.8700000000000023E-2</v>
      </c>
      <c r="J88" s="5"/>
      <c r="K88" s="15">
        <f t="shared" si="8"/>
        <v>5.8700000000000023E-2</v>
      </c>
      <c r="L88" s="5">
        <f>((1+H88)/('real returns 1793-2019'!$E88))-1</f>
        <v>-1.0662977103208515E-3</v>
      </c>
      <c r="M88" s="5">
        <f>((1+K88)/('real returns 1793-2019'!$E88))-1</f>
        <v>9.7159334006054365E-2</v>
      </c>
      <c r="N88" s="16">
        <f t="shared" si="9"/>
        <v>211.2193158327666</v>
      </c>
      <c r="O88" s="16">
        <f t="shared" si="10"/>
        <v>68.373991014449842</v>
      </c>
      <c r="P88" s="11">
        <f t="shared" si="6"/>
        <v>228.75068260356804</v>
      </c>
      <c r="Q88" s="11">
        <f t="shared" si="7"/>
        <v>20.210600139893554</v>
      </c>
    </row>
    <row r="89" spans="1:17" x14ac:dyDescent="0.55000000000000004">
      <c r="A89">
        <v>1879</v>
      </c>
      <c r="D89" s="5"/>
      <c r="E89" s="5"/>
      <c r="F89" s="5">
        <v>0.16399286987522266</v>
      </c>
      <c r="G89" s="5"/>
      <c r="H89" s="15">
        <f t="shared" si="11"/>
        <v>0.16399286987522266</v>
      </c>
      <c r="I89" s="5">
        <v>5.9000000000000025E-2</v>
      </c>
      <c r="J89" s="5"/>
      <c r="K89" s="15">
        <f t="shared" si="8"/>
        <v>5.9000000000000025E-2</v>
      </c>
      <c r="L89" s="5">
        <f>((1+H89)/('real returns 1793-2019'!$E89))-1</f>
        <v>0.19288204141297394</v>
      </c>
      <c r="M89" s="5">
        <f>((1+K89)/('real returns 1793-2019'!$E89))-1</f>
        <v>8.5283350568769345E-2</v>
      </c>
      <c r="N89" s="16">
        <f t="shared" si="9"/>
        <v>251.95972865644231</v>
      </c>
      <c r="O89" s="16">
        <f t="shared" si="10"/>
        <v>74.205154059921057</v>
      </c>
      <c r="P89" s="11">
        <f t="shared" si="6"/>
        <v>243.84822765540355</v>
      </c>
      <c r="Q89" s="11">
        <f t="shared" si="7"/>
        <v>20.938181744929722</v>
      </c>
    </row>
    <row r="90" spans="1:17" x14ac:dyDescent="0.55000000000000004">
      <c r="A90">
        <v>1880</v>
      </c>
      <c r="D90" s="5"/>
      <c r="E90" s="5"/>
      <c r="F90" s="5">
        <v>0.4961715160796325</v>
      </c>
      <c r="G90" s="5"/>
      <c r="H90" s="15">
        <f t="shared" si="11"/>
        <v>0.4961715160796325</v>
      </c>
      <c r="I90" s="5">
        <v>6.8599999999999994E-2</v>
      </c>
      <c r="J90" s="5"/>
      <c r="K90" s="15">
        <f t="shared" si="8"/>
        <v>6.8599999999999994E-2</v>
      </c>
      <c r="L90" s="5">
        <f>((1+H90)/('real returns 1793-2019'!$E90))-1</f>
        <v>0.47783233508580647</v>
      </c>
      <c r="M90" s="5">
        <f>((1+K90)/('real returns 1793-2019'!$E90))-1</f>
        <v>5.5501736465781493E-2</v>
      </c>
      <c r="N90" s="16">
        <f t="shared" si="9"/>
        <v>372.35423414793632</v>
      </c>
      <c r="O90" s="16">
        <f t="shared" si="10"/>
        <v>78.323668964957506</v>
      </c>
      <c r="P90" s="11">
        <f t="shared" si="6"/>
        <v>259.9422106806602</v>
      </c>
      <c r="Q90" s="11">
        <f t="shared" si="7"/>
        <v>21.691956287747193</v>
      </c>
    </row>
    <row r="91" spans="1:17" x14ac:dyDescent="0.55000000000000004">
      <c r="A91">
        <v>1881</v>
      </c>
      <c r="D91" s="5"/>
      <c r="E91" s="5"/>
      <c r="F91" s="5">
        <v>0.27175025588536328</v>
      </c>
      <c r="G91" s="5"/>
      <c r="H91" s="15">
        <f t="shared" si="11"/>
        <v>0.27175025588536328</v>
      </c>
      <c r="I91" s="5">
        <v>8.3600000000000035E-2</v>
      </c>
      <c r="J91" s="5"/>
      <c r="K91" s="15">
        <f t="shared" si="8"/>
        <v>8.3600000000000035E-2</v>
      </c>
      <c r="L91" s="5">
        <f>((1+H91)/('real returns 1793-2019'!$E91))-1</f>
        <v>0.25635065641954635</v>
      </c>
      <c r="M91" s="5">
        <f>((1+K91)/('real returns 1793-2019'!$E91))-1</f>
        <v>7.0478708375378396E-2</v>
      </c>
      <c r="N91" s="16">
        <f t="shared" si="9"/>
        <v>467.80748649235727</v>
      </c>
      <c r="O91" s="16">
        <f t="shared" si="10"/>
        <v>83.843819988828415</v>
      </c>
      <c r="P91" s="11">
        <f t="shared" si="6"/>
        <v>277.09839658558377</v>
      </c>
      <c r="Q91" s="11">
        <f t="shared" si="7"/>
        <v>22.472866714106093</v>
      </c>
    </row>
    <row r="92" spans="1:17" x14ac:dyDescent="0.55000000000000004">
      <c r="A92">
        <v>1882</v>
      </c>
      <c r="D92" s="5"/>
      <c r="E92" s="5"/>
      <c r="F92" s="5">
        <v>1.2072434607646176E-3</v>
      </c>
      <c r="G92" s="5"/>
      <c r="H92" s="15">
        <f t="shared" si="11"/>
        <v>1.2072434607646176E-3</v>
      </c>
      <c r="I92" s="5">
        <v>4.7870000000000038E-2</v>
      </c>
      <c r="J92" s="5"/>
      <c r="K92" s="15">
        <f t="shared" si="8"/>
        <v>4.7870000000000038E-2</v>
      </c>
      <c r="L92" s="5">
        <f>((1+H92)/('real returns 1793-2019'!$E92))-1</f>
        <v>1.2072434607646176E-3</v>
      </c>
      <c r="M92" s="5">
        <f>((1+K92)/('real returns 1793-2019'!$E92))-1</f>
        <v>4.7870000000000079E-2</v>
      </c>
      <c r="N92" s="16">
        <f t="shared" si="9"/>
        <v>468.37224402132188</v>
      </c>
      <c r="O92" s="16">
        <f t="shared" si="10"/>
        <v>87.857423651693637</v>
      </c>
      <c r="P92" s="11">
        <f t="shared" si="6"/>
        <v>295.38689076023229</v>
      </c>
      <c r="Q92" s="11">
        <f t="shared" si="7"/>
        <v>23.281889915813913</v>
      </c>
    </row>
    <row r="93" spans="1:17" x14ac:dyDescent="0.55000000000000004">
      <c r="A93">
        <v>1883</v>
      </c>
      <c r="D93" s="5"/>
      <c r="E93" s="5"/>
      <c r="F93" s="5">
        <v>3.5369774919614239E-2</v>
      </c>
      <c r="G93" s="5"/>
      <c r="H93" s="15">
        <f t="shared" si="11"/>
        <v>3.5369774919614239E-2</v>
      </c>
      <c r="I93" s="5">
        <v>3.4900000000000049E-2</v>
      </c>
      <c r="J93" s="5"/>
      <c r="K93" s="15">
        <f t="shared" si="8"/>
        <v>3.4900000000000049E-2</v>
      </c>
      <c r="L93" s="5">
        <f>((1+H93)/('real returns 1793-2019'!$E93))-1</f>
        <v>4.5924003002382863E-2</v>
      </c>
      <c r="M93" s="5">
        <f>((1+K93)/('real returns 1793-2019'!$E93))-1</f>
        <v>4.5449439347604592E-2</v>
      </c>
      <c r="N93" s="16">
        <f t="shared" si="9"/>
        <v>489.88177236198987</v>
      </c>
      <c r="O93" s="16">
        <f t="shared" si="10"/>
        <v>91.850494299188085</v>
      </c>
      <c r="P93" s="11">
        <f t="shared" si="6"/>
        <v>314.88242555040762</v>
      </c>
      <c r="Q93" s="11">
        <f t="shared" si="7"/>
        <v>24.120037952783214</v>
      </c>
    </row>
    <row r="94" spans="1:17" x14ac:dyDescent="0.55000000000000004">
      <c r="A94">
        <v>1884</v>
      </c>
      <c r="D94" s="5"/>
      <c r="E94" s="5"/>
      <c r="F94" s="5">
        <v>-5.3571428571428603E-2</v>
      </c>
      <c r="G94" s="5"/>
      <c r="H94" s="15">
        <f t="shared" si="11"/>
        <v>-5.3571428571428603E-2</v>
      </c>
      <c r="I94" s="5">
        <v>3.7700000000000004E-2</v>
      </c>
      <c r="J94" s="5"/>
      <c r="K94" s="15">
        <f t="shared" si="8"/>
        <v>3.7700000000000004E-2</v>
      </c>
      <c r="L94" s="5">
        <f>((1+H94)/('real returns 1793-2019'!$E94))-1</f>
        <v>-3.3874684108815223E-2</v>
      </c>
      <c r="M94" s="5">
        <f>((1+K94)/('real returns 1793-2019'!$E94))-1</f>
        <v>5.9296253902185292E-2</v>
      </c>
      <c r="N94" s="16">
        <f t="shared" si="9"/>
        <v>473.28718207256094</v>
      </c>
      <c r="O94" s="16">
        <f t="shared" si="10"/>
        <v>97.296884530193964</v>
      </c>
      <c r="P94" s="11">
        <f t="shared" si="6"/>
        <v>335.66466563673453</v>
      </c>
      <c r="Q94" s="11">
        <f t="shared" si="7"/>
        <v>24.988359319083411</v>
      </c>
    </row>
    <row r="95" spans="1:17" x14ac:dyDescent="0.55000000000000004">
      <c r="A95">
        <v>1885</v>
      </c>
      <c r="D95" s="5"/>
      <c r="E95" s="5"/>
      <c r="F95" s="5">
        <v>-0.13125512715340437</v>
      </c>
      <c r="G95" s="5"/>
      <c r="H95" s="15">
        <f t="shared" si="11"/>
        <v>-0.13125512715340437</v>
      </c>
      <c r="I95" s="5">
        <v>4.9950000000000001E-2</v>
      </c>
      <c r="J95" s="5"/>
      <c r="K95" s="15">
        <f t="shared" si="8"/>
        <v>4.9950000000000001E-2</v>
      </c>
      <c r="L95" s="5">
        <f>((1+H95)/('real returns 1793-2019'!$E95))-1</f>
        <v>-0.11326200445504153</v>
      </c>
      <c r="M95" s="5">
        <f>((1+K95)/('real returns 1793-2019'!$E95))-1</f>
        <v>7.1696176314391957E-2</v>
      </c>
      <c r="N95" s="16">
        <f t="shared" si="9"/>
        <v>419.68172714814449</v>
      </c>
      <c r="O95" s="16">
        <f t="shared" si="10"/>
        <v>104.27269911831179</v>
      </c>
      <c r="P95" s="11">
        <f t="shared" si="6"/>
        <v>357.81853356875905</v>
      </c>
      <c r="Q95" s="11">
        <f t="shared" si="7"/>
        <v>25.887940254570413</v>
      </c>
    </row>
    <row r="96" spans="1:17" x14ac:dyDescent="0.55000000000000004">
      <c r="A96">
        <v>1886</v>
      </c>
      <c r="D96" s="5"/>
      <c r="E96" s="5"/>
      <c r="F96" s="5">
        <v>0.2922568460812085</v>
      </c>
      <c r="G96" s="5"/>
      <c r="H96" s="15">
        <f t="shared" si="11"/>
        <v>0.2922568460812085</v>
      </c>
      <c r="I96" s="5">
        <v>5.6100000000000039E-2</v>
      </c>
      <c r="J96" s="5"/>
      <c r="K96" s="15">
        <f t="shared" si="8"/>
        <v>5.6100000000000039E-2</v>
      </c>
      <c r="L96" s="5">
        <f>((1+H96)/('real returns 1793-2019'!$E96))-1</f>
        <v>0.31958765790179799</v>
      </c>
      <c r="M96" s="5">
        <f>((1+K96)/('real returns 1793-2019'!$E96))-1</f>
        <v>7.843617136659442E-2</v>
      </c>
      <c r="N96" s="16">
        <f t="shared" si="9"/>
        <v>553.80682739160147</v>
      </c>
      <c r="O96" s="16">
        <f t="shared" si="10"/>
        <v>112.45145041521303</v>
      </c>
      <c r="P96" s="11">
        <f t="shared" si="6"/>
        <v>381.43455678429717</v>
      </c>
      <c r="Q96" s="11">
        <f t="shared" si="7"/>
        <v>26.819906103734947</v>
      </c>
    </row>
    <row r="97" spans="1:17" x14ac:dyDescent="0.55000000000000004">
      <c r="A97">
        <v>1887</v>
      </c>
      <c r="D97" s="5"/>
      <c r="E97" s="5"/>
      <c r="F97" s="5">
        <v>0.11180124223602483</v>
      </c>
      <c r="G97" s="5"/>
      <c r="H97" s="15">
        <f t="shared" si="11"/>
        <v>0.11180124223602483</v>
      </c>
      <c r="I97" s="5">
        <v>1.3000000000000071E-2</v>
      </c>
      <c r="J97" s="5"/>
      <c r="K97" s="15">
        <f t="shared" si="8"/>
        <v>1.3000000000000071E-2</v>
      </c>
      <c r="L97" s="5">
        <f>((1+H97)/('real returns 1793-2019'!$E97))-1</f>
        <v>0.11786340822422559</v>
      </c>
      <c r="M97" s="5">
        <f>((1+K97)/('real returns 1793-2019'!$E97))-1</f>
        <v>1.8523446019629297E-2</v>
      </c>
      <c r="N97" s="16">
        <f t="shared" si="9"/>
        <v>619.08038756582107</v>
      </c>
      <c r="O97" s="16">
        <f t="shared" si="10"/>
        <v>114.53443878680825</v>
      </c>
      <c r="P97" s="11">
        <f t="shared" si="6"/>
        <v>406.60923753206083</v>
      </c>
      <c r="Q97" s="11">
        <f t="shared" si="7"/>
        <v>27.785422723469406</v>
      </c>
    </row>
    <row r="98" spans="1:17" x14ac:dyDescent="0.55000000000000004">
      <c r="A98">
        <v>1888</v>
      </c>
      <c r="D98" s="5"/>
      <c r="E98" s="5"/>
      <c r="F98" s="5">
        <v>-7.5583305948078161E-3</v>
      </c>
      <c r="G98" s="5"/>
      <c r="H98" s="15">
        <f t="shared" si="11"/>
        <v>-7.5583305948078161E-3</v>
      </c>
      <c r="I98" s="5">
        <v>1.4799999999999938E-2</v>
      </c>
      <c r="J98" s="5"/>
      <c r="K98" s="15">
        <f t="shared" si="8"/>
        <v>1.4799999999999938E-2</v>
      </c>
      <c r="L98" s="5">
        <f>((1+H98)/('real returns 1793-2019'!$E98))-1</f>
        <v>-1.2940335309586715E-2</v>
      </c>
      <c r="M98" s="5">
        <f>((1+K98)/('real returns 1793-2019'!$E98))-1</f>
        <v>9.2967462039044158E-3</v>
      </c>
      <c r="N98" s="16">
        <f t="shared" si="9"/>
        <v>611.06927976713041</v>
      </c>
      <c r="O98" s="16">
        <f t="shared" si="10"/>
        <v>115.59923639581584</v>
      </c>
      <c r="P98" s="11">
        <f t="shared" si="6"/>
        <v>433.44544720917685</v>
      </c>
      <c r="Q98" s="11">
        <f t="shared" si="7"/>
        <v>28.785697941514304</v>
      </c>
    </row>
    <row r="99" spans="1:17" x14ac:dyDescent="0.55000000000000004">
      <c r="A99">
        <v>1889</v>
      </c>
      <c r="D99" s="5"/>
      <c r="E99" s="5"/>
      <c r="F99" s="5">
        <v>-6.6225165562914245E-3</v>
      </c>
      <c r="G99" s="5"/>
      <c r="H99" s="15">
        <f t="shared" si="11"/>
        <v>-6.6225165562914245E-3</v>
      </c>
      <c r="I99" s="5">
        <v>6.7199999999999968E-2</v>
      </c>
      <c r="J99" s="5"/>
      <c r="K99" s="15">
        <f t="shared" si="8"/>
        <v>6.7199999999999968E-2</v>
      </c>
      <c r="L99" s="5">
        <f>((1+H99)/('real returns 1793-2019'!$E99))-1</f>
        <v>9.8059975028659263E-3</v>
      </c>
      <c r="M99" s="5">
        <f>((1+K99)/('real returns 1793-2019'!$E99))-1</f>
        <v>8.4849393605292089E-2</v>
      </c>
      <c r="N99" s="16">
        <f t="shared" si="9"/>
        <v>617.06142359860496</v>
      </c>
      <c r="O99" s="16">
        <f t="shared" si="10"/>
        <v>125.40776150523563</v>
      </c>
      <c r="P99" s="11">
        <f t="shared" si="6"/>
        <v>462.05284672498254</v>
      </c>
      <c r="Q99" s="11">
        <f t="shared" si="7"/>
        <v>29.821983067408819</v>
      </c>
    </row>
    <row r="100" spans="1:17" x14ac:dyDescent="0.55000000000000004">
      <c r="A100">
        <v>1890</v>
      </c>
      <c r="D100" s="5"/>
      <c r="E100" s="5"/>
      <c r="F100" s="5">
        <v>7.1333333333333249E-2</v>
      </c>
      <c r="G100" s="5"/>
      <c r="H100" s="15">
        <f t="shared" si="11"/>
        <v>7.1333333333333249E-2</v>
      </c>
      <c r="I100" s="5">
        <v>3.8700000000000019E-2</v>
      </c>
      <c r="J100" s="5"/>
      <c r="K100" s="15">
        <f t="shared" si="8"/>
        <v>3.8700000000000019E-2</v>
      </c>
      <c r="L100" s="5">
        <f>((1+H100)/('real returns 1793-2019'!$E100))-1</f>
        <v>9.5489665539270741E-2</v>
      </c>
      <c r="M100" s="5">
        <f>((1+K100)/('real returns 1793-2019'!$E100))-1</f>
        <v>6.2120518602029051E-2</v>
      </c>
      <c r="N100" s="16">
        <f t="shared" si="9"/>
        <v>675.98441255522198</v>
      </c>
      <c r="O100" s="16">
        <f t="shared" si="10"/>
        <v>133.19815668666044</v>
      </c>
      <c r="P100" s="11">
        <f t="shared" si="6"/>
        <v>492.5483346088314</v>
      </c>
      <c r="Q100" s="11">
        <f t="shared" si="7"/>
        <v>30.895574457835536</v>
      </c>
    </row>
    <row r="101" spans="1:17" x14ac:dyDescent="0.55000000000000004">
      <c r="A101">
        <v>1891</v>
      </c>
      <c r="D101" s="5"/>
      <c r="E101" s="5"/>
      <c r="F101" s="5">
        <v>-6.4094586185438618E-2</v>
      </c>
      <c r="G101" s="5"/>
      <c r="H101" s="15">
        <f t="shared" si="11"/>
        <v>-6.4094586185438618E-2</v>
      </c>
      <c r="I101" s="5">
        <v>6.8999999999999617E-3</v>
      </c>
      <c r="J101" s="5"/>
      <c r="K101" s="15">
        <f t="shared" si="8"/>
        <v>6.8999999999999617E-3</v>
      </c>
      <c r="L101" s="5">
        <f>((1+H101)/('real returns 1793-2019'!$E101))-1</f>
        <v>-5.8788999939324293E-2</v>
      </c>
      <c r="M101" s="5">
        <f>((1+K101)/('real returns 1793-2019'!$E101))-1</f>
        <v>1.2608049886621231E-2</v>
      </c>
      <c r="N101" s="16">
        <f t="shared" si="9"/>
        <v>636.24396496652889</v>
      </c>
      <c r="O101" s="16">
        <f t="shared" si="10"/>
        <v>134.87752569097185</v>
      </c>
      <c r="P101" s="11">
        <f t="shared" si="6"/>
        <v>525.05652469301435</v>
      </c>
      <c r="Q101" s="11">
        <f t="shared" si="7"/>
        <v>32.007815138317618</v>
      </c>
    </row>
    <row r="102" spans="1:17" x14ac:dyDescent="0.55000000000000004">
      <c r="A102">
        <v>1892</v>
      </c>
      <c r="D102" s="5"/>
      <c r="E102" s="5"/>
      <c r="F102" s="5">
        <v>0.18882978723404253</v>
      </c>
      <c r="G102" s="5"/>
      <c r="H102" s="15">
        <f t="shared" si="11"/>
        <v>0.18882978723404253</v>
      </c>
      <c r="I102" s="5">
        <v>3.8899999999999962E-2</v>
      </c>
      <c r="J102" s="5"/>
      <c r="K102" s="15">
        <f t="shared" si="8"/>
        <v>3.8899999999999962E-2</v>
      </c>
      <c r="L102" s="5">
        <f>((1+H102)/('real returns 1793-2019'!$E102))-1</f>
        <v>0.18882978723404253</v>
      </c>
      <c r="M102" s="5">
        <f>((1+K102)/('real returns 1793-2019'!$E102))-1</f>
        <v>3.8899999999999935E-2</v>
      </c>
      <c r="N102" s="16">
        <f t="shared" si="9"/>
        <v>756.38577750010211</v>
      </c>
      <c r="O102" s="16">
        <f t="shared" si="10"/>
        <v>140.12426144035064</v>
      </c>
      <c r="P102" s="11">
        <f t="shared" si="6"/>
        <v>559.71025532275337</v>
      </c>
      <c r="Q102" s="11">
        <f t="shared" si="7"/>
        <v>33.160096483297053</v>
      </c>
    </row>
    <row r="103" spans="1:17" x14ac:dyDescent="0.55000000000000004">
      <c r="A103">
        <v>1893</v>
      </c>
      <c r="D103" s="5"/>
      <c r="E103" s="5"/>
      <c r="F103" s="5">
        <v>6.3478747203579378E-2</v>
      </c>
      <c r="G103" s="5"/>
      <c r="H103" s="15">
        <f t="shared" si="11"/>
        <v>6.3478747203579378E-2</v>
      </c>
      <c r="I103" s="5">
        <v>1.5699999999999992E-2</v>
      </c>
      <c r="J103" s="5"/>
      <c r="K103" s="15">
        <f t="shared" si="8"/>
        <v>1.5699999999999992E-2</v>
      </c>
      <c r="L103" s="5">
        <f>((1+H103)/('real returns 1793-2019'!$E103))-1</f>
        <v>6.9541909958446002E-2</v>
      </c>
      <c r="M103" s="5">
        <f>((1+K103)/('real returns 1793-2019'!$E103))-1</f>
        <v>2.1490763968073034E-2</v>
      </c>
      <c r="N103" s="16">
        <f t="shared" si="9"/>
        <v>808.98628913286336</v>
      </c>
      <c r="O103" s="16">
        <f t="shared" si="10"/>
        <v>143.13563886916577</v>
      </c>
      <c r="P103" s="11">
        <f t="shared" si="6"/>
        <v>596.65113217405508</v>
      </c>
      <c r="Q103" s="11">
        <f t="shared" si="7"/>
        <v>34.35385995669575</v>
      </c>
    </row>
    <row r="104" spans="1:17" x14ac:dyDescent="0.55000000000000004">
      <c r="A104">
        <v>1894</v>
      </c>
      <c r="D104" s="5"/>
      <c r="E104" s="5"/>
      <c r="F104" s="5">
        <v>-0.19247962135156449</v>
      </c>
      <c r="G104" s="5"/>
      <c r="H104" s="15">
        <f t="shared" si="11"/>
        <v>-0.19247962135156449</v>
      </c>
      <c r="I104" s="5">
        <v>4.4300000000000068E-2</v>
      </c>
      <c r="J104" s="5"/>
      <c r="K104" s="15">
        <f t="shared" si="8"/>
        <v>4.4300000000000068E-2</v>
      </c>
      <c r="L104" s="5">
        <f>((1+H104)/('real returns 1793-2019'!$E104))-1</f>
        <v>-0.16975923555137418</v>
      </c>
      <c r="M104" s="5">
        <f>((1+K104)/('real returns 1793-2019'!$E104))-1</f>
        <v>7.3682415005861479E-2</v>
      </c>
      <c r="N104" s="16">
        <f t="shared" si="9"/>
        <v>671.65339511812556</v>
      </c>
      <c r="O104" s="16">
        <f t="shared" si="10"/>
        <v>153.68221841445276</v>
      </c>
      <c r="P104" s="11">
        <f t="shared" si="6"/>
        <v>636.03010689754274</v>
      </c>
      <c r="Q104" s="11">
        <f t="shared" si="7"/>
        <v>35.590598915136795</v>
      </c>
    </row>
    <row r="105" spans="1:17" x14ac:dyDescent="0.55000000000000004">
      <c r="A105">
        <v>1895</v>
      </c>
      <c r="D105" s="5"/>
      <c r="E105" s="5"/>
      <c r="F105" s="5">
        <v>2.8329534353630725E-2</v>
      </c>
      <c r="G105" s="5"/>
      <c r="H105" s="15">
        <f t="shared" si="11"/>
        <v>2.8329534353630725E-2</v>
      </c>
      <c r="I105" s="5">
        <v>7.0199999999999929E-2</v>
      </c>
      <c r="J105" s="5"/>
      <c r="K105" s="15">
        <f t="shared" si="8"/>
        <v>7.0199999999999929E-2</v>
      </c>
      <c r="L105" s="5">
        <f>((1+H105)/('real returns 1793-2019'!$E105))-1</f>
        <v>6.4520743693746496E-2</v>
      </c>
      <c r="M105" s="5">
        <f>((1+K105)/('real returns 1793-2019'!$E105))-1</f>
        <v>0.10786480582524272</v>
      </c>
      <c r="N105" s="16">
        <f t="shared" si="9"/>
        <v>714.98897167557675</v>
      </c>
      <c r="O105" s="16">
        <f t="shared" si="10"/>
        <v>170.25912106252025</v>
      </c>
      <c r="P105" s="11">
        <f t="shared" si="6"/>
        <v>678.00809395278054</v>
      </c>
      <c r="Q105" s="11">
        <f t="shared" si="7"/>
        <v>36.871860476081721</v>
      </c>
    </row>
    <row r="106" spans="1:17" x14ac:dyDescent="0.55000000000000004">
      <c r="A106">
        <v>1896</v>
      </c>
      <c r="D106" s="5"/>
      <c r="E106" s="5"/>
      <c r="F106" s="5">
        <v>4.781507283090547E-2</v>
      </c>
      <c r="G106" s="5"/>
      <c r="H106" s="15">
        <f t="shared" si="11"/>
        <v>4.781507283090547E-2</v>
      </c>
      <c r="I106" s="5">
        <v>1.5500000000000035E-2</v>
      </c>
      <c r="J106" s="5"/>
      <c r="K106" s="15">
        <f t="shared" si="8"/>
        <v>1.5500000000000035E-2</v>
      </c>
      <c r="L106" s="5">
        <f>((1+H106)/('real returns 1793-2019'!$E106))-1</f>
        <v>6.0687493873054166E-2</v>
      </c>
      <c r="M106" s="5">
        <f>((1+K106)/('real returns 1793-2019'!$E106))-1</f>
        <v>2.7975429975430011E-2</v>
      </c>
      <c r="N106" s="16">
        <f t="shared" si="9"/>
        <v>758.37986051343967</v>
      </c>
      <c r="O106" s="16">
        <f t="shared" si="10"/>
        <v>175.02219318148303</v>
      </c>
      <c r="P106" s="11">
        <f t="shared" si="6"/>
        <v>722.75662815366411</v>
      </c>
      <c r="Q106" s="11">
        <f t="shared" si="7"/>
        <v>38.199247453220664</v>
      </c>
    </row>
    <row r="107" spans="1:17" x14ac:dyDescent="0.55000000000000004">
      <c r="A107">
        <v>1897</v>
      </c>
      <c r="D107" s="5"/>
      <c r="E107" s="5"/>
      <c r="F107" s="5">
        <v>3.0825022665458057E-2</v>
      </c>
      <c r="G107" s="5"/>
      <c r="H107" s="15">
        <f t="shared" si="11"/>
        <v>3.0825022665458057E-2</v>
      </c>
      <c r="I107" s="5">
        <v>6.3800000000000023E-2</v>
      </c>
      <c r="J107" s="5"/>
      <c r="K107" s="15">
        <f t="shared" si="8"/>
        <v>6.3800000000000023E-2</v>
      </c>
      <c r="L107" s="5">
        <f>((1+H107)/('real returns 1793-2019'!$E107))-1</f>
        <v>3.7196005500226059E-2</v>
      </c>
      <c r="M107" s="5">
        <f>((1+K107)/('real returns 1793-2019'!$E107))-1</f>
        <v>7.0374783683560205E-2</v>
      </c>
      <c r="N107" s="16">
        <f t="shared" si="9"/>
        <v>786.58856197635828</v>
      </c>
      <c r="O107" s="16">
        <f t="shared" si="10"/>
        <v>187.33934216645218</v>
      </c>
      <c r="P107" s="11">
        <f t="shared" si="6"/>
        <v>770.45856561180597</v>
      </c>
      <c r="Q107" s="11">
        <f t="shared" si="7"/>
        <v>39.57442036153661</v>
      </c>
    </row>
    <row r="108" spans="1:17" x14ac:dyDescent="0.55000000000000004">
      <c r="A108">
        <v>1898</v>
      </c>
      <c r="D108" s="5"/>
      <c r="E108" s="5"/>
      <c r="F108" s="5">
        <v>0.20287305775432429</v>
      </c>
      <c r="G108" s="5"/>
      <c r="H108" s="15">
        <f t="shared" si="11"/>
        <v>0.20287305775432429</v>
      </c>
      <c r="I108" s="5">
        <v>4.1000000000000029E-2</v>
      </c>
      <c r="J108" s="5"/>
      <c r="K108" s="15">
        <f t="shared" si="8"/>
        <v>4.1000000000000029E-2</v>
      </c>
      <c r="L108" s="5">
        <f>((1+H108)/('real returns 1793-2019'!$E108))-1</f>
        <v>0.21035361159608024</v>
      </c>
      <c r="M108" s="5">
        <f>((1+K108)/('real returns 1793-2019'!$E108))-1</f>
        <v>4.7473880597014961E-2</v>
      </c>
      <c r="N108" s="16">
        <f t="shared" si="9"/>
        <v>952.05030682825247</v>
      </c>
      <c r="O108" s="16">
        <f t="shared" si="10"/>
        <v>196.23306772758568</v>
      </c>
      <c r="P108" s="11">
        <f t="shared" si="6"/>
        <v>821.30883094218518</v>
      </c>
      <c r="Q108" s="11">
        <f t="shared" si="7"/>
        <v>40.999099494551928</v>
      </c>
    </row>
    <row r="109" spans="1:17" x14ac:dyDescent="0.55000000000000004">
      <c r="A109">
        <v>1899</v>
      </c>
      <c r="D109" s="5"/>
      <c r="E109" s="5"/>
      <c r="F109" s="5">
        <v>0.2980745795759201</v>
      </c>
      <c r="G109" s="5"/>
      <c r="H109" s="15">
        <f t="shared" si="11"/>
        <v>0.2980745795759201</v>
      </c>
      <c r="I109" s="5">
        <v>6.9199999999999928E-2</v>
      </c>
      <c r="J109" s="5"/>
      <c r="K109" s="15">
        <f t="shared" si="8"/>
        <v>6.9199999999999928E-2</v>
      </c>
      <c r="L109" s="5">
        <f>((1+H109)/('real returns 1793-2019'!$E109))-1</f>
        <v>0.2980745795759201</v>
      </c>
      <c r="M109" s="5">
        <f>((1+K109)/('real returns 1793-2019'!$E109))-1</f>
        <v>6.9199999999999928E-2</v>
      </c>
      <c r="N109" s="16">
        <f t="shared" si="9"/>
        <v>1235.8323017712096</v>
      </c>
      <c r="O109" s="16">
        <f t="shared" si="10"/>
        <v>209.81239601433458</v>
      </c>
      <c r="P109" s="11">
        <f t="shared" si="6"/>
        <v>875.51521378436951</v>
      </c>
      <c r="Q109" s="11">
        <f t="shared" si="7"/>
        <v>42.475067076355799</v>
      </c>
    </row>
    <row r="110" spans="1:17" x14ac:dyDescent="0.55000000000000004">
      <c r="A110">
        <v>1900</v>
      </c>
      <c r="D110" s="5"/>
      <c r="E110" s="5"/>
      <c r="F110" s="5">
        <v>4.0555764175741693E-2</v>
      </c>
      <c r="G110" s="5"/>
      <c r="H110" s="15">
        <f t="shared" si="11"/>
        <v>4.0555764175741693E-2</v>
      </c>
      <c r="I110" s="5">
        <v>2.3900000000000064E-2</v>
      </c>
      <c r="J110" s="5"/>
      <c r="K110" s="15">
        <f t="shared" si="8"/>
        <v>2.3900000000000064E-2</v>
      </c>
      <c r="L110" s="5">
        <f>((1+H110)/('real returns 1793-2019'!$E110))-1</f>
        <v>3.4124640787758009E-2</v>
      </c>
      <c r="M110" s="5">
        <f>((1+K110)/('real returns 1793-2019'!$E110))-1</f>
        <v>1.7571817058096295E-2</v>
      </c>
      <c r="N110" s="16">
        <f t="shared" si="9"/>
        <v>1278.0046351430603</v>
      </c>
      <c r="O110" s="16">
        <f t="shared" si="10"/>
        <v>213.49918105361931</v>
      </c>
      <c r="P110" s="11">
        <f t="shared" si="6"/>
        <v>933.299217894138</v>
      </c>
      <c r="Q110" s="11">
        <f t="shared" si="7"/>
        <v>44.004169491104612</v>
      </c>
    </row>
    <row r="111" spans="1:17" x14ac:dyDescent="0.55000000000000004">
      <c r="A111">
        <v>1901</v>
      </c>
      <c r="D111" s="5"/>
      <c r="E111" s="5"/>
      <c r="F111" s="5">
        <v>0.20678455431252241</v>
      </c>
      <c r="G111" s="5"/>
      <c r="H111" s="15">
        <f t="shared" si="11"/>
        <v>0.20678455431252241</v>
      </c>
      <c r="I111" s="5">
        <v>3.8699999999999991E-2</v>
      </c>
      <c r="J111" s="5"/>
      <c r="K111" s="15">
        <f t="shared" si="8"/>
        <v>3.8699999999999991E-2</v>
      </c>
      <c r="L111" s="5">
        <f>((1+H111)/('real returns 1793-2019'!$E111))-1</f>
        <v>0.19204970016951206</v>
      </c>
      <c r="M111" s="5">
        <f>((1+K111)/('real returns 1793-2019'!$E111))-1</f>
        <v>2.6017460317460106E-2</v>
      </c>
      <c r="N111" s="16">
        <f t="shared" si="9"/>
        <v>1523.4450421375318</v>
      </c>
      <c r="O111" s="16">
        <f t="shared" si="10"/>
        <v>219.05388752449207</v>
      </c>
      <c r="P111" s="11">
        <f t="shared" si="6"/>
        <v>994.89696627515116</v>
      </c>
      <c r="Q111" s="11">
        <f t="shared" si="7"/>
        <v>45.58831959278438</v>
      </c>
    </row>
    <row r="112" spans="1:17" x14ac:dyDescent="0.55000000000000004">
      <c r="A112">
        <v>1902</v>
      </c>
      <c r="D112" s="5"/>
      <c r="E112" s="5"/>
      <c r="F112" s="5">
        <v>0.19228468899521545</v>
      </c>
      <c r="G112" s="5"/>
      <c r="H112" s="15">
        <f t="shared" si="11"/>
        <v>0.19228468899521545</v>
      </c>
      <c r="I112" s="5">
        <v>1.9599999999999992E-2</v>
      </c>
      <c r="J112" s="5"/>
      <c r="K112" s="15">
        <f t="shared" si="8"/>
        <v>1.9599999999999992E-2</v>
      </c>
      <c r="L112" s="5">
        <f>((1+H112)/('real returns 1793-2019'!$E112))-1</f>
        <v>0.17790248526789099</v>
      </c>
      <c r="M112" s="5">
        <f>((1+K112)/('real returns 1793-2019'!$E112))-1</f>
        <v>7.3008443908326726E-3</v>
      </c>
      <c r="N112" s="16">
        <f t="shared" si="9"/>
        <v>1794.4697013028456</v>
      </c>
      <c r="O112" s="16">
        <f t="shared" si="10"/>
        <v>220.65316587051535</v>
      </c>
      <c r="P112" s="16">
        <f t="shared" si="6"/>
        <v>1060.5601660493112</v>
      </c>
      <c r="Q112" s="11">
        <f t="shared" si="7"/>
        <v>47.22949909812462</v>
      </c>
    </row>
    <row r="113" spans="1:17" x14ac:dyDescent="0.55000000000000004">
      <c r="A113">
        <v>1903</v>
      </c>
      <c r="D113" s="5"/>
      <c r="E113" s="5"/>
      <c r="F113" s="5">
        <v>8.3019814396789515E-2</v>
      </c>
      <c r="G113" s="5"/>
      <c r="H113" s="15">
        <f t="shared" si="11"/>
        <v>8.3019814396789515E-2</v>
      </c>
      <c r="I113" s="5">
        <v>1.4999999999999934E-2</v>
      </c>
      <c r="J113" s="5"/>
      <c r="K113" s="15">
        <f t="shared" si="8"/>
        <v>1.4999999999999934E-2</v>
      </c>
      <c r="L113" s="5">
        <f>((1+H113)/('real returns 1793-2019'!$E113))-1</f>
        <v>6.4402402056832786E-2</v>
      </c>
      <c r="M113" s="5">
        <f>((1+K113)/('real returns 1793-2019'!$E113))-1</f>
        <v>-2.4481327800831565E-3</v>
      </c>
      <c r="N113" s="16">
        <f t="shared" si="9"/>
        <v>1910.0378604849561</v>
      </c>
      <c r="O113" s="16">
        <f t="shared" si="10"/>
        <v>220.11297762211862</v>
      </c>
      <c r="P113" s="16">
        <f t="shared" si="6"/>
        <v>1130.5571370085659</v>
      </c>
      <c r="Q113" s="11">
        <f t="shared" si="7"/>
        <v>48.929761065657111</v>
      </c>
    </row>
    <row r="114" spans="1:17" x14ac:dyDescent="0.55000000000000004">
      <c r="A114">
        <v>1904</v>
      </c>
      <c r="D114" s="5"/>
      <c r="E114" s="5"/>
      <c r="F114" s="5">
        <v>-0.17195460861509959</v>
      </c>
      <c r="G114" s="5"/>
      <c r="H114" s="15">
        <f t="shared" si="11"/>
        <v>-0.17195460861509959</v>
      </c>
      <c r="I114" s="5">
        <v>1.9099999999999995E-2</v>
      </c>
      <c r="J114" s="5"/>
      <c r="K114" s="15">
        <f t="shared" si="8"/>
        <v>1.9099999999999995E-2</v>
      </c>
      <c r="L114" s="5">
        <f>((1+H114)/('real returns 1793-2019'!$E114))-1</f>
        <v>-0.18594838271193082</v>
      </c>
      <c r="M114" s="5">
        <f>((1+K114)/('real returns 1793-2019'!$E114))-1</f>
        <v>1.8774475524472312E-3</v>
      </c>
      <c r="N114" s="16">
        <f t="shared" si="9"/>
        <v>1554.869409409222</v>
      </c>
      <c r="O114" s="16">
        <f t="shared" si="10"/>
        <v>220.52622819321715</v>
      </c>
      <c r="P114" s="16">
        <f t="shared" si="6"/>
        <v>1205.1739080511313</v>
      </c>
      <c r="Q114" s="11">
        <f t="shared" si="7"/>
        <v>50.691232464020771</v>
      </c>
    </row>
    <row r="115" spans="1:17" x14ac:dyDescent="0.55000000000000004">
      <c r="A115">
        <v>1905</v>
      </c>
      <c r="D115" s="5"/>
      <c r="E115" s="5"/>
      <c r="F115" s="5">
        <v>0.31534051181652911</v>
      </c>
      <c r="G115" s="5"/>
      <c r="H115" s="15">
        <f t="shared" si="11"/>
        <v>0.31534051181652911</v>
      </c>
      <c r="I115" s="5">
        <v>2.3000000000000059E-2</v>
      </c>
      <c r="J115" s="5"/>
      <c r="K115" s="15">
        <f t="shared" si="8"/>
        <v>2.3000000000000059E-2</v>
      </c>
      <c r="L115" s="5">
        <f>((1+H115)/('real returns 1793-2019'!$E115))-1</f>
        <v>0.31534051181652911</v>
      </c>
      <c r="M115" s="5">
        <f>((1+K115)/('real returns 1793-2019'!$E115))-1</f>
        <v>2.3000000000000131E-2</v>
      </c>
      <c r="N115" s="16">
        <f t="shared" si="9"/>
        <v>2045.1827247801905</v>
      </c>
      <c r="O115" s="16">
        <f t="shared" si="10"/>
        <v>225.59833144166117</v>
      </c>
      <c r="P115" s="16">
        <f t="shared" si="6"/>
        <v>1284.7153859825059</v>
      </c>
      <c r="Q115" s="11">
        <f t="shared" si="7"/>
        <v>52.516116832725523</v>
      </c>
    </row>
    <row r="116" spans="1:17" x14ac:dyDescent="0.55000000000000004">
      <c r="A116">
        <v>1906</v>
      </c>
      <c r="D116" s="5"/>
      <c r="E116" s="5"/>
      <c r="F116" s="5">
        <v>0.2173081012119924</v>
      </c>
      <c r="G116" s="5"/>
      <c r="H116" s="15">
        <f t="shared" si="11"/>
        <v>0.2173081012119924</v>
      </c>
      <c r="I116" s="5">
        <v>4.1800000000000025E-2</v>
      </c>
      <c r="J116" s="5"/>
      <c r="K116" s="15">
        <f t="shared" si="8"/>
        <v>4.1800000000000025E-2</v>
      </c>
      <c r="L116" s="5">
        <f>((1+H116)/('real returns 1793-2019'!$E116))-1</f>
        <v>0.21095692851001679</v>
      </c>
      <c r="M116" s="5">
        <f>((1+K116)/('real returns 1793-2019'!$E116))-1</f>
        <v>3.6364521739130629E-2</v>
      </c>
      <c r="N116" s="16">
        <f t="shared" si="9"/>
        <v>2476.6281906415666</v>
      </c>
      <c r="O116" s="16">
        <f t="shared" si="10"/>
        <v>233.80210686968306</v>
      </c>
      <c r="P116" s="16">
        <f t="shared" si="6"/>
        <v>1369.5066014573515</v>
      </c>
      <c r="Q116" s="11">
        <f t="shared" si="7"/>
        <v>54.406697038703641</v>
      </c>
    </row>
    <row r="117" spans="1:17" x14ac:dyDescent="0.55000000000000004">
      <c r="A117">
        <v>1907</v>
      </c>
      <c r="D117" s="5"/>
      <c r="E117" s="5"/>
      <c r="F117" s="5">
        <v>6.1135371179039666E-3</v>
      </c>
      <c r="G117" s="5"/>
      <c r="H117" s="15">
        <f t="shared" si="11"/>
        <v>6.1135371179039666E-3</v>
      </c>
      <c r="I117" s="5">
        <v>1.6999999999999515E-3</v>
      </c>
      <c r="J117" s="5"/>
      <c r="K117" s="15">
        <f t="shared" si="8"/>
        <v>1.6999999999999515E-3</v>
      </c>
      <c r="L117" s="5">
        <f>((1+H117)/('real returns 1793-2019'!$E117))-1</f>
        <v>-2.6614777606065787E-2</v>
      </c>
      <c r="M117" s="5">
        <f>((1+K117)/('real returns 1793-2019'!$E117))-1</f>
        <v>-3.0884744812114229E-2</v>
      </c>
      <c r="N117" s="16">
        <f t="shared" si="9"/>
        <v>2410.7132821347282</v>
      </c>
      <c r="O117" s="16">
        <f t="shared" si="10"/>
        <v>226.58118846247822</v>
      </c>
      <c r="P117" s="16">
        <f t="shared" si="6"/>
        <v>1459.8940371535368</v>
      </c>
      <c r="Q117" s="11">
        <f t="shared" si="7"/>
        <v>56.365338132096973</v>
      </c>
    </row>
    <row r="118" spans="1:17" x14ac:dyDescent="0.55000000000000004">
      <c r="A118">
        <v>1908</v>
      </c>
      <c r="D118" s="5"/>
      <c r="E118" s="5"/>
      <c r="F118" s="5">
        <v>-0.2441840277777777</v>
      </c>
      <c r="G118" s="5"/>
      <c r="H118" s="15">
        <f t="shared" si="11"/>
        <v>-0.2441840277777777</v>
      </c>
      <c r="I118" s="5">
        <v>9.9999999999999811E-3</v>
      </c>
      <c r="J118" s="5"/>
      <c r="K118" s="15">
        <f t="shared" si="8"/>
        <v>9.9999999999999811E-3</v>
      </c>
      <c r="L118" s="5">
        <f>((1+H118)/('real returns 1793-2019'!$E118))-1</f>
        <v>-0.25256800972145199</v>
      </c>
      <c r="M118" s="5">
        <f>((1+K118)/('real returns 1793-2019'!$E118))-1</f>
        <v>-1.2035496394899869E-3</v>
      </c>
      <c r="N118" s="16">
        <f t="shared" si="9"/>
        <v>1801.8442264568907</v>
      </c>
      <c r="O118" s="16">
        <f t="shared" si="10"/>
        <v>226.30848675478899</v>
      </c>
      <c r="P118" s="16">
        <f t="shared" si="6"/>
        <v>1556.2470436056703</v>
      </c>
      <c r="Q118" s="11">
        <f t="shared" si="7"/>
        <v>58.394490304852468</v>
      </c>
    </row>
    <row r="119" spans="1:17" x14ac:dyDescent="0.55000000000000004">
      <c r="A119">
        <v>1909</v>
      </c>
      <c r="D119" s="5"/>
      <c r="E119" s="5"/>
      <c r="F119" s="5">
        <v>0.39198346158263453</v>
      </c>
      <c r="G119" s="5"/>
      <c r="H119" s="15">
        <f t="shared" si="11"/>
        <v>0.39198346158263453</v>
      </c>
      <c r="I119" s="5">
        <v>5.3500000000000041E-2</v>
      </c>
      <c r="J119" s="5"/>
      <c r="K119" s="15">
        <f t="shared" si="8"/>
        <v>5.3500000000000041E-2</v>
      </c>
      <c r="L119" s="5">
        <f>((1+H119)/('real returns 1793-2019'!$E119))-1</f>
        <v>0.41473854635484209</v>
      </c>
      <c r="M119" s="5">
        <f>((1+K119)/('real returns 1793-2019'!$E119))-1</f>
        <v>7.0721815107102737E-2</v>
      </c>
      <c r="N119" s="16">
        <f t="shared" si="9"/>
        <v>2549.1384816954865</v>
      </c>
      <c r="O119" s="16">
        <f t="shared" si="10"/>
        <v>242.31343371222937</v>
      </c>
      <c r="P119" s="16">
        <f t="shared" si="6"/>
        <v>1658.9593484836446</v>
      </c>
      <c r="Q119" s="11">
        <f t="shared" si="7"/>
        <v>60.49669195582716</v>
      </c>
    </row>
    <row r="120" spans="1:17" x14ac:dyDescent="0.55000000000000004">
      <c r="A120">
        <v>1910</v>
      </c>
      <c r="D120" s="5"/>
      <c r="E120" s="5"/>
      <c r="F120" s="5">
        <v>0.16996699669966997</v>
      </c>
      <c r="G120" s="5"/>
      <c r="H120" s="15">
        <f t="shared" si="11"/>
        <v>0.16996699669966997</v>
      </c>
      <c r="I120" s="5">
        <v>1.7599999999999994E-2</v>
      </c>
      <c r="J120" s="5"/>
      <c r="K120" s="15">
        <f t="shared" si="8"/>
        <v>1.7599999999999994E-2</v>
      </c>
      <c r="L120" s="5">
        <f>((1+H120)/('real returns 1793-2019'!$E120))-1</f>
        <v>0.15114889192746217</v>
      </c>
      <c r="M120" s="5">
        <f>((1+K120)/('real returns 1793-2019'!$E120))-1</f>
        <v>1.2326123128119093E-3</v>
      </c>
      <c r="N120" s="16">
        <f t="shared" si="9"/>
        <v>2934.4379385734123</v>
      </c>
      <c r="O120" s="16">
        <f t="shared" si="10"/>
        <v>242.6121122341828</v>
      </c>
      <c r="P120" s="16">
        <f t="shared" si="6"/>
        <v>1768.4506654835652</v>
      </c>
      <c r="Q120" s="11">
        <f t="shared" si="7"/>
        <v>62.674572866236943</v>
      </c>
    </row>
    <row r="121" spans="1:17" x14ac:dyDescent="0.55000000000000004">
      <c r="A121">
        <v>1911</v>
      </c>
      <c r="D121" s="5"/>
      <c r="E121" s="5"/>
      <c r="F121" s="5">
        <v>-3.8081805359661547E-2</v>
      </c>
      <c r="G121" s="5"/>
      <c r="H121" s="15">
        <f t="shared" si="11"/>
        <v>-3.8081805359661547E-2</v>
      </c>
      <c r="I121" s="5">
        <v>2.9799999999999934E-2</v>
      </c>
      <c r="J121" s="5"/>
      <c r="K121" s="15">
        <f t="shared" si="8"/>
        <v>2.9799999999999934E-2</v>
      </c>
      <c r="L121" s="5">
        <f>((1+H121)/('real returns 1793-2019'!$E121))-1</f>
        <v>-5.8448151500255063E-2</v>
      </c>
      <c r="M121" s="5">
        <f>((1+K121)/('real returns 1793-2019'!$E121))-1</f>
        <v>7.9964169381105954E-3</v>
      </c>
      <c r="N121" s="16">
        <f t="shared" si="9"/>
        <v>2762.9254653715775</v>
      </c>
      <c r="O121" s="16">
        <f t="shared" si="10"/>
        <v>244.55213983784301</v>
      </c>
      <c r="P121" s="16">
        <f t="shared" si="6"/>
        <v>1885.1684094054806</v>
      </c>
      <c r="Q121" s="11">
        <f t="shared" si="7"/>
        <v>64.93085748942147</v>
      </c>
    </row>
    <row r="122" spans="1:17" x14ac:dyDescent="0.55000000000000004">
      <c r="A122">
        <v>1912</v>
      </c>
      <c r="D122" s="5"/>
      <c r="E122" s="5"/>
      <c r="F122" s="5">
        <v>3.5190615835777095E-2</v>
      </c>
      <c r="G122" s="5"/>
      <c r="H122" s="15">
        <f t="shared" si="11"/>
        <v>3.5190615835777095E-2</v>
      </c>
      <c r="I122" s="5">
        <v>3.5899999999999994E-2</v>
      </c>
      <c r="J122" s="5"/>
      <c r="K122" s="15">
        <f t="shared" si="8"/>
        <v>3.5899999999999994E-2</v>
      </c>
      <c r="L122" s="5">
        <f>((1+H122)/('real returns 1793-2019'!$E122))-1</f>
        <v>2.4621770214670491E-2</v>
      </c>
      <c r="M122" s="5">
        <f>((1+K122)/('real returns 1793-2019'!$E122))-1</f>
        <v>2.5323911875336114E-2</v>
      </c>
      <c r="N122" s="16">
        <f t="shared" si="9"/>
        <v>2830.953581300218</v>
      </c>
      <c r="O122" s="16">
        <f t="shared" si="10"/>
        <v>250.74515667602142</v>
      </c>
      <c r="P122" s="16">
        <f t="shared" si="6"/>
        <v>2009.5895244262424</v>
      </c>
      <c r="Q122" s="11">
        <f t="shared" si="7"/>
        <v>67.26836835904065</v>
      </c>
    </row>
    <row r="123" spans="1:17" x14ac:dyDescent="0.55000000000000004">
      <c r="A123">
        <v>1913</v>
      </c>
      <c r="D123" s="5"/>
      <c r="E123" s="5"/>
      <c r="F123" s="5">
        <v>7.0821529745042522E-2</v>
      </c>
      <c r="G123" s="5"/>
      <c r="H123" s="15">
        <f t="shared" si="11"/>
        <v>7.0821529745042522E-2</v>
      </c>
      <c r="I123" s="5">
        <v>-1.5899999999999949E-2</v>
      </c>
      <c r="J123" s="5"/>
      <c r="K123" s="15">
        <f t="shared" si="8"/>
        <v>-1.5899999999999949E-2</v>
      </c>
      <c r="L123" s="5">
        <f>((1+H123)/('real returns 1793-2019'!$E123))-1</f>
        <v>4.8841508871328543E-2</v>
      </c>
      <c r="M123" s="5">
        <f>((1+K123)/('real returns 1793-2019'!$E123))-1</f>
        <v>-3.6099947368421037E-2</v>
      </c>
      <c r="N123" s="16">
        <f t="shared" si="9"/>
        <v>2969.221625755612</v>
      </c>
      <c r="O123" s="16">
        <f t="shared" si="10"/>
        <v>241.69326971713056</v>
      </c>
      <c r="P123" s="16">
        <f t="shared" si="6"/>
        <v>2142.2224330383747</v>
      </c>
      <c r="Q123" s="11">
        <f t="shared" si="7"/>
        <v>69.690029619966111</v>
      </c>
    </row>
    <row r="124" spans="1:17" x14ac:dyDescent="0.55000000000000004">
      <c r="A124">
        <v>1914</v>
      </c>
      <c r="D124" s="5"/>
      <c r="E124" s="5"/>
      <c r="F124" s="5">
        <v>-4.8941798941798953E-2</v>
      </c>
      <c r="G124" s="5"/>
      <c r="H124" s="15">
        <f t="shared" si="11"/>
        <v>-4.8941798941798953E-2</v>
      </c>
      <c r="I124" s="5">
        <v>8.2300000000000012E-2</v>
      </c>
      <c r="J124" s="5"/>
      <c r="K124" s="15">
        <f t="shared" si="8"/>
        <v>8.2300000000000012E-2</v>
      </c>
      <c r="L124" s="5">
        <f>((1+H124)/('real returns 1793-2019'!$E124))-1</f>
        <v>-6.7962962962963003E-2</v>
      </c>
      <c r="M124" s="5">
        <f>((1+K124)/('real returns 1793-2019'!$E124))-1</f>
        <v>6.0653999999999986E-2</v>
      </c>
      <c r="N124" s="16">
        <f t="shared" si="9"/>
        <v>2767.4245263755547</v>
      </c>
      <c r="O124" s="16">
        <f t="shared" si="10"/>
        <v>256.35293329855341</v>
      </c>
      <c r="P124" s="16">
        <f t="shared" si="6"/>
        <v>2283.6091136189075</v>
      </c>
      <c r="Q124" s="11">
        <f t="shared" si="7"/>
        <v>72.198870686284891</v>
      </c>
    </row>
    <row r="125" spans="1:17" x14ac:dyDescent="0.55000000000000004">
      <c r="A125">
        <v>1915</v>
      </c>
      <c r="D125" s="5"/>
      <c r="E125" s="5"/>
      <c r="F125" s="5">
        <v>-5.7719054242002743E-2</v>
      </c>
      <c r="G125" s="5"/>
      <c r="H125" s="15">
        <f t="shared" si="11"/>
        <v>-5.7719054242002743E-2</v>
      </c>
      <c r="I125" s="5">
        <v>3.1199999999999936E-2</v>
      </c>
      <c r="J125" s="5"/>
      <c r="K125" s="15">
        <f t="shared" si="8"/>
        <v>3.1199999999999936E-2</v>
      </c>
      <c r="L125" s="5">
        <f>((1+H125)/('real returns 1793-2019'!$E125))-1</f>
        <v>-6.704856855643837E-2</v>
      </c>
      <c r="M125" s="5">
        <f>((1+K125)/('real returns 1793-2019'!$E125))-1</f>
        <v>2.0990099009900787E-2</v>
      </c>
      <c r="N125" s="16">
        <f t="shared" si="9"/>
        <v>2581.8726732940945</v>
      </c>
      <c r="O125" s="16">
        <f t="shared" si="10"/>
        <v>261.73380674996855</v>
      </c>
      <c r="P125" s="16">
        <f t="shared" si="6"/>
        <v>2434.3273151177555</v>
      </c>
      <c r="Q125" s="11">
        <f t="shared" si="7"/>
        <v>74.798030030991143</v>
      </c>
    </row>
    <row r="126" spans="1:17" x14ac:dyDescent="0.55000000000000004">
      <c r="A126">
        <v>1916</v>
      </c>
      <c r="D126" s="5"/>
      <c r="E126" s="5"/>
      <c r="F126" s="5">
        <v>0.31439114391143907</v>
      </c>
      <c r="G126" s="5"/>
      <c r="H126" s="15">
        <f t="shared" si="11"/>
        <v>0.31439114391143907</v>
      </c>
      <c r="I126" s="5">
        <v>6.7400000000000002E-2</v>
      </c>
      <c r="J126" s="5"/>
      <c r="K126" s="15">
        <f t="shared" si="8"/>
        <v>6.7400000000000002E-2</v>
      </c>
      <c r="L126" s="5">
        <f>((1+H126)/('real returns 1793-2019'!$E126))-1</f>
        <v>0.27647601476014749</v>
      </c>
      <c r="M126" s="5">
        <f>((1+K126)/('real returns 1793-2019'!$E126))-1</f>
        <v>3.6609615384615157E-2</v>
      </c>
      <c r="N126" s="16">
        <f t="shared" si="9"/>
        <v>3295.698540624574</v>
      </c>
      <c r="O126" s="16">
        <f t="shared" si="10"/>
        <v>271.31578074823608</v>
      </c>
      <c r="P126" s="16">
        <f t="shared" si="6"/>
        <v>2594.9929179155274</v>
      </c>
      <c r="Q126" s="11">
        <f t="shared" si="7"/>
        <v>77.490759112106829</v>
      </c>
    </row>
    <row r="127" spans="1:17" x14ac:dyDescent="0.55000000000000004">
      <c r="A127">
        <v>1917</v>
      </c>
      <c r="D127" s="5"/>
      <c r="E127" s="5"/>
      <c r="F127" s="5">
        <v>9.208309938236936E-2</v>
      </c>
      <c r="G127" s="5"/>
      <c r="H127" s="15">
        <f t="shared" si="11"/>
        <v>9.208309938236936E-2</v>
      </c>
      <c r="I127" s="5">
        <v>1.7099999999999966E-2</v>
      </c>
      <c r="J127" s="5"/>
      <c r="K127" s="15">
        <f t="shared" si="8"/>
        <v>1.7099999999999966E-2</v>
      </c>
      <c r="L127" s="5">
        <f>((1+H127)/('real returns 1793-2019'!$E127))-1</f>
        <v>-2.9259467215671631E-2</v>
      </c>
      <c r="M127" s="5">
        <f>((1+K127)/('real returns 1793-2019'!$E127))-1</f>
        <v>-9.5911111111111169E-2</v>
      </c>
      <c r="N127" s="16">
        <f t="shared" si="9"/>
        <v>3199.2681572224324</v>
      </c>
      <c r="O127" s="16">
        <f t="shared" si="10"/>
        <v>245.29358275469414</v>
      </c>
      <c r="P127" s="16">
        <f t="shared" si="6"/>
        <v>2766.2624504979522</v>
      </c>
      <c r="Q127" s="11">
        <f t="shared" si="7"/>
        <v>80.280426440142676</v>
      </c>
    </row>
    <row r="128" spans="1:17" x14ac:dyDescent="0.55000000000000004">
      <c r="A128">
        <v>1918</v>
      </c>
      <c r="D128" s="5"/>
      <c r="E128" s="5"/>
      <c r="F128" s="5">
        <v>-0.1737789203084833</v>
      </c>
      <c r="G128" s="5"/>
      <c r="H128" s="15">
        <f t="shared" si="11"/>
        <v>-0.1737789203084833</v>
      </c>
      <c r="I128" s="5">
        <v>-6.0000000000005882E-4</v>
      </c>
      <c r="J128" s="5"/>
      <c r="K128" s="15">
        <f t="shared" si="8"/>
        <v>-6.0000000000005882E-4</v>
      </c>
      <c r="L128" s="5">
        <f>((1+H128)/('real returns 1793-2019'!$E128))-1</f>
        <v>-0.3095152405435182</v>
      </c>
      <c r="M128" s="5">
        <f>((1+K128)/('real returns 1793-2019'!$E128))-1</f>
        <v>-0.16478714285714291</v>
      </c>
      <c r="N128" s="16">
        <f t="shared" si="9"/>
        <v>2209.0459039765128</v>
      </c>
      <c r="O128" s="16">
        <f t="shared" si="10"/>
        <v>204.87235409135596</v>
      </c>
      <c r="P128" s="16">
        <f t="shared" si="6"/>
        <v>2948.8357722308174</v>
      </c>
      <c r="Q128" s="11">
        <f t="shared" si="7"/>
        <v>83.170521791987809</v>
      </c>
    </row>
    <row r="129" spans="1:17" x14ac:dyDescent="0.55000000000000004">
      <c r="A129">
        <v>1919</v>
      </c>
      <c r="D129" s="5"/>
      <c r="E129" s="5"/>
      <c r="F129" s="5">
        <v>0.16925948973242066</v>
      </c>
      <c r="G129" s="5"/>
      <c r="H129" s="15">
        <f t="shared" si="11"/>
        <v>0.16925948973242066</v>
      </c>
      <c r="I129" s="5">
        <v>5.460000000000001E-2</v>
      </c>
      <c r="J129" s="5"/>
      <c r="K129" s="15">
        <f t="shared" si="8"/>
        <v>5.460000000000001E-2</v>
      </c>
      <c r="L129" s="5">
        <f>((1+H129)/('real returns 1793-2019'!$E129))-1</f>
        <v>-7.9010390149157894E-3</v>
      </c>
      <c r="M129" s="5">
        <f>((1+K129)/('real returns 1793-2019'!$E129))-1</f>
        <v>-0.10518787878787883</v>
      </c>
      <c r="N129" s="16">
        <f t="shared" si="9"/>
        <v>2191.5921461034545</v>
      </c>
      <c r="O129" s="16">
        <f t="shared" si="10"/>
        <v>183.32226574220701</v>
      </c>
      <c r="P129" s="16">
        <f t="shared" si="6"/>
        <v>3143.4589331980515</v>
      </c>
      <c r="Q129" s="11">
        <f t="shared" si="7"/>
        <v>86.164660576499372</v>
      </c>
    </row>
    <row r="130" spans="1:17" x14ac:dyDescent="0.55000000000000004">
      <c r="A130">
        <v>1920</v>
      </c>
      <c r="D130" s="5"/>
      <c r="E130" s="5"/>
      <c r="F130" s="5">
        <v>0.1905268759978711</v>
      </c>
      <c r="G130" s="5"/>
      <c r="H130" s="15">
        <f t="shared" si="11"/>
        <v>0.1905268759978711</v>
      </c>
      <c r="I130" s="5">
        <v>-1.2399999999999953E-2</v>
      </c>
      <c r="J130" s="5"/>
      <c r="K130" s="15">
        <f t="shared" si="8"/>
        <v>-1.2399999999999953E-2</v>
      </c>
      <c r="L130" s="5">
        <f>((1+H130)/('real returns 1793-2019'!$E130))-1</f>
        <v>1.7807950982635878E-2</v>
      </c>
      <c r="M130" s="5">
        <f>((1+K130)/('real returns 1793-2019'!$E130))-1</f>
        <v>-0.15567875647668394</v>
      </c>
      <c r="N130" s="16">
        <f t="shared" si="9"/>
        <v>2230.6199116151947</v>
      </c>
      <c r="O130" s="16">
        <f t="shared" si="10"/>
        <v>154.78288337697202</v>
      </c>
      <c r="P130" s="16">
        <f t="shared" si="6"/>
        <v>3350.9272227891229</v>
      </c>
      <c r="Q130" s="11">
        <f t="shared" si="7"/>
        <v>89.266588357253355</v>
      </c>
    </row>
    <row r="131" spans="1:17" x14ac:dyDescent="0.55000000000000004">
      <c r="A131">
        <v>1921</v>
      </c>
      <c r="D131" s="5"/>
      <c r="E131" s="5"/>
      <c r="F131" s="5">
        <v>-0.14260169870362094</v>
      </c>
      <c r="G131" s="5"/>
      <c r="H131" s="15">
        <f t="shared" si="11"/>
        <v>-0.14260169870362094</v>
      </c>
      <c r="I131" s="5">
        <v>8.1000000000000016E-2</v>
      </c>
      <c r="J131" s="5"/>
      <c r="K131" s="15">
        <f t="shared" si="8"/>
        <v>8.1000000000000016E-2</v>
      </c>
      <c r="L131" s="5">
        <f>((1+H131)/('real returns 1793-2019'!$E131))-1</f>
        <v>-0.12906383078841488</v>
      </c>
      <c r="M131" s="5">
        <f>((1+K131)/('real returns 1793-2019'!$E131))-1</f>
        <v>9.8068421052631694E-2</v>
      </c>
      <c r="N131" s="16">
        <f t="shared" si="9"/>
        <v>1942.7275607892223</v>
      </c>
      <c r="O131" s="16">
        <f t="shared" si="10"/>
        <v>169.9621963557253</v>
      </c>
      <c r="P131" s="16">
        <f t="shared" si="6"/>
        <v>3572.088419493205</v>
      </c>
      <c r="Q131" s="11">
        <f t="shared" si="7"/>
        <v>92.480185538114483</v>
      </c>
    </row>
    <row r="132" spans="1:17" x14ac:dyDescent="0.55000000000000004">
      <c r="A132">
        <v>1922</v>
      </c>
      <c r="D132" s="5"/>
      <c r="E132" s="5"/>
      <c r="F132" s="5">
        <v>9.2805005213764336E-2</v>
      </c>
      <c r="G132" s="5"/>
      <c r="H132" s="15">
        <f t="shared" si="11"/>
        <v>9.2805005213764336E-2</v>
      </c>
      <c r="I132" s="5">
        <v>0.15270000000000006</v>
      </c>
      <c r="J132" s="5"/>
      <c r="K132" s="15">
        <f t="shared" si="8"/>
        <v>0.15270000000000006</v>
      </c>
      <c r="L132" s="5">
        <f>((1+H132)/('real returns 1793-2019'!$E132))-1</f>
        <v>0.22859734313973523</v>
      </c>
      <c r="M132" s="5">
        <f>((1+K132)/('real returns 1793-2019'!$E132))-1</f>
        <v>0.29593491124260374</v>
      </c>
      <c r="N132" s="16">
        <f t="shared" si="9"/>
        <v>2386.8299196299768</v>
      </c>
      <c r="O132" s="16">
        <f t="shared" si="10"/>
        <v>220.25994384885485</v>
      </c>
      <c r="P132" s="16">
        <f t="shared" si="6"/>
        <v>3807.8462551797566</v>
      </c>
      <c r="Q132" s="11">
        <f t="shared" si="7"/>
        <v>95.809472217486601</v>
      </c>
    </row>
    <row r="133" spans="1:17" x14ac:dyDescent="0.55000000000000004">
      <c r="A133">
        <v>1923</v>
      </c>
      <c r="D133" s="5"/>
      <c r="E133" s="5"/>
      <c r="F133" s="5">
        <v>0.29293893129770998</v>
      </c>
      <c r="G133" s="5"/>
      <c r="H133" s="15">
        <f t="shared" si="11"/>
        <v>0.29293893129770998</v>
      </c>
      <c r="I133" s="5">
        <v>3.530000000000004E-2</v>
      </c>
      <c r="J133" s="5"/>
      <c r="K133" s="15">
        <f t="shared" si="8"/>
        <v>3.530000000000004E-2</v>
      </c>
      <c r="L133" s="5">
        <f>((1+H133)/('real returns 1793-2019'!$E133))-1</f>
        <v>0.30063499636495816</v>
      </c>
      <c r="M133" s="5">
        <f>((1+K133)/('real returns 1793-2019'!$E133))-1</f>
        <v>4.1462499999999958E-2</v>
      </c>
      <c r="N133" s="16">
        <f t="shared" si="9"/>
        <v>3104.3945238417082</v>
      </c>
      <c r="O133" s="16">
        <f t="shared" si="10"/>
        <v>229.39247177068799</v>
      </c>
      <c r="P133" s="16">
        <f t="shared" ref="P133:P196" si="12">P132*1.066</f>
        <v>4059.1641080216209</v>
      </c>
      <c r="Q133" s="11">
        <f t="shared" ref="Q133:Q196" si="13">Q132*1.036</f>
        <v>99.258613217316125</v>
      </c>
    </row>
    <row r="134" spans="1:17" x14ac:dyDescent="0.55000000000000004">
      <c r="A134">
        <v>1924</v>
      </c>
      <c r="D134" s="5"/>
      <c r="E134" s="5"/>
      <c r="F134" s="5">
        <v>5.4612546125461181E-2</v>
      </c>
      <c r="G134" s="5"/>
      <c r="H134" s="15">
        <f t="shared" si="11"/>
        <v>5.4612546125461181E-2</v>
      </c>
      <c r="I134" s="5">
        <v>8.3100000000000035E-2</v>
      </c>
      <c r="J134" s="5"/>
      <c r="K134" s="15">
        <f t="shared" si="8"/>
        <v>8.3100000000000035E-2</v>
      </c>
      <c r="L134" s="5">
        <f>((1+H134)/('real returns 1793-2019'!$E134))-1</f>
        <v>2.4132414734552077E-2</v>
      </c>
      <c r="M134" s="5">
        <f>((1+K134)/('real returns 1793-2019'!$E134))-1</f>
        <v>5.1796531791907574E-2</v>
      </c>
      <c r="N134" s="16">
        <f t="shared" si="9"/>
        <v>3179.3110599907286</v>
      </c>
      <c r="O134" s="16">
        <f t="shared" si="10"/>
        <v>241.27420622758268</v>
      </c>
      <c r="P134" s="18">
        <f t="shared" si="12"/>
        <v>4327.0689391510477</v>
      </c>
      <c r="Q134" s="18">
        <f t="shared" si="13"/>
        <v>102.83192329313951</v>
      </c>
    </row>
    <row r="135" spans="1:17" x14ac:dyDescent="0.55000000000000004">
      <c r="A135">
        <v>1925</v>
      </c>
      <c r="D135" s="5"/>
      <c r="E135" s="5"/>
      <c r="F135" s="5">
        <v>0.26871938418474461</v>
      </c>
      <c r="G135" s="5"/>
      <c r="H135" s="15">
        <f t="shared" si="11"/>
        <v>0.26871938418474461</v>
      </c>
      <c r="I135" s="5">
        <v>6.7300000000000013E-2</v>
      </c>
      <c r="J135" s="5"/>
      <c r="K135" s="15">
        <f t="shared" si="8"/>
        <v>6.7300000000000013E-2</v>
      </c>
      <c r="L135" s="5">
        <f>((1+H135)/('real returns 1793-2019'!$E135))-1</f>
        <v>0.26871938418474461</v>
      </c>
      <c r="M135" s="5">
        <f>((1+K135)/('real returns 1793-2019'!$E135))-1</f>
        <v>6.7299999999999915E-2</v>
      </c>
      <c r="N135" s="16">
        <f t="shared" si="9"/>
        <v>4033.6535701631847</v>
      </c>
      <c r="O135" s="16">
        <f t="shared" si="10"/>
        <v>257.511960306699</v>
      </c>
      <c r="P135" s="18">
        <f t="shared" si="12"/>
        <v>4612.655489135017</v>
      </c>
      <c r="Q135" s="18">
        <f t="shared" si="13"/>
        <v>106.53387253169254</v>
      </c>
    </row>
    <row r="136" spans="1:17" x14ac:dyDescent="0.55000000000000004">
      <c r="A136">
        <v>1926</v>
      </c>
      <c r="D136" s="5"/>
      <c r="E136" s="5"/>
      <c r="F136" s="5">
        <v>0.25785990071704368</v>
      </c>
      <c r="G136" s="5"/>
      <c r="H136" s="15">
        <f t="shared" si="11"/>
        <v>0.25785990071704368</v>
      </c>
      <c r="I136" s="5">
        <v>6.3100000000000017E-2</v>
      </c>
      <c r="J136" s="5"/>
      <c r="K136" s="15">
        <f t="shared" si="8"/>
        <v>6.3100000000000017E-2</v>
      </c>
      <c r="L136" s="5">
        <f>((1+H136)/('real returns 1793-2019'!$E136))-1</f>
        <v>0.21569699901703121</v>
      </c>
      <c r="M136" s="5">
        <f>((1+K136)/('real returns 1793-2019'!$E136))-1</f>
        <v>2.7465363128491793E-2</v>
      </c>
      <c r="N136" s="16">
        <f t="shared" si="9"/>
        <v>4903.7005403217172</v>
      </c>
      <c r="O136" s="16">
        <f t="shared" si="10"/>
        <v>264.58461980645222</v>
      </c>
      <c r="P136" s="18">
        <f t="shared" si="12"/>
        <v>4917.090751417928</v>
      </c>
      <c r="Q136" s="18">
        <f t="shared" si="13"/>
        <v>110.36909194283348</v>
      </c>
    </row>
    <row r="137" spans="1:17" x14ac:dyDescent="0.55000000000000004">
      <c r="A137">
        <v>1927</v>
      </c>
      <c r="D137" s="5"/>
      <c r="E137" s="5"/>
      <c r="F137" s="5"/>
      <c r="G137" s="5">
        <v>9.4534207507759094E-2</v>
      </c>
      <c r="H137" s="15">
        <f>G137</f>
        <v>9.4534207507759094E-2</v>
      </c>
      <c r="I137" s="5"/>
      <c r="J137" s="5">
        <v>7.0998178888896701E-2</v>
      </c>
      <c r="K137" s="15">
        <f>J137</f>
        <v>7.0998178888896701E-2</v>
      </c>
      <c r="L137" s="5">
        <f>((1+H137)/('real returns 1793-2019'!$E137))-1</f>
        <v>0.11955213225079353</v>
      </c>
      <c r="M137" s="5">
        <f>((1+K137)/('real returns 1793-2019'!$E137))-1</f>
        <v>9.5478137263500074E-2</v>
      </c>
      <c r="N137" s="16">
        <f t="shared" si="9"/>
        <v>5489.9483958365472</v>
      </c>
      <c r="O137" s="16">
        <f t="shared" si="10"/>
        <v>289.84666645414364</v>
      </c>
      <c r="P137" s="18">
        <f t="shared" si="12"/>
        <v>5241.6187410115117</v>
      </c>
      <c r="Q137" s="18">
        <f t="shared" si="13"/>
        <v>114.34237925277549</v>
      </c>
    </row>
    <row r="138" spans="1:17" x14ac:dyDescent="0.55000000000000004">
      <c r="A138">
        <v>1928</v>
      </c>
      <c r="D138" s="5"/>
      <c r="E138" s="5"/>
      <c r="F138" s="5"/>
      <c r="G138" s="5">
        <v>0.39624748999807813</v>
      </c>
      <c r="H138" s="15">
        <f t="shared" ref="H138:H201" si="14">G138</f>
        <v>0.39624748999807813</v>
      </c>
      <c r="I138" s="5"/>
      <c r="J138" s="5">
        <v>7.7445769293355893E-2</v>
      </c>
      <c r="K138" s="15">
        <f t="shared" ref="K138:K201" si="15">J138</f>
        <v>7.7445769293355893E-2</v>
      </c>
      <c r="L138" s="5">
        <f>((1+H138)/('real returns 1793-2019'!$E138))-1</f>
        <v>0.41238907947782466</v>
      </c>
      <c r="M138" s="5">
        <f>((1+K138)/('real returns 1793-2019'!$E138))-1</f>
        <v>8.9901789747614202E-2</v>
      </c>
      <c r="N138" s="16">
        <f t="shared" si="9"/>
        <v>7753.9431611763412</v>
      </c>
      <c r="O138" s="16">
        <f t="shared" si="10"/>
        <v>315.90440052075093</v>
      </c>
      <c r="P138" s="18">
        <f t="shared" si="12"/>
        <v>5587.5655779182716</v>
      </c>
      <c r="Q138" s="18">
        <f t="shared" si="13"/>
        <v>118.45870490587541</v>
      </c>
    </row>
    <row r="139" spans="1:17" x14ac:dyDescent="0.55000000000000004">
      <c r="A139">
        <v>1929</v>
      </c>
      <c r="D139" s="5"/>
      <c r="E139" s="5"/>
      <c r="F139" s="5"/>
      <c r="G139" s="5">
        <v>0.52587742514944624</v>
      </c>
      <c r="H139" s="15">
        <f t="shared" si="14"/>
        <v>0.52587742514944624</v>
      </c>
      <c r="I139" s="5"/>
      <c r="J139" s="5">
        <v>-4.5967473633533595E-3</v>
      </c>
      <c r="K139" s="15">
        <f t="shared" si="15"/>
        <v>-4.5967473633533595E-3</v>
      </c>
      <c r="L139" s="5">
        <f>((1+H139)/('real returns 1793-2019'!$E139))-1</f>
        <v>0.54372394474183738</v>
      </c>
      <c r="M139" s="5">
        <f>((1+K139)/('real returns 1793-2019'!$E139))-1</f>
        <v>7.0453959423384394E-3</v>
      </c>
      <c r="N139" s="16">
        <f t="shared" si="9"/>
        <v>11969.947724075135</v>
      </c>
      <c r="O139" s="16">
        <f t="shared" si="10"/>
        <v>318.13007210234667</v>
      </c>
      <c r="P139" s="18">
        <f t="shared" si="12"/>
        <v>5956.3449060608782</v>
      </c>
      <c r="Q139" s="18">
        <f t="shared" si="13"/>
        <v>122.72321828248693</v>
      </c>
    </row>
    <row r="140" spans="1:17" x14ac:dyDescent="0.55000000000000004">
      <c r="A140">
        <v>1930</v>
      </c>
      <c r="D140" s="5"/>
      <c r="E140" s="5"/>
      <c r="F140" s="5"/>
      <c r="G140" s="5">
        <v>-7.9244508315162165E-2</v>
      </c>
      <c r="H140" s="15">
        <f t="shared" si="14"/>
        <v>-7.9244508315162165E-2</v>
      </c>
      <c r="I140" s="5"/>
      <c r="J140" s="5">
        <v>3.7542987311528497E-2</v>
      </c>
      <c r="K140" s="15">
        <f t="shared" si="15"/>
        <v>3.7542987311528497E-2</v>
      </c>
      <c r="L140" s="5">
        <f>((1+H140)/('real returns 1793-2019'!$E140))-1</f>
        <v>-7.9244508315162165E-2</v>
      </c>
      <c r="M140" s="5">
        <f>((1+K140)/('real returns 1793-2019'!$E140))-1</f>
        <v>3.7542987311528497E-2</v>
      </c>
      <c r="N140" s="16">
        <f t="shared" si="9"/>
        <v>11021.395102122606</v>
      </c>
      <c r="O140" s="16">
        <f t="shared" si="10"/>
        <v>330.07362536270074</v>
      </c>
      <c r="P140" s="18">
        <f t="shared" si="12"/>
        <v>6349.4636698608965</v>
      </c>
      <c r="Q140" s="18">
        <f t="shared" si="13"/>
        <v>127.14125414065646</v>
      </c>
    </row>
    <row r="141" spans="1:17" x14ac:dyDescent="0.55000000000000004">
      <c r="A141">
        <v>1931</v>
      </c>
      <c r="D141" s="5"/>
      <c r="E141" s="5"/>
      <c r="F141" s="5"/>
      <c r="G141" s="5">
        <v>-0.25862144407623677</v>
      </c>
      <c r="H141" s="15">
        <f t="shared" si="14"/>
        <v>-0.25862144407623677</v>
      </c>
      <c r="I141" s="5"/>
      <c r="J141" s="5">
        <v>3.969365568359895E-2</v>
      </c>
      <c r="K141" s="15">
        <f t="shared" si="15"/>
        <v>3.969365568359895E-2</v>
      </c>
      <c r="L141" s="5">
        <f>((1+H141)/('real returns 1793-2019'!$E141))-1</f>
        <v>-0.2026683455159527</v>
      </c>
      <c r="M141" s="5">
        <f>((1+K141)/('real returns 1793-2019'!$E141))-1</f>
        <v>0.11816110139556879</v>
      </c>
      <c r="N141" s="16">
        <f t="shared" si="9"/>
        <v>8787.7071914977932</v>
      </c>
      <c r="O141" s="16">
        <f t="shared" si="10"/>
        <v>369.07548847718579</v>
      </c>
      <c r="P141" s="18">
        <f t="shared" si="12"/>
        <v>6768.5282720717159</v>
      </c>
      <c r="Q141" s="18">
        <f t="shared" si="13"/>
        <v>131.71833928972009</v>
      </c>
    </row>
    <row r="142" spans="1:17" x14ac:dyDescent="0.55000000000000004">
      <c r="A142">
        <v>1932</v>
      </c>
      <c r="D142" s="5"/>
      <c r="E142" s="5"/>
      <c r="F142" s="5"/>
      <c r="G142" s="5">
        <v>-0.47518412519292075</v>
      </c>
      <c r="H142" s="15">
        <f t="shared" si="14"/>
        <v>-0.47518412519292075</v>
      </c>
      <c r="I142" s="5"/>
      <c r="J142" s="5">
        <v>-3.8301532791020665E-2</v>
      </c>
      <c r="K142" s="15">
        <f t="shared" si="15"/>
        <v>-3.8301532791020665E-2</v>
      </c>
      <c r="L142" s="5">
        <f>((1+H142)/('real returns 1793-2019'!$E142))-1</f>
        <v>-0.41646346787184896</v>
      </c>
      <c r="M142" s="5">
        <f>((1+K142)/('real returns 1793-2019'!$E142))-1</f>
        <v>6.9301092910683204E-2</v>
      </c>
      <c r="N142" s="16">
        <f t="shared" ref="N142:N205" si="16">N141*(1+L142)</f>
        <v>5127.9481798842362</v>
      </c>
      <c r="O142" s="16">
        <f t="shared" ref="O142:O205" si="17">O141*(1+M142)</f>
        <v>394.65282319519901</v>
      </c>
      <c r="P142" s="18">
        <f t="shared" si="12"/>
        <v>7215.2511380284495</v>
      </c>
      <c r="Q142" s="18">
        <f t="shared" si="13"/>
        <v>136.46019950415001</v>
      </c>
    </row>
    <row r="143" spans="1:17" x14ac:dyDescent="0.55000000000000004">
      <c r="A143">
        <v>1933</v>
      </c>
      <c r="D143" s="5"/>
      <c r="E143" s="5"/>
      <c r="F143" s="5"/>
      <c r="G143" s="5">
        <v>-4.8208703004441134E-2</v>
      </c>
      <c r="H143" s="15">
        <f t="shared" si="14"/>
        <v>-4.8208703004441134E-2</v>
      </c>
      <c r="I143" s="5"/>
      <c r="J143" s="5">
        <v>0.18172733141273612</v>
      </c>
      <c r="K143" s="15">
        <f t="shared" si="15"/>
        <v>0.18172733141273612</v>
      </c>
      <c r="L143" s="5">
        <f>((1+H143)/('real returns 1793-2019'!$E143))-1</f>
        <v>5.508647651445675E-2</v>
      </c>
      <c r="M143" s="5">
        <f>((1+K143)/('real returns 1793-2019'!$E143))-1</f>
        <v>0.30997680924047488</v>
      </c>
      <c r="N143" s="16">
        <f t="shared" si="16"/>
        <v>5410.4287768627801</v>
      </c>
      <c r="O143" s="16">
        <f t="shared" si="17"/>
        <v>516.98604608699202</v>
      </c>
      <c r="P143" s="18">
        <f t="shared" si="12"/>
        <v>7691.4577131383276</v>
      </c>
      <c r="Q143" s="18">
        <f t="shared" si="13"/>
        <v>141.37276668629943</v>
      </c>
    </row>
    <row r="144" spans="1:17" x14ac:dyDescent="0.55000000000000004">
      <c r="A144">
        <v>1934</v>
      </c>
      <c r="D144" s="5"/>
      <c r="E144" s="5"/>
      <c r="F144" s="5"/>
      <c r="G144" s="5">
        <v>0.68959531431624521</v>
      </c>
      <c r="H144" s="15">
        <f t="shared" si="14"/>
        <v>0.68959531431624521</v>
      </c>
      <c r="I144" s="5"/>
      <c r="J144" s="5">
        <v>1.0040562435559064E-2</v>
      </c>
      <c r="K144" s="15">
        <f t="shared" si="15"/>
        <v>1.0040562435559064E-2</v>
      </c>
      <c r="L144" s="5">
        <f>((1+H144)/('real returns 1793-2019'!$E144))-1</f>
        <v>0.65119542080905801</v>
      </c>
      <c r="M144" s="5">
        <f>((1+K144)/('real returns 1793-2019'!$E144))-1</f>
        <v>-1.2914904892521673E-2</v>
      </c>
      <c r="N144" s="16">
        <f t="shared" si="16"/>
        <v>8933.675220969375</v>
      </c>
      <c r="O144" s="16">
        <f t="shared" si="17"/>
        <v>510.30922047101768</v>
      </c>
      <c r="P144" s="18">
        <f t="shared" si="12"/>
        <v>8199.0939222054585</v>
      </c>
      <c r="Q144" s="18">
        <f t="shared" si="13"/>
        <v>146.4621862870062</v>
      </c>
    </row>
    <row r="145" spans="1:17" x14ac:dyDescent="0.55000000000000004">
      <c r="A145">
        <v>1935</v>
      </c>
      <c r="D145" s="5"/>
      <c r="E145" s="5"/>
      <c r="F145" s="5"/>
      <c r="G145" s="5">
        <v>-0.14610109373750024</v>
      </c>
      <c r="H145" s="15">
        <f t="shared" si="14"/>
        <v>-0.14610109373750024</v>
      </c>
      <c r="I145" s="5"/>
      <c r="J145" s="5">
        <v>9.2105594488471887E-2</v>
      </c>
      <c r="K145" s="15">
        <f t="shared" si="15"/>
        <v>9.2105594488471887E-2</v>
      </c>
      <c r="L145" s="5">
        <f>((1+H145)/('real returns 1793-2019'!$E145))-1</f>
        <v>-0.17121576745110312</v>
      </c>
      <c r="M145" s="5">
        <f>((1+K145)/('real returns 1793-2019'!$E145))-1</f>
        <v>5.9984841709399106E-2</v>
      </c>
      <c r="N145" s="16">
        <f t="shared" si="16"/>
        <v>7404.0891618522</v>
      </c>
      <c r="O145" s="16">
        <f t="shared" si="17"/>
        <v>540.92003828381849</v>
      </c>
      <c r="P145" s="18">
        <f t="shared" si="12"/>
        <v>8740.2341210710201</v>
      </c>
      <c r="Q145" s="18">
        <f t="shared" si="13"/>
        <v>151.73482499333844</v>
      </c>
    </row>
    <row r="146" spans="1:17" x14ac:dyDescent="0.55000000000000004">
      <c r="A146">
        <v>1936</v>
      </c>
      <c r="D146" s="5"/>
      <c r="E146" s="5"/>
      <c r="F146" s="5"/>
      <c r="G146" s="5">
        <v>0.64302151600125024</v>
      </c>
      <c r="H146" s="15">
        <f t="shared" si="14"/>
        <v>0.64302151600125024</v>
      </c>
      <c r="I146" s="5"/>
      <c r="J146" s="5">
        <v>3.6864722511067871E-2</v>
      </c>
      <c r="K146" s="15">
        <f t="shared" si="15"/>
        <v>3.6864722511067871E-2</v>
      </c>
      <c r="L146" s="5">
        <f>((1+H146)/('real returns 1793-2019'!$E146))-1</f>
        <v>0.61920960997224639</v>
      </c>
      <c r="M146" s="5">
        <f>((1+K146)/('real returns 1793-2019'!$E146))-1</f>
        <v>2.1837697547139268E-2</v>
      </c>
      <c r="N146" s="16">
        <f t="shared" si="16"/>
        <v>11988.772323962437</v>
      </c>
      <c r="O146" s="16">
        <f t="shared" si="17"/>
        <v>552.73248647704747</v>
      </c>
      <c r="P146" s="18">
        <f t="shared" si="12"/>
        <v>9317.0895730617085</v>
      </c>
      <c r="Q146" s="18">
        <f t="shared" si="13"/>
        <v>157.19727869309861</v>
      </c>
    </row>
    <row r="147" spans="1:17" x14ac:dyDescent="0.55000000000000004">
      <c r="A147">
        <v>1937</v>
      </c>
      <c r="D147" s="5"/>
      <c r="E147" s="5"/>
      <c r="F147" s="5"/>
      <c r="G147" s="5">
        <v>0.3040803728163568</v>
      </c>
      <c r="H147" s="15">
        <f t="shared" si="14"/>
        <v>0.3040803728163568</v>
      </c>
      <c r="I147" s="5"/>
      <c r="J147" s="5">
        <v>6.7688331215214337E-2</v>
      </c>
      <c r="K147" s="15">
        <f t="shared" si="15"/>
        <v>6.7688331215214337E-2</v>
      </c>
      <c r="L147" s="5">
        <f>((1+H147)/('real returns 1793-2019'!$E147))-1</f>
        <v>0.27633398190537073</v>
      </c>
      <c r="M147" s="5">
        <f>((1+K147)/('real returns 1793-2019'!$E147))-1</f>
        <v>4.4971558210635365E-2</v>
      </c>
      <c r="N147" s="16">
        <f t="shared" si="16"/>
        <v>15301.677518399883</v>
      </c>
      <c r="O147" s="16">
        <f t="shared" si="17"/>
        <v>577.58972766755926</v>
      </c>
      <c r="P147" s="18">
        <f t="shared" si="12"/>
        <v>9932.0174848837814</v>
      </c>
      <c r="Q147" s="18">
        <f t="shared" si="13"/>
        <v>162.85638072605016</v>
      </c>
    </row>
    <row r="148" spans="1:17" x14ac:dyDescent="0.55000000000000004">
      <c r="A148">
        <v>1938</v>
      </c>
      <c r="D148" s="5"/>
      <c r="E148" s="5"/>
      <c r="F148" s="5"/>
      <c r="G148" s="5">
        <v>-0.36511170427381356</v>
      </c>
      <c r="H148" s="15">
        <f t="shared" si="14"/>
        <v>-0.36511170427381356</v>
      </c>
      <c r="I148" s="5"/>
      <c r="J148" s="5">
        <v>9.3518922289224093E-3</v>
      </c>
      <c r="K148" s="15">
        <f t="shared" si="15"/>
        <v>9.3518922289224093E-3</v>
      </c>
      <c r="L148" s="5">
        <f>((1+H148)/('real returns 1793-2019'!$E148))-1</f>
        <v>-0.36958274860991336</v>
      </c>
      <c r="M148" s="5">
        <f>((1+K148)/('real returns 1793-2019'!$E148))-1</f>
        <v>2.2437803118173782E-3</v>
      </c>
      <c r="N148" s="16">
        <f t="shared" si="16"/>
        <v>9646.4414828071367</v>
      </c>
      <c r="O148" s="16">
        <f t="shared" si="17"/>
        <v>578.88571212680768</v>
      </c>
      <c r="P148" s="18">
        <f t="shared" si="12"/>
        <v>10587.530638886112</v>
      </c>
      <c r="Q148" s="18">
        <f t="shared" si="13"/>
        <v>168.71921043218796</v>
      </c>
    </row>
    <row r="149" spans="1:17" x14ac:dyDescent="0.55000000000000004">
      <c r="A149">
        <v>1939</v>
      </c>
      <c r="D149" s="5"/>
      <c r="E149" s="5"/>
      <c r="F149" s="5"/>
      <c r="G149" s="5">
        <v>0.2046709042442898</v>
      </c>
      <c r="H149" s="15">
        <f t="shared" si="14"/>
        <v>0.2046709042442898</v>
      </c>
      <c r="I149" s="5"/>
      <c r="J149" s="5">
        <v>5.5328000496135177E-2</v>
      </c>
      <c r="K149" s="15">
        <f t="shared" si="15"/>
        <v>5.5328000496135177E-2</v>
      </c>
      <c r="L149" s="5">
        <f>((1+H149)/('real returns 1793-2019'!$E149))-1</f>
        <v>0.22188048859063669</v>
      </c>
      <c r="M149" s="5">
        <f>((1+K149)/('real returns 1793-2019'!$E149))-1</f>
        <v>7.0404114788937155E-2</v>
      </c>
      <c r="N149" s="16">
        <f t="shared" si="16"/>
        <v>11786.79863217337</v>
      </c>
      <c r="O149" s="16">
        <f t="shared" si="17"/>
        <v>619.64164825305909</v>
      </c>
      <c r="P149" s="18">
        <f t="shared" si="12"/>
        <v>11286.307661052595</v>
      </c>
      <c r="Q149" s="18">
        <f t="shared" si="13"/>
        <v>174.79310200774674</v>
      </c>
    </row>
    <row r="150" spans="1:17" x14ac:dyDescent="0.55000000000000004">
      <c r="A150">
        <v>1940</v>
      </c>
      <c r="D150" s="5"/>
      <c r="E150" s="5"/>
      <c r="F150" s="5"/>
      <c r="G150" s="5">
        <v>3.1865951632516376E-2</v>
      </c>
      <c r="H150" s="15">
        <f t="shared" si="14"/>
        <v>3.1865951632516376E-2</v>
      </c>
      <c r="I150" s="5"/>
      <c r="J150" s="5">
        <v>5.1492194317787954E-2</v>
      </c>
      <c r="K150" s="15">
        <f t="shared" si="15"/>
        <v>5.1492194317787954E-2</v>
      </c>
      <c r="L150" s="5">
        <f>((1+H150)/('real returns 1793-2019'!$E150))-1</f>
        <v>3.9289447687426593E-2</v>
      </c>
      <c r="M150" s="5">
        <f>((1+K150)/('real returns 1793-2019'!$E150))-1</f>
        <v>5.9056886363239691E-2</v>
      </c>
      <c r="N150" s="16">
        <f t="shared" si="16"/>
        <v>12249.895440434377</v>
      </c>
      <c r="O150" s="16">
        <f t="shared" si="17"/>
        <v>656.23575465987051</v>
      </c>
      <c r="P150" s="18">
        <f t="shared" si="12"/>
        <v>12031.203966682067</v>
      </c>
      <c r="Q150" s="18">
        <f t="shared" si="13"/>
        <v>181.08565368002562</v>
      </c>
    </row>
    <row r="151" spans="1:17" x14ac:dyDescent="0.55000000000000004">
      <c r="A151">
        <v>1941</v>
      </c>
      <c r="D151" s="5"/>
      <c r="E151" s="5"/>
      <c r="F151" s="5"/>
      <c r="G151" s="5">
        <v>-0.10964482799055586</v>
      </c>
      <c r="H151" s="15">
        <f t="shared" si="14"/>
        <v>-0.10964482799055586</v>
      </c>
      <c r="I151" s="5"/>
      <c r="J151" s="5">
        <v>4.1368216187701812E-2</v>
      </c>
      <c r="K151" s="15">
        <f t="shared" si="15"/>
        <v>4.1368216187701812E-2</v>
      </c>
      <c r="L151" s="5">
        <f>((1+H151)/('real returns 1793-2019'!$E151))-1</f>
        <v>-0.12227397936657625</v>
      </c>
      <c r="M151" s="5">
        <f>((1+K151)/('real returns 1793-2019'!$E151))-1</f>
        <v>2.6597035816245063E-2</v>
      </c>
      <c r="N151" s="16">
        <f t="shared" si="16"/>
        <v>10752.051978107987</v>
      </c>
      <c r="O151" s="16">
        <f t="shared" si="17"/>
        <v>673.68968053045967</v>
      </c>
      <c r="P151" s="18">
        <f t="shared" si="12"/>
        <v>12825.263428483084</v>
      </c>
      <c r="Q151" s="18">
        <f t="shared" si="13"/>
        <v>187.60473721250654</v>
      </c>
    </row>
    <row r="152" spans="1:17" x14ac:dyDescent="0.55000000000000004">
      <c r="A152">
        <v>1942</v>
      </c>
      <c r="D152" s="5"/>
      <c r="E152" s="5"/>
      <c r="F152" s="5"/>
      <c r="G152" s="5">
        <v>-5.7911886943793567E-2</v>
      </c>
      <c r="H152" s="15">
        <f t="shared" si="14"/>
        <v>-5.7911886943793567E-2</v>
      </c>
      <c r="I152" s="5"/>
      <c r="J152" s="5">
        <v>3.7128792411849076E-2</v>
      </c>
      <c r="K152" s="15">
        <f t="shared" si="15"/>
        <v>3.7128792411849076E-2</v>
      </c>
      <c r="L152" s="5">
        <f>((1+H152)/('real returns 1793-2019'!$E152))-1</f>
        <v>-0.15392086661831139</v>
      </c>
      <c r="M152" s="5">
        <f>((1+K152)/('real returns 1793-2019'!$E152))-1</f>
        <v>-6.8565861591906141E-2</v>
      </c>
      <c r="N152" s="16">
        <f t="shared" si="16"/>
        <v>9097.0868197124764</v>
      </c>
      <c r="O152" s="16">
        <f t="shared" si="17"/>
        <v>627.49756713931265</v>
      </c>
      <c r="P152" s="18">
        <f t="shared" si="12"/>
        <v>13671.730814762968</v>
      </c>
      <c r="Q152" s="18">
        <f t="shared" si="13"/>
        <v>194.35850775215678</v>
      </c>
    </row>
    <row r="153" spans="1:17" x14ac:dyDescent="0.55000000000000004">
      <c r="A153">
        <v>1943</v>
      </c>
      <c r="D153" s="5"/>
      <c r="E153" s="5"/>
      <c r="F153" s="5"/>
      <c r="G153" s="5">
        <v>0.27154333191147151</v>
      </c>
      <c r="H153" s="15">
        <f t="shared" si="14"/>
        <v>0.27154333191147151</v>
      </c>
      <c r="I153" s="5"/>
      <c r="J153" s="5">
        <v>2.8488050235662365E-2</v>
      </c>
      <c r="K153" s="15">
        <f t="shared" si="15"/>
        <v>2.8488050235662365E-2</v>
      </c>
      <c r="L153" s="5">
        <f>((1+H153)/('real returns 1793-2019'!$E153))-1</f>
        <v>0.18125623142071623</v>
      </c>
      <c r="M153" s="5">
        <f>((1+K153)/('real returns 1793-2019'!$E153))-1</f>
        <v>-4.4540687059177575E-2</v>
      </c>
      <c r="N153" s="16">
        <f t="shared" si="16"/>
        <v>10745.990493560628</v>
      </c>
      <c r="O153" s="16">
        <f t="shared" si="17"/>
        <v>599.5483943709653</v>
      </c>
      <c r="P153" s="18">
        <f t="shared" si="12"/>
        <v>14574.065048537324</v>
      </c>
      <c r="Q153" s="18">
        <f t="shared" si="13"/>
        <v>201.35541403123443</v>
      </c>
    </row>
    <row r="154" spans="1:17" x14ac:dyDescent="0.55000000000000004">
      <c r="A154">
        <v>1944</v>
      </c>
      <c r="D154" s="5"/>
      <c r="E154" s="5"/>
      <c r="F154" s="5"/>
      <c r="G154" s="5">
        <v>0.19270384690545406</v>
      </c>
      <c r="H154" s="15">
        <f t="shared" si="14"/>
        <v>0.19270384690545406</v>
      </c>
      <c r="I154" s="5"/>
      <c r="J154" s="5">
        <v>1.9657874603249637E-2</v>
      </c>
      <c r="K154" s="15">
        <f t="shared" si="15"/>
        <v>1.9657874603249637E-2</v>
      </c>
      <c r="L154" s="5">
        <f>((1+H154)/('real returns 1793-2019'!$E154))-1</f>
        <v>0.15843074785644684</v>
      </c>
      <c r="M154" s="5">
        <f>((1+K154)/('real returns 1793-2019'!$E154))-1</f>
        <v>-9.6426390347746915E-3</v>
      </c>
      <c r="N154" s="16">
        <f t="shared" si="16"/>
        <v>12448.485803913707</v>
      </c>
      <c r="O154" s="16">
        <f t="shared" si="17"/>
        <v>593.76716562016736</v>
      </c>
      <c r="P154" s="18">
        <f t="shared" si="12"/>
        <v>15535.953341740789</v>
      </c>
      <c r="Q154" s="18">
        <f t="shared" si="13"/>
        <v>208.60420893635887</v>
      </c>
    </row>
    <row r="155" spans="1:17" x14ac:dyDescent="0.55000000000000004">
      <c r="A155">
        <v>1945</v>
      </c>
      <c r="D155" s="5"/>
      <c r="E155" s="5"/>
      <c r="F155" s="5"/>
      <c r="G155" s="5">
        <v>0.19576870546974035</v>
      </c>
      <c r="H155" s="15">
        <f t="shared" si="14"/>
        <v>0.19576870546974035</v>
      </c>
      <c r="I155" s="5"/>
      <c r="J155" s="5">
        <v>3.9026452432139758E-2</v>
      </c>
      <c r="K155" s="15">
        <f t="shared" si="15"/>
        <v>3.9026452432139758E-2</v>
      </c>
      <c r="L155" s="5">
        <f>((1+H155)/('real returns 1793-2019'!$E155))-1</f>
        <v>0.16889749860525161</v>
      </c>
      <c r="M155" s="5">
        <f>((1+K155)/('real returns 1793-2019'!$E155))-1</f>
        <v>1.5677543388720627E-2</v>
      </c>
      <c r="N155" s="16">
        <f t="shared" si="16"/>
        <v>14551.003917617716</v>
      </c>
      <c r="O155" s="16">
        <f t="shared" si="17"/>
        <v>603.07597612197515</v>
      </c>
      <c r="P155" s="18">
        <f t="shared" si="12"/>
        <v>16561.326262295683</v>
      </c>
      <c r="Q155" s="18">
        <f t="shared" si="13"/>
        <v>216.11396045806779</v>
      </c>
    </row>
    <row r="156" spans="1:17" x14ac:dyDescent="0.55000000000000004">
      <c r="A156">
        <v>1946</v>
      </c>
      <c r="D156" s="5"/>
      <c r="E156" s="5"/>
      <c r="F156" s="5"/>
      <c r="G156" s="5">
        <v>0.43878796685530741</v>
      </c>
      <c r="H156" s="15">
        <f t="shared" si="14"/>
        <v>0.43878796685530741</v>
      </c>
      <c r="I156" s="5"/>
      <c r="J156" s="5">
        <v>9.6156128678935193E-2</v>
      </c>
      <c r="K156" s="15">
        <f t="shared" si="15"/>
        <v>9.6156128678935193E-2</v>
      </c>
      <c r="L156" s="5">
        <f>((1+H156)/('real returns 1793-2019'!$E156))-1</f>
        <v>0.40716625329804823</v>
      </c>
      <c r="M156" s="5">
        <f>((1+K156)/('real returns 1793-2019'!$E156))-1</f>
        <v>7.206478519148618E-2</v>
      </c>
      <c r="N156" s="16">
        <f t="shared" si="16"/>
        <v>20475.681664479343</v>
      </c>
      <c r="O156" s="16">
        <f t="shared" si="17"/>
        <v>646.53651679535108</v>
      </c>
      <c r="P156" s="18">
        <f t="shared" si="12"/>
        <v>17654.3737956072</v>
      </c>
      <c r="Q156" s="18">
        <f t="shared" si="13"/>
        <v>223.89406303455823</v>
      </c>
    </row>
    <row r="157" spans="1:17" x14ac:dyDescent="0.55000000000000004">
      <c r="A157">
        <v>1947</v>
      </c>
      <c r="D157" s="5"/>
      <c r="E157" s="5"/>
      <c r="F157" s="5"/>
      <c r="G157" s="5">
        <v>-0.12012525952859798</v>
      </c>
      <c r="H157" s="15">
        <f t="shared" si="14"/>
        <v>-0.12012525952859798</v>
      </c>
      <c r="I157" s="5"/>
      <c r="J157" s="5">
        <v>-3.931589621461562E-3</v>
      </c>
      <c r="K157" s="15">
        <f t="shared" si="15"/>
        <v>-3.931589621461562E-3</v>
      </c>
      <c r="L157" s="5">
        <f>((1+H157)/('real returns 1793-2019'!$E157))-1</f>
        <v>-0.25517580108932481</v>
      </c>
      <c r="M157" s="5">
        <f>((1+K157)/('real returns 1793-2019'!$E157))-1</f>
        <v>-0.15681650842374883</v>
      </c>
      <c r="N157" s="16">
        <f t="shared" si="16"/>
        <v>15250.783192895828</v>
      </c>
      <c r="O157" s="16">
        <f t="shared" si="17"/>
        <v>545.14891766305163</v>
      </c>
      <c r="P157" s="18">
        <f t="shared" si="12"/>
        <v>18819.562466117277</v>
      </c>
      <c r="Q157" s="18">
        <f t="shared" si="13"/>
        <v>231.95424930380233</v>
      </c>
    </row>
    <row r="158" spans="1:17" x14ac:dyDescent="0.55000000000000004">
      <c r="A158">
        <v>1948</v>
      </c>
      <c r="D158" s="5"/>
      <c r="E158" s="5"/>
      <c r="F158" s="5"/>
      <c r="G158" s="5">
        <v>-8.3797308993288633E-3</v>
      </c>
      <c r="H158" s="15">
        <f t="shared" si="14"/>
        <v>-8.3797308993288633E-3</v>
      </c>
      <c r="I158" s="5"/>
      <c r="J158" s="5">
        <v>-2.3741455672243283E-2</v>
      </c>
      <c r="K158" s="15">
        <f t="shared" si="15"/>
        <v>-2.3741455672243283E-2</v>
      </c>
      <c r="L158" s="5">
        <f>((1+H158)/('real returns 1793-2019'!$E158))-1</f>
        <v>-0.10042886980318855</v>
      </c>
      <c r="M158" s="5">
        <f>((1+K158)/('real returns 1793-2019'!$E158))-1</f>
        <v>-0.11436461168579026</v>
      </c>
      <c r="N158" s="16">
        <f t="shared" si="16"/>
        <v>13719.164273219836</v>
      </c>
      <c r="O158" s="16">
        <f t="shared" si="17"/>
        <v>482.80317338358788</v>
      </c>
      <c r="P158" s="18">
        <f t="shared" si="12"/>
        <v>20061.653588881018</v>
      </c>
      <c r="Q158" s="18">
        <f t="shared" si="13"/>
        <v>240.30460227873922</v>
      </c>
    </row>
    <row r="159" spans="1:17" x14ac:dyDescent="0.55000000000000004">
      <c r="A159">
        <v>1949</v>
      </c>
      <c r="D159" s="5"/>
      <c r="E159" s="5"/>
      <c r="F159" s="5"/>
      <c r="G159" s="5">
        <v>0.10094911862618194</v>
      </c>
      <c r="H159" s="15">
        <f t="shared" si="14"/>
        <v>0.10094911862618194</v>
      </c>
      <c r="I159" s="5"/>
      <c r="J159" s="5">
        <v>4.0247224618292998E-2</v>
      </c>
      <c r="K159" s="15">
        <f t="shared" si="15"/>
        <v>4.0247224618292998E-2</v>
      </c>
      <c r="L159" s="5">
        <f>((1+H159)/('real returns 1793-2019'!$E159))-1</f>
        <v>8.7187254643354528E-2</v>
      </c>
      <c r="M159" s="5">
        <f>((1+K159)/('real returns 1793-2019'!$E159))-1</f>
        <v>2.7244134310564272E-2</v>
      </c>
      <c r="N159" s="16">
        <f t="shared" si="16"/>
        <v>14915.300542203066</v>
      </c>
      <c r="O159" s="16">
        <f t="shared" si="17"/>
        <v>495.95672788481698</v>
      </c>
      <c r="P159" s="18">
        <f t="shared" si="12"/>
        <v>21385.722725747168</v>
      </c>
      <c r="Q159" s="18">
        <f t="shared" si="13"/>
        <v>248.95556796077383</v>
      </c>
    </row>
    <row r="160" spans="1:17" x14ac:dyDescent="0.55000000000000004">
      <c r="A160">
        <v>1950</v>
      </c>
      <c r="D160" s="5"/>
      <c r="E160" s="5"/>
      <c r="F160" s="5"/>
      <c r="G160" s="5">
        <v>0.20655745011132232</v>
      </c>
      <c r="H160" s="15">
        <f t="shared" si="14"/>
        <v>0.20655745011132232</v>
      </c>
      <c r="I160" s="5"/>
      <c r="J160" s="5">
        <v>4.9293540435467742E-2</v>
      </c>
      <c r="K160" s="15">
        <f t="shared" si="15"/>
        <v>4.9293540435467742E-2</v>
      </c>
      <c r="L160" s="5">
        <f>((1+H160)/('real returns 1793-2019'!$E160))-1</f>
        <v>0.23222888522007401</v>
      </c>
      <c r="M160" s="5">
        <f>((1+K160)/('real returns 1793-2019'!$E160))-1</f>
        <v>7.1618934912818233E-2</v>
      </c>
      <c r="N160" s="16">
        <f t="shared" si="16"/>
        <v>18379.064159841248</v>
      </c>
      <c r="O160" s="16">
        <f t="shared" si="17"/>
        <v>531.47662049877397</v>
      </c>
      <c r="P160" s="18">
        <f t="shared" si="12"/>
        <v>22797.180425646482</v>
      </c>
      <c r="Q160" s="18">
        <f t="shared" si="13"/>
        <v>257.91796840736168</v>
      </c>
    </row>
    <row r="161" spans="1:17" x14ac:dyDescent="0.55000000000000004">
      <c r="A161">
        <v>1951</v>
      </c>
      <c r="D161" s="5"/>
      <c r="E161" s="5"/>
      <c r="F161" s="5"/>
      <c r="G161" s="5">
        <v>0.3742546367805939</v>
      </c>
      <c r="H161" s="15">
        <f t="shared" si="14"/>
        <v>0.3742546367805939</v>
      </c>
      <c r="I161" s="5"/>
      <c r="J161" s="5">
        <v>1.2483909877036403E-2</v>
      </c>
      <c r="K161" s="15">
        <f t="shared" si="15"/>
        <v>1.2483909877036403E-2</v>
      </c>
      <c r="L161" s="5">
        <f>((1+H161)/('real returns 1793-2019'!$E161))-1</f>
        <v>0.27145606158834479</v>
      </c>
      <c r="M161" s="5">
        <f>((1+K161)/('real returns 1793-2019'!$E161))-1</f>
        <v>-6.3253075507466283E-2</v>
      </c>
      <c r="N161" s="16">
        <f t="shared" si="16"/>
        <v>23368.172532351255</v>
      </c>
      <c r="O161" s="16">
        <f t="shared" si="17"/>
        <v>497.859089691912</v>
      </c>
      <c r="P161" s="18">
        <f t="shared" si="12"/>
        <v>24301.794333739152</v>
      </c>
      <c r="Q161" s="18">
        <f t="shared" si="13"/>
        <v>267.2030152700267</v>
      </c>
    </row>
    <row r="162" spans="1:17" x14ac:dyDescent="0.55000000000000004">
      <c r="A162">
        <v>1952</v>
      </c>
      <c r="D162" s="5"/>
      <c r="E162" s="5"/>
      <c r="F162" s="5"/>
      <c r="G162" s="5">
        <v>0.18699473963526558</v>
      </c>
      <c r="H162" s="15">
        <f t="shared" si="14"/>
        <v>0.18699473963526558</v>
      </c>
      <c r="I162" s="5"/>
      <c r="J162" s="5">
        <v>-4.228672278482648E-2</v>
      </c>
      <c r="K162" s="15">
        <f t="shared" si="15"/>
        <v>-4.228672278482648E-2</v>
      </c>
      <c r="L162" s="5">
        <f>((1+H162)/('real returns 1793-2019'!$E162))-1</f>
        <v>0.13772325987682055</v>
      </c>
      <c r="M162" s="5">
        <f>((1+K162)/('real returns 1793-2019'!$E162))-1</f>
        <v>-8.2040858820173423E-2</v>
      </c>
      <c r="N162" s="16">
        <f t="shared" si="16"/>
        <v>26586.513430870647</v>
      </c>
      <c r="O162" s="16">
        <f t="shared" si="17"/>
        <v>457.0143024021578</v>
      </c>
      <c r="P162" s="18">
        <f t="shared" si="12"/>
        <v>25905.712759765938</v>
      </c>
      <c r="Q162" s="18">
        <f t="shared" si="13"/>
        <v>276.82232381974768</v>
      </c>
    </row>
    <row r="163" spans="1:17" x14ac:dyDescent="0.55000000000000004">
      <c r="A163">
        <v>1953</v>
      </c>
      <c r="D163" s="5"/>
      <c r="E163" s="5"/>
      <c r="F163" s="5"/>
      <c r="G163" s="5">
        <v>0.15677329785304628</v>
      </c>
      <c r="H163" s="15">
        <f t="shared" si="14"/>
        <v>0.15677329785304628</v>
      </c>
      <c r="I163" s="5"/>
      <c r="J163" s="5">
        <v>1.0078912832974796E-2</v>
      </c>
      <c r="K163" s="15">
        <f t="shared" si="15"/>
        <v>1.0078912832974796E-2</v>
      </c>
      <c r="L163" s="5">
        <f>((1+H163)/('real returns 1793-2019'!$E163))-1</f>
        <v>0.15242452605660617</v>
      </c>
      <c r="M163" s="5">
        <f>((1+K163)/('real returns 1793-2019'!$E163))-1</f>
        <v>6.2816236869862596E-3</v>
      </c>
      <c r="N163" s="16">
        <f t="shared" si="16"/>
        <v>30638.9501400687</v>
      </c>
      <c r="O163" s="16">
        <f t="shared" si="17"/>
        <v>459.88509426941869</v>
      </c>
      <c r="P163" s="18">
        <f t="shared" si="12"/>
        <v>27615.489801910491</v>
      </c>
      <c r="Q163" s="18">
        <f t="shared" si="13"/>
        <v>286.78792747725862</v>
      </c>
    </row>
    <row r="164" spans="1:17" x14ac:dyDescent="0.55000000000000004">
      <c r="A164">
        <v>1954</v>
      </c>
      <c r="D164" s="5"/>
      <c r="E164" s="5"/>
      <c r="F164" s="5"/>
      <c r="G164" s="5">
        <v>4.8463469755801292E-2</v>
      </c>
      <c r="H164" s="15">
        <f t="shared" si="14"/>
        <v>4.8463469755801292E-2</v>
      </c>
      <c r="I164" s="5"/>
      <c r="J164" s="5">
        <v>4.4227818112564155E-2</v>
      </c>
      <c r="K164" s="15">
        <f t="shared" si="15"/>
        <v>4.4227818112564155E-2</v>
      </c>
      <c r="L164" s="5">
        <f>((1+H164)/('real returns 1793-2019'!$E164))-1</f>
        <v>3.6770568606108389E-2</v>
      </c>
      <c r="M164" s="5">
        <f>((1+K164)/('real returns 1793-2019'!$E164))-1</f>
        <v>3.2582154713539202E-2</v>
      </c>
      <c r="N164" s="16">
        <f t="shared" si="16"/>
        <v>31765.561758213229</v>
      </c>
      <c r="O164" s="16">
        <f t="shared" si="17"/>
        <v>474.86914156135543</v>
      </c>
      <c r="P164" s="18">
        <f t="shared" si="12"/>
        <v>29438.112128836587</v>
      </c>
      <c r="Q164" s="18">
        <f t="shared" si="13"/>
        <v>297.11229286643993</v>
      </c>
    </row>
    <row r="165" spans="1:17" x14ac:dyDescent="0.55000000000000004">
      <c r="A165">
        <v>1955</v>
      </c>
      <c r="D165" s="5"/>
      <c r="E165" s="5"/>
      <c r="F165" s="5"/>
      <c r="G165" s="5">
        <v>0.47711520165759946</v>
      </c>
      <c r="H165" s="15">
        <f t="shared" si="14"/>
        <v>0.47711520165759946</v>
      </c>
      <c r="I165" s="5"/>
      <c r="J165" s="5">
        <v>3.6719848240384101E-2</v>
      </c>
      <c r="K165" s="15">
        <f t="shared" si="15"/>
        <v>3.6719848240384101E-2</v>
      </c>
      <c r="L165" s="5">
        <f>((1+H165)/('real returns 1793-2019'!$E165))-1</f>
        <v>0.48817973500334921</v>
      </c>
      <c r="M165" s="5">
        <f>((1+K165)/('real returns 1793-2019'!$E165))-1</f>
        <v>4.4485539987503042E-2</v>
      </c>
      <c r="N165" s="16">
        <f t="shared" si="16"/>
        <v>47272.865279570287</v>
      </c>
      <c r="O165" s="16">
        <f t="shared" si="17"/>
        <v>495.99395174711435</v>
      </c>
      <c r="P165" s="18">
        <f t="shared" si="12"/>
        <v>31381.027529339804</v>
      </c>
      <c r="Q165" s="18">
        <f t="shared" si="13"/>
        <v>307.80833540963175</v>
      </c>
    </row>
    <row r="166" spans="1:17" x14ac:dyDescent="0.55000000000000004">
      <c r="A166">
        <v>1956</v>
      </c>
      <c r="D166" s="5"/>
      <c r="E166" s="5"/>
      <c r="F166" s="5"/>
      <c r="G166" s="5">
        <v>0.24521652691272711</v>
      </c>
      <c r="H166" s="15">
        <f t="shared" si="14"/>
        <v>0.24521652691272711</v>
      </c>
      <c r="I166" s="5"/>
      <c r="J166" s="5">
        <v>1.993952749278205E-2</v>
      </c>
      <c r="K166" s="15">
        <f t="shared" si="15"/>
        <v>1.993952749278205E-2</v>
      </c>
      <c r="L166" s="5">
        <f>((1+H166)/('real returns 1793-2019'!$E166))-1</f>
        <v>0.24057019658842593</v>
      </c>
      <c r="M166" s="5">
        <f>((1+K166)/('real returns 1793-2019'!$E166))-1</f>
        <v>1.6133782987211909E-2</v>
      </c>
      <c r="N166" s="16">
        <f t="shared" si="16"/>
        <v>58645.307773174689</v>
      </c>
      <c r="O166" s="16">
        <f t="shared" si="17"/>
        <v>503.99621052757198</v>
      </c>
      <c r="P166" s="18">
        <f t="shared" si="12"/>
        <v>33452.175346276235</v>
      </c>
      <c r="Q166" s="18">
        <f t="shared" si="13"/>
        <v>318.88943548437851</v>
      </c>
    </row>
    <row r="167" spans="1:17" x14ac:dyDescent="0.55000000000000004">
      <c r="A167">
        <v>1957</v>
      </c>
      <c r="D167" s="5"/>
      <c r="E167" s="5"/>
      <c r="F167" s="5"/>
      <c r="G167" s="5">
        <v>5.9592914296381361E-2</v>
      </c>
      <c r="H167" s="15">
        <f t="shared" si="14"/>
        <v>5.9592914296381361E-2</v>
      </c>
      <c r="I167" s="5"/>
      <c r="J167" s="5">
        <v>-3.1317825833391044E-2</v>
      </c>
      <c r="K167" s="15">
        <f t="shared" si="15"/>
        <v>-3.1317825833391044E-2</v>
      </c>
      <c r="L167" s="5">
        <f>((1+H167)/('real returns 1793-2019'!$E167))-1</f>
        <v>2.8880076200833882E-2</v>
      </c>
      <c r="M167" s="5">
        <f>((1+K167)/('real returns 1793-2019'!$E167))-1</f>
        <v>-5.9395570012133359E-2</v>
      </c>
      <c r="N167" s="16">
        <f t="shared" si="16"/>
        <v>60338.988730485333</v>
      </c>
      <c r="O167" s="16">
        <f t="shared" si="17"/>
        <v>474.0610683193317</v>
      </c>
      <c r="P167" s="18">
        <f t="shared" si="12"/>
        <v>35660.018919130467</v>
      </c>
      <c r="Q167" s="18">
        <f t="shared" si="13"/>
        <v>330.36945516181612</v>
      </c>
    </row>
    <row r="168" spans="1:17" x14ac:dyDescent="0.55000000000000004">
      <c r="A168">
        <v>1958</v>
      </c>
      <c r="D168" s="5"/>
      <c r="E168" s="5"/>
      <c r="F168" s="5"/>
      <c r="G168" s="5">
        <v>-2.9291021207283774E-2</v>
      </c>
      <c r="H168" s="15">
        <f t="shared" si="14"/>
        <v>-2.9291021207283774E-2</v>
      </c>
      <c r="I168" s="5"/>
      <c r="J168" s="5">
        <v>2.9999503069984668E-2</v>
      </c>
      <c r="K168" s="15">
        <f t="shared" si="15"/>
        <v>2.9999503069984668E-2</v>
      </c>
      <c r="L168" s="5">
        <f>((1+H168)/('real returns 1793-2019'!$E168))-1</f>
        <v>-6.3231894591644466E-2</v>
      </c>
      <c r="M168" s="5">
        <f>((1+K168)/('real returns 1793-2019'!$E168))-1</f>
        <v>-6.0144655688258997E-3</v>
      </c>
      <c r="N168" s="16">
        <f t="shared" si="16"/>
        <v>56523.64015531286</v>
      </c>
      <c r="O168" s="16">
        <f t="shared" si="17"/>
        <v>471.20984434640422</v>
      </c>
      <c r="P168" s="18">
        <f t="shared" si="12"/>
        <v>38013.580167793079</v>
      </c>
      <c r="Q168" s="18">
        <f t="shared" si="13"/>
        <v>342.26275554764152</v>
      </c>
    </row>
    <row r="169" spans="1:17" x14ac:dyDescent="0.55000000000000004">
      <c r="A169">
        <v>1959</v>
      </c>
      <c r="D169" s="5"/>
      <c r="E169" s="5"/>
      <c r="F169" s="5"/>
      <c r="G169" s="5">
        <v>0.37990918164619991</v>
      </c>
      <c r="H169" s="15">
        <f t="shared" si="14"/>
        <v>0.37990918164619991</v>
      </c>
      <c r="I169" s="5"/>
      <c r="J169" s="5">
        <v>-6.0683278648524075E-2</v>
      </c>
      <c r="K169" s="15">
        <f t="shared" si="15"/>
        <v>-6.0683278648524075E-2</v>
      </c>
      <c r="L169" s="5">
        <f>((1+H169)/('real returns 1793-2019'!$E169))-1</f>
        <v>0.36087595155452812</v>
      </c>
      <c r="M169" s="5">
        <f>((1+K169)/('real returns 1793-2019'!$E169))-1</f>
        <v>-7.3639371356820305E-2</v>
      </c>
      <c r="N169" s="16">
        <f t="shared" si="16"/>
        <v>76921.662581687124</v>
      </c>
      <c r="O169" s="16">
        <f t="shared" si="17"/>
        <v>436.51024763158989</v>
      </c>
      <c r="P169" s="18">
        <f t="shared" si="12"/>
        <v>40522.476458867422</v>
      </c>
      <c r="Q169" s="18">
        <f t="shared" si="13"/>
        <v>354.58421474735661</v>
      </c>
    </row>
    <row r="170" spans="1:17" x14ac:dyDescent="0.55000000000000004">
      <c r="A170">
        <v>1960</v>
      </c>
      <c r="D170" s="5"/>
      <c r="E170" s="5"/>
      <c r="F170" s="5"/>
      <c r="G170" s="5">
        <v>3.5894429538264383E-2</v>
      </c>
      <c r="H170" s="15">
        <f t="shared" si="14"/>
        <v>3.5894429538264383E-2</v>
      </c>
      <c r="I170" s="5"/>
      <c r="J170" s="5">
        <v>-3.7473677873736122E-3</v>
      </c>
      <c r="K170" s="15">
        <f t="shared" si="15"/>
        <v>-3.7473677873736122E-3</v>
      </c>
      <c r="L170" s="5">
        <f>((1+H170)/('real returns 1793-2019'!$E170))-1</f>
        <v>2.5288001932070481E-2</v>
      </c>
      <c r="M170" s="5">
        <f>((1+K170)/('real returns 1793-2019'!$E170))-1</f>
        <v>-1.394790668374879E-2</v>
      </c>
      <c r="N170" s="16">
        <f t="shared" si="16"/>
        <v>78866.857733670899</v>
      </c>
      <c r="O170" s="16">
        <f t="shared" si="17"/>
        <v>430.42184343112439</v>
      </c>
      <c r="P170" s="18">
        <f t="shared" si="12"/>
        <v>43196.959905152675</v>
      </c>
      <c r="Q170" s="18">
        <f t="shared" si="13"/>
        <v>367.34924647826148</v>
      </c>
    </row>
    <row r="171" spans="1:17" x14ac:dyDescent="0.55000000000000004">
      <c r="A171">
        <v>1961</v>
      </c>
      <c r="D171" s="5"/>
      <c r="E171" s="5"/>
      <c r="F171" s="5"/>
      <c r="G171" s="5">
        <v>0.14993812224004044</v>
      </c>
      <c r="H171" s="15">
        <f t="shared" si="14"/>
        <v>0.14993812224004044</v>
      </c>
      <c r="I171" s="5"/>
      <c r="J171" s="5">
        <v>0.11328921107177847</v>
      </c>
      <c r="K171" s="15">
        <f t="shared" si="15"/>
        <v>0.11328921107177847</v>
      </c>
      <c r="L171" s="5">
        <f>((1+H171)/('real returns 1793-2019'!$E171))-1</f>
        <v>0.13064385844406656</v>
      </c>
      <c r="M171" s="5">
        <f>((1+K171)/('real returns 1793-2019'!$E171))-1</f>
        <v>9.4609861892721803E-2</v>
      </c>
      <c r="N171" s="16">
        <f t="shared" si="16"/>
        <v>89170.328331356941</v>
      </c>
      <c r="O171" s="16">
        <f t="shared" si="17"/>
        <v>471.1439945937538</v>
      </c>
      <c r="P171" s="18">
        <f t="shared" si="12"/>
        <v>46047.959258892755</v>
      </c>
      <c r="Q171" s="18">
        <f t="shared" si="13"/>
        <v>380.5738193514789</v>
      </c>
    </row>
    <row r="172" spans="1:17" x14ac:dyDescent="0.55000000000000004">
      <c r="A172">
        <v>1962</v>
      </c>
      <c r="D172" s="5"/>
      <c r="E172" s="5"/>
      <c r="F172" s="5"/>
      <c r="G172" s="5">
        <v>0.14835201266570719</v>
      </c>
      <c r="H172" s="15">
        <f t="shared" si="14"/>
        <v>0.14835201266570719</v>
      </c>
      <c r="I172" s="5"/>
      <c r="J172" s="5">
        <v>1.9169995883647761E-2</v>
      </c>
      <c r="K172" s="15">
        <f t="shared" si="15"/>
        <v>1.9169995883647761E-2</v>
      </c>
      <c r="L172" s="5">
        <f>((1+H172)/('real returns 1793-2019'!$E172))-1</f>
        <v>0.14069633258126935</v>
      </c>
      <c r="M172" s="5">
        <f>((1+K172)/('real returns 1793-2019'!$E172))-1</f>
        <v>1.2375529244423644E-2</v>
      </c>
      <c r="N172" s="16">
        <f t="shared" si="16"/>
        <v>101716.26650264653</v>
      </c>
      <c r="O172" s="16">
        <f t="shared" si="17"/>
        <v>476.97465087718336</v>
      </c>
      <c r="P172" s="18">
        <f t="shared" si="12"/>
        <v>49087.124569979678</v>
      </c>
      <c r="Q172" s="18">
        <f t="shared" si="13"/>
        <v>394.27447684813217</v>
      </c>
    </row>
    <row r="173" spans="1:17" x14ac:dyDescent="0.55000000000000004">
      <c r="A173">
        <v>1963</v>
      </c>
      <c r="D173" s="5"/>
      <c r="E173" s="5"/>
      <c r="F173" s="5"/>
      <c r="G173" s="5">
        <v>-4.6647107247151931E-3</v>
      </c>
      <c r="H173" s="15">
        <f t="shared" si="14"/>
        <v>-4.6647107247151931E-3</v>
      </c>
      <c r="I173" s="5"/>
      <c r="J173" s="5">
        <v>7.0220915601580947E-2</v>
      </c>
      <c r="K173" s="15">
        <f t="shared" si="15"/>
        <v>7.0220915601580947E-2</v>
      </c>
      <c r="L173" s="5">
        <f>((1+H173)/('real returns 1793-2019'!$E173))-1</f>
        <v>-1.7761227688863568E-2</v>
      </c>
      <c r="M173" s="5">
        <f>((1+K173)/('real returns 1793-2019'!$E173))-1</f>
        <v>5.6139061448928773E-2</v>
      </c>
      <c r="N173" s="16">
        <f t="shared" si="16"/>
        <v>99909.660733631899</v>
      </c>
      <c r="O173" s="16">
        <f t="shared" si="17"/>
        <v>503.7515601123589</v>
      </c>
      <c r="P173" s="18">
        <f t="shared" si="12"/>
        <v>52326.87479159834</v>
      </c>
      <c r="Q173" s="18">
        <f t="shared" si="13"/>
        <v>408.46835801466494</v>
      </c>
    </row>
    <row r="174" spans="1:17" x14ac:dyDescent="0.55000000000000004">
      <c r="A174">
        <v>1964</v>
      </c>
      <c r="D174" s="5"/>
      <c r="E174" s="5"/>
      <c r="F174" s="5"/>
      <c r="G174" s="5">
        <v>0.20169642297523782</v>
      </c>
      <c r="H174" s="15">
        <f t="shared" si="14"/>
        <v>0.20169642297523782</v>
      </c>
      <c r="I174" s="5"/>
      <c r="J174" s="5">
        <v>1.0827726460818532E-2</v>
      </c>
      <c r="K174" s="15">
        <f t="shared" si="15"/>
        <v>1.0827726460818532E-2</v>
      </c>
      <c r="L174" s="5">
        <f>((1+H174)/('real returns 1793-2019'!$E174))-1</f>
        <v>0.18225149703712717</v>
      </c>
      <c r="M174" s="5">
        <f>((1+K174)/('real returns 1793-2019'!$E174))-1</f>
        <v>-5.5287092424309847E-3</v>
      </c>
      <c r="N174" s="16">
        <f t="shared" si="16"/>
        <v>118118.3459708078</v>
      </c>
      <c r="O174" s="16">
        <f t="shared" si="17"/>
        <v>500.96646420607669</v>
      </c>
      <c r="P174" s="18">
        <f t="shared" si="12"/>
        <v>55780.448527843837</v>
      </c>
      <c r="Q174" s="18">
        <f t="shared" si="13"/>
        <v>423.17321890319289</v>
      </c>
    </row>
    <row r="175" spans="1:17" x14ac:dyDescent="0.55000000000000004">
      <c r="A175">
        <v>1965</v>
      </c>
      <c r="D175" s="5"/>
      <c r="E175" s="5"/>
      <c r="F175" s="5"/>
      <c r="G175" s="5">
        <v>0.17210197211169009</v>
      </c>
      <c r="H175" s="15">
        <f t="shared" si="14"/>
        <v>0.17210197211169009</v>
      </c>
      <c r="I175" s="5"/>
      <c r="J175" s="5">
        <v>4.0714497379651382E-2</v>
      </c>
      <c r="K175" s="15">
        <f t="shared" si="15"/>
        <v>4.0714497379651382E-2</v>
      </c>
      <c r="L175" s="5">
        <f>((1+H175)/('real returns 1793-2019'!$E175))-1</f>
        <v>0.1608317608413854</v>
      </c>
      <c r="M175" s="5">
        <f>((1+K175)/('real returns 1793-2019'!$E175))-1</f>
        <v>3.0707627212539279E-2</v>
      </c>
      <c r="N175" s="16">
        <f t="shared" si="16"/>
        <v>137115.52754096477</v>
      </c>
      <c r="O175" s="16">
        <f t="shared" si="17"/>
        <v>516.34995563490077</v>
      </c>
      <c r="P175" s="18">
        <f t="shared" si="12"/>
        <v>59461.958130681531</v>
      </c>
      <c r="Q175" s="18">
        <f t="shared" si="13"/>
        <v>438.40745478370786</v>
      </c>
    </row>
    <row r="176" spans="1:17" x14ac:dyDescent="0.55000000000000004">
      <c r="A176">
        <v>1966</v>
      </c>
      <c r="D176" s="5"/>
      <c r="E176" s="5"/>
      <c r="F176" s="5"/>
      <c r="G176" s="5">
        <v>9.3760467487456367E-2</v>
      </c>
      <c r="H176" s="15">
        <f t="shared" si="14"/>
        <v>9.3760467487456367E-2</v>
      </c>
      <c r="I176" s="5"/>
      <c r="J176" s="5">
        <v>-7.4239359160948037E-3</v>
      </c>
      <c r="K176" s="15">
        <f t="shared" si="15"/>
        <v>-7.4239359160948037E-3</v>
      </c>
      <c r="L176" s="5">
        <f>((1+H176)/('real returns 1793-2019'!$E176))-1</f>
        <v>7.3123477534862591E-2</v>
      </c>
      <c r="M176" s="5">
        <f>((1+K176)/('real returns 1793-2019'!$E176))-1</f>
        <v>-2.6151786181829006E-2</v>
      </c>
      <c r="N176" s="16">
        <f t="shared" si="16"/>
        <v>147141.89173878735</v>
      </c>
      <c r="O176" s="16">
        <f t="shared" si="17"/>
        <v>502.84648200013993</v>
      </c>
      <c r="P176" s="18">
        <f t="shared" si="12"/>
        <v>63386.447367306515</v>
      </c>
      <c r="Q176" s="18">
        <f t="shared" si="13"/>
        <v>454.19012315592136</v>
      </c>
    </row>
    <row r="177" spans="1:17" x14ac:dyDescent="0.55000000000000004">
      <c r="A177">
        <v>1967</v>
      </c>
      <c r="D177" s="5"/>
      <c r="E177" s="5"/>
      <c r="F177" s="5"/>
      <c r="G177" s="5">
        <v>-3.4681224320846082E-2</v>
      </c>
      <c r="H177" s="15">
        <f t="shared" si="14"/>
        <v>-3.4681224320846082E-2</v>
      </c>
      <c r="I177" s="5"/>
      <c r="J177" s="5">
        <v>6.3471517894368112E-2</v>
      </c>
      <c r="K177" s="15">
        <f t="shared" si="15"/>
        <v>6.3471517894368112E-2</v>
      </c>
      <c r="L177" s="5">
        <f>((1+H177)/('real returns 1793-2019'!$E177))-1</f>
        <v>-6.6956320164221927E-2</v>
      </c>
      <c r="M177" s="5">
        <f>((1+K177)/('real returns 1793-2019'!$E177))-1</f>
        <v>2.7914719423735912E-2</v>
      </c>
      <c r="N177" s="16">
        <f t="shared" si="16"/>
        <v>137289.81212595582</v>
      </c>
      <c r="O177" s="16">
        <f t="shared" si="17"/>
        <v>516.88330045838654</v>
      </c>
      <c r="P177" s="18">
        <f t="shared" si="12"/>
        <v>67569.952893548747</v>
      </c>
      <c r="Q177" s="18">
        <f t="shared" si="13"/>
        <v>470.54096758953455</v>
      </c>
    </row>
    <row r="178" spans="1:17" x14ac:dyDescent="0.55000000000000004">
      <c r="A178">
        <v>1968</v>
      </c>
      <c r="D178" s="5"/>
      <c r="E178" s="5"/>
      <c r="F178" s="5"/>
      <c r="G178" s="5">
        <v>9.944117777377004E-2</v>
      </c>
      <c r="H178" s="15">
        <f t="shared" si="14"/>
        <v>9.944117777377004E-2</v>
      </c>
      <c r="I178" s="5"/>
      <c r="J178" s="5">
        <v>-7.6201660293865214E-2</v>
      </c>
      <c r="K178" s="15">
        <f t="shared" si="15"/>
        <v>-7.6201660293865214E-2</v>
      </c>
      <c r="L178" s="5">
        <f>((1+H178)/('real returns 1793-2019'!$E178))-1</f>
        <v>6.0751165652698891E-2</v>
      </c>
      <c r="M178" s="5">
        <f>((1+K178)/('real returns 1793-2019'!$E178))-1</f>
        <v>-0.10871069277619261</v>
      </c>
      <c r="N178" s="16">
        <f t="shared" si="16"/>
        <v>145630.32824484768</v>
      </c>
      <c r="O178" s="16">
        <f t="shared" si="17"/>
        <v>460.69255878111045</v>
      </c>
      <c r="P178" s="18">
        <f t="shared" si="12"/>
        <v>72029.569784522973</v>
      </c>
      <c r="Q178" s="18">
        <f t="shared" si="13"/>
        <v>487.48044242275779</v>
      </c>
    </row>
    <row r="179" spans="1:17" x14ac:dyDescent="0.55000000000000004">
      <c r="A179">
        <v>1969</v>
      </c>
      <c r="D179" s="5"/>
      <c r="E179" s="5"/>
      <c r="F179" s="5"/>
      <c r="G179" s="5">
        <v>0.15223046938601881</v>
      </c>
      <c r="H179" s="15">
        <f t="shared" si="14"/>
        <v>0.15223046938601881</v>
      </c>
      <c r="I179" s="5"/>
      <c r="J179" s="5">
        <v>-5.4144807958847019E-2</v>
      </c>
      <c r="K179" s="15">
        <f t="shared" si="15"/>
        <v>-5.4144807958847019E-2</v>
      </c>
      <c r="L179" s="5">
        <f>((1+H179)/('real returns 1793-2019'!$E179))-1</f>
        <v>0.10368143275458541</v>
      </c>
      <c r="M179" s="5">
        <f>((1+K179)/('real returns 1793-2019'!$E179))-1</f>
        <v>-9.3998257061704504E-2</v>
      </c>
      <c r="N179" s="16">
        <f t="shared" si="16"/>
        <v>160729.48932979404</v>
      </c>
      <c r="O179" s="16">
        <f t="shared" si="17"/>
        <v>417.38826121438922</v>
      </c>
      <c r="P179" s="18">
        <f t="shared" si="12"/>
        <v>76783.521390301496</v>
      </c>
      <c r="Q179" s="18">
        <f t="shared" si="13"/>
        <v>505.02973834997709</v>
      </c>
    </row>
    <row r="180" spans="1:17" x14ac:dyDescent="0.55000000000000004">
      <c r="A180">
        <v>1970</v>
      </c>
      <c r="D180" s="5"/>
      <c r="E180" s="5"/>
      <c r="F180" s="5"/>
      <c r="G180" s="5">
        <v>-0.14705628750556743</v>
      </c>
      <c r="H180" s="15">
        <f t="shared" si="14"/>
        <v>-0.14705628750556743</v>
      </c>
      <c r="I180" s="5"/>
      <c r="J180" s="5">
        <v>-3.2805257549663902E-2</v>
      </c>
      <c r="K180" s="15">
        <f t="shared" si="15"/>
        <v>-3.2805257549663902E-2</v>
      </c>
      <c r="L180" s="5">
        <f>((1+H180)/('real returns 1793-2019'!$E180))-1</f>
        <v>-0.19669851415868245</v>
      </c>
      <c r="M180" s="5">
        <f>((1+K180)/('real returns 1793-2019'!$E180))-1</f>
        <v>-8.9097015046773254E-2</v>
      </c>
      <c r="N180" s="16">
        <f t="shared" si="16"/>
        <v>129114.23759713976</v>
      </c>
      <c r="O180" s="16">
        <f t="shared" si="17"/>
        <v>380.20021302462425</v>
      </c>
      <c r="P180" s="18">
        <f t="shared" si="12"/>
        <v>81851.233802061397</v>
      </c>
      <c r="Q180" s="18">
        <f t="shared" si="13"/>
        <v>523.21080893057626</v>
      </c>
    </row>
    <row r="181" spans="1:17" x14ac:dyDescent="0.55000000000000004">
      <c r="A181">
        <v>1971</v>
      </c>
      <c r="D181" s="5"/>
      <c r="E181" s="5"/>
      <c r="F181" s="5"/>
      <c r="G181" s="5">
        <v>0.17059026620226114</v>
      </c>
      <c r="H181" s="15">
        <f t="shared" si="14"/>
        <v>0.17059026620226114</v>
      </c>
      <c r="I181" s="5"/>
      <c r="J181" s="5">
        <v>0.18022398076326329</v>
      </c>
      <c r="K181" s="15">
        <f t="shared" si="15"/>
        <v>0.18022398076326329</v>
      </c>
      <c r="L181" s="5">
        <f>((1+H181)/('real returns 1793-2019'!$E181))-1</f>
        <v>0.11176663473481074</v>
      </c>
      <c r="M181" s="5">
        <f>((1+K181)/('real returns 1793-2019'!$E181))-1</f>
        <v>0.12091624303646609</v>
      </c>
      <c r="N181" s="16">
        <f t="shared" si="16"/>
        <v>143544.90142972284</v>
      </c>
      <c r="O181" s="16">
        <f t="shared" si="17"/>
        <v>426.17259438522586</v>
      </c>
      <c r="P181" s="18">
        <f t="shared" si="12"/>
        <v>87253.41523299746</v>
      </c>
      <c r="Q181" s="18">
        <f t="shared" si="13"/>
        <v>542.04639805207705</v>
      </c>
    </row>
    <row r="182" spans="1:17" x14ac:dyDescent="0.55000000000000004">
      <c r="A182">
        <v>1972</v>
      </c>
      <c r="D182" s="5"/>
      <c r="E182" s="5"/>
      <c r="F182" s="5"/>
      <c r="G182" s="5">
        <v>0.11830870468958565</v>
      </c>
      <c r="H182" s="15">
        <f t="shared" si="14"/>
        <v>0.11830870468958565</v>
      </c>
      <c r="I182" s="5"/>
      <c r="J182" s="5">
        <v>7.103874243831676E-2</v>
      </c>
      <c r="K182" s="15">
        <f t="shared" si="15"/>
        <v>7.103874243831676E-2</v>
      </c>
      <c r="L182" s="5">
        <f>((1+H182)/('real returns 1793-2019'!$E182))-1</f>
        <v>8.2936409894051266E-2</v>
      </c>
      <c r="M182" s="5">
        <f>((1+K182)/('real returns 1793-2019'!$E182))-1</f>
        <v>3.7161604599635023E-2</v>
      </c>
      <c r="N182" s="16">
        <f t="shared" si="16"/>
        <v>155450.00021289953</v>
      </c>
      <c r="O182" s="16">
        <f t="shared" si="17"/>
        <v>442.00985182897028</v>
      </c>
      <c r="P182" s="18">
        <f t="shared" si="12"/>
        <v>93012.140638375291</v>
      </c>
      <c r="Q182" s="18">
        <f t="shared" si="13"/>
        <v>561.56006838195185</v>
      </c>
    </row>
    <row r="183" spans="1:17" x14ac:dyDescent="0.55000000000000004">
      <c r="A183">
        <v>1973</v>
      </c>
      <c r="D183" s="5"/>
      <c r="E183" s="5"/>
      <c r="F183" s="5"/>
      <c r="G183" s="5">
        <v>0.14878111153718843</v>
      </c>
      <c r="H183" s="15">
        <f t="shared" si="14"/>
        <v>0.14878111153718843</v>
      </c>
      <c r="I183" s="5"/>
      <c r="J183" s="5">
        <v>2.9385485830680569E-2</v>
      </c>
      <c r="K183" s="15">
        <f t="shared" si="15"/>
        <v>2.9385485830680569E-2</v>
      </c>
      <c r="L183" s="5">
        <f>((1+H183)/('real returns 1793-2019'!$E183))-1</f>
        <v>0.10833107239855488</v>
      </c>
      <c r="M183" s="5">
        <f>((1+K183)/('real returns 1793-2019'!$E183))-1</f>
        <v>-6.8604819802589034E-3</v>
      </c>
      <c r="N183" s="16">
        <f t="shared" si="16"/>
        <v>172290.06544031852</v>
      </c>
      <c r="O183" s="16">
        <f t="shared" si="17"/>
        <v>438.97745120540071</v>
      </c>
      <c r="P183" s="18">
        <f t="shared" si="12"/>
        <v>99150.941920508063</v>
      </c>
      <c r="Q183" s="18">
        <f t="shared" si="13"/>
        <v>581.77623084370214</v>
      </c>
    </row>
    <row r="184" spans="1:17" x14ac:dyDescent="0.55000000000000004">
      <c r="A184">
        <v>1974</v>
      </c>
      <c r="D184" s="5"/>
      <c r="E184" s="5"/>
      <c r="F184" s="5"/>
      <c r="G184" s="5">
        <v>-0.14019124417305051</v>
      </c>
      <c r="H184" s="15">
        <f t="shared" si="14"/>
        <v>-0.14019124417305051</v>
      </c>
      <c r="I184" s="5"/>
      <c r="J184" s="5">
        <v>1.3212401054934375E-2</v>
      </c>
      <c r="K184" s="15">
        <f t="shared" si="15"/>
        <v>1.3212401054934375E-2</v>
      </c>
      <c r="L184" s="5">
        <f>((1+H184)/('real returns 1793-2019'!$E184))-1</f>
        <v>-0.2139945708534754</v>
      </c>
      <c r="M184" s="5">
        <f>((1+K184)/('real returns 1793-2019'!$E184))-1</f>
        <v>-7.3758620494845384E-2</v>
      </c>
      <c r="N184" s="16">
        <f t="shared" si="16"/>
        <v>135420.92682410037</v>
      </c>
      <c r="O184" s="16">
        <f t="shared" si="17"/>
        <v>406.59907997614704</v>
      </c>
      <c r="P184" s="18">
        <f t="shared" si="12"/>
        <v>105694.9040872616</v>
      </c>
      <c r="Q184" s="18">
        <f t="shared" si="13"/>
        <v>602.72017515407538</v>
      </c>
    </row>
    <row r="185" spans="1:17" x14ac:dyDescent="0.55000000000000004">
      <c r="A185">
        <v>1975</v>
      </c>
      <c r="D185" s="5"/>
      <c r="E185" s="5"/>
      <c r="F185" s="5"/>
      <c r="G185" s="5">
        <v>-0.16531546198571689</v>
      </c>
      <c r="H185" s="15">
        <f t="shared" si="14"/>
        <v>-0.16531546198571689</v>
      </c>
      <c r="I185" s="5"/>
      <c r="J185" s="5">
        <v>7.5833003037231617E-2</v>
      </c>
      <c r="K185" s="15">
        <f t="shared" si="15"/>
        <v>7.5833003037231617E-2</v>
      </c>
      <c r="L185" s="5">
        <f>((1+H185)/('real returns 1793-2019'!$E185))-1</f>
        <v>-0.25342995256304046</v>
      </c>
      <c r="M185" s="5">
        <f>((1+K185)/('real returns 1793-2019'!$E185))-1</f>
        <v>-3.7738619164395582E-2</v>
      </c>
      <c r="N185" s="16">
        <f t="shared" si="16"/>
        <v>101101.20776302564</v>
      </c>
      <c r="O185" s="16">
        <f t="shared" si="17"/>
        <v>391.25459214433363</v>
      </c>
      <c r="P185" s="18">
        <f t="shared" si="12"/>
        <v>112670.76775702088</v>
      </c>
      <c r="Q185" s="18">
        <f t="shared" si="13"/>
        <v>624.41810145962211</v>
      </c>
    </row>
    <row r="186" spans="1:17" x14ac:dyDescent="0.55000000000000004">
      <c r="A186">
        <v>1976</v>
      </c>
      <c r="D186" s="5"/>
      <c r="E186" s="5"/>
      <c r="F186" s="5"/>
      <c r="G186" s="5">
        <v>0.36551125011879115</v>
      </c>
      <c r="H186" s="15">
        <f t="shared" si="14"/>
        <v>0.36551125011879115</v>
      </c>
      <c r="I186" s="5"/>
      <c r="J186" s="5">
        <v>7.7453004466652597E-2</v>
      </c>
      <c r="K186" s="15">
        <f t="shared" si="15"/>
        <v>7.7453004466652597E-2</v>
      </c>
      <c r="L186" s="5">
        <f>((1+H186)/('real returns 1793-2019'!$E186))-1</f>
        <v>0.27955280811491034</v>
      </c>
      <c r="M186" s="5">
        <f>((1+K186)/('real returns 1793-2019'!$E186))-1</f>
        <v>9.6277254084999875E-3</v>
      </c>
      <c r="N186" s="16">
        <f t="shared" si="16"/>
        <v>129364.33429698843</v>
      </c>
      <c r="O186" s="16">
        <f t="shared" si="17"/>
        <v>395.02148392231391</v>
      </c>
      <c r="P186" s="18">
        <f t="shared" si="12"/>
        <v>120107.03842898426</v>
      </c>
      <c r="Q186" s="18">
        <f t="shared" si="13"/>
        <v>646.89715311216855</v>
      </c>
    </row>
    <row r="187" spans="1:17" x14ac:dyDescent="0.55000000000000004">
      <c r="A187">
        <v>1977</v>
      </c>
      <c r="D187" s="5"/>
      <c r="E187" s="5"/>
      <c r="F187" s="5"/>
      <c r="G187" s="5">
        <v>5.2498616003382459E-2</v>
      </c>
      <c r="H187" s="15">
        <f t="shared" si="14"/>
        <v>5.2498616003382459E-2</v>
      </c>
      <c r="I187" s="5"/>
      <c r="J187" s="5">
        <v>0.11232951430925087</v>
      </c>
      <c r="K187" s="15">
        <f t="shared" si="15"/>
        <v>0.11232951430925087</v>
      </c>
      <c r="L187" s="5">
        <f>((1+H187)/('real returns 1793-2019'!$E187))-1</f>
        <v>3.2347093654827574E-4</v>
      </c>
      <c r="M187" s="5">
        <f>((1+K187)/('real returns 1793-2019'!$E187))-1</f>
        <v>5.71883930870829E-2</v>
      </c>
      <c r="N187" s="16">
        <f t="shared" si="16"/>
        <v>129406.17989935941</v>
      </c>
      <c r="O187" s="16">
        <f t="shared" si="17"/>
        <v>417.61212782270599</v>
      </c>
      <c r="P187" s="18">
        <f t="shared" si="12"/>
        <v>128034.10296529724</v>
      </c>
      <c r="Q187" s="18">
        <f t="shared" si="13"/>
        <v>670.18545062420662</v>
      </c>
    </row>
    <row r="188" spans="1:17" x14ac:dyDescent="0.55000000000000004">
      <c r="A188">
        <v>1978</v>
      </c>
      <c r="D188" s="5"/>
      <c r="E188" s="5"/>
      <c r="F188" s="5"/>
      <c r="G188" s="5">
        <v>-8.1343844403999666E-2</v>
      </c>
      <c r="H188" s="15">
        <f t="shared" si="14"/>
        <v>-8.1343844403999666E-2</v>
      </c>
      <c r="I188" s="5"/>
      <c r="J188" s="5">
        <v>2.4830795751732415E-2</v>
      </c>
      <c r="K188" s="15">
        <f t="shared" si="15"/>
        <v>2.4830795751732415E-2</v>
      </c>
      <c r="L188" s="5">
        <f>((1+H188)/('real returns 1793-2019'!$E188))-1</f>
        <v>-0.14013783836214366</v>
      </c>
      <c r="M188" s="5">
        <f>((1+K188)/('real returns 1793-2019'!$E188))-1</f>
        <v>-4.0758375176378481E-2</v>
      </c>
      <c r="N188" s="16">
        <f t="shared" si="16"/>
        <v>111271.47757756049</v>
      </c>
      <c r="O188" s="16">
        <f t="shared" si="17"/>
        <v>400.59093603870241</v>
      </c>
      <c r="P188" s="18">
        <f t="shared" si="12"/>
        <v>136484.35376100687</v>
      </c>
      <c r="Q188" s="18">
        <f t="shared" si="13"/>
        <v>694.3121268466781</v>
      </c>
    </row>
    <row r="189" spans="1:17" x14ac:dyDescent="0.55000000000000004">
      <c r="A189">
        <v>1979</v>
      </c>
      <c r="D189" s="5"/>
      <c r="E189" s="5"/>
      <c r="F189" s="5"/>
      <c r="G189" s="5">
        <v>0.18056800612840274</v>
      </c>
      <c r="H189" s="15">
        <f t="shared" si="14"/>
        <v>0.18056800612840274</v>
      </c>
      <c r="I189" s="5"/>
      <c r="J189" s="5">
        <v>1.5341359633657792E-2</v>
      </c>
      <c r="K189" s="15">
        <f t="shared" si="15"/>
        <v>1.5341359633657792E-2</v>
      </c>
      <c r="L189" s="5">
        <f>((1+H189)/('real returns 1793-2019'!$E189))-1</f>
        <v>8.0314793309299803E-2</v>
      </c>
      <c r="M189" s="5">
        <f>((1+K189)/('real returns 1793-2019'!$E189))-1</f>
        <v>-7.0880893453827087E-2</v>
      </c>
      <c r="N189" s="16">
        <f t="shared" si="16"/>
        <v>120208.22330042266</v>
      </c>
      <c r="O189" s="16">
        <f t="shared" si="17"/>
        <v>372.19669258277429</v>
      </c>
      <c r="P189" s="18">
        <f t="shared" si="12"/>
        <v>145492.32110923334</v>
      </c>
      <c r="Q189" s="18">
        <f t="shared" si="13"/>
        <v>719.30736341315855</v>
      </c>
    </row>
    <row r="190" spans="1:17" x14ac:dyDescent="0.55000000000000004">
      <c r="A190">
        <v>1980</v>
      </c>
      <c r="D190" s="5"/>
      <c r="E190" s="5"/>
      <c r="F190" s="5"/>
      <c r="G190" s="5">
        <v>0.20643885412259388</v>
      </c>
      <c r="H190" s="15">
        <f t="shared" si="14"/>
        <v>0.20643885412259388</v>
      </c>
      <c r="I190" s="5"/>
      <c r="J190" s="5">
        <v>-0.10281290849967673</v>
      </c>
      <c r="K190" s="15">
        <f t="shared" si="15"/>
        <v>-0.10281290849967673</v>
      </c>
      <c r="L190" s="5">
        <f>((1+H190)/('real returns 1793-2019'!$E190))-1</f>
        <v>5.9123055740014863E-2</v>
      </c>
      <c r="M190" s="5">
        <f>((1+K190)/('real returns 1793-2019'!$E190))-1</f>
        <v>-0.21236660219187564</v>
      </c>
      <c r="N190" s="16">
        <f t="shared" si="16"/>
        <v>127315.3007870217</v>
      </c>
      <c r="O190" s="16">
        <f t="shared" si="17"/>
        <v>293.15454563191645</v>
      </c>
      <c r="P190" s="18">
        <f t="shared" si="12"/>
        <v>155094.81430244274</v>
      </c>
      <c r="Q190" s="18">
        <f t="shared" si="13"/>
        <v>745.20242849603233</v>
      </c>
    </row>
    <row r="191" spans="1:17" x14ac:dyDescent="0.55000000000000004">
      <c r="A191">
        <v>1981</v>
      </c>
      <c r="D191" s="5"/>
      <c r="E191" s="5"/>
      <c r="F191" s="5"/>
      <c r="G191" s="5">
        <v>0.19516662781818406</v>
      </c>
      <c r="H191" s="15">
        <f t="shared" si="14"/>
        <v>0.19516662781818406</v>
      </c>
      <c r="I191" s="5"/>
      <c r="J191" s="5">
        <v>2.5407419237416073E-2</v>
      </c>
      <c r="K191" s="15">
        <f t="shared" si="15"/>
        <v>2.5407419237416073E-2</v>
      </c>
      <c r="L191" s="5">
        <f>((1+H191)/('real returns 1793-2019'!$E191))-1</f>
        <v>6.8781191313272538E-2</v>
      </c>
      <c r="M191" s="5">
        <f>((1+K191)/('real returns 1793-2019'!$E191))-1</f>
        <v>-8.3026468773896966E-2</v>
      </c>
      <c r="N191" s="16">
        <f t="shared" si="16"/>
        <v>136072.19884756068</v>
      </c>
      <c r="O191" s="16">
        <f t="shared" si="17"/>
        <v>268.81495890308219</v>
      </c>
      <c r="P191" s="18">
        <f t="shared" si="12"/>
        <v>165331.07204640398</v>
      </c>
      <c r="Q191" s="18">
        <f t="shared" si="13"/>
        <v>772.02971592188953</v>
      </c>
    </row>
    <row r="192" spans="1:17" x14ac:dyDescent="0.55000000000000004">
      <c r="A192">
        <v>1982</v>
      </c>
      <c r="D192" s="5"/>
      <c r="E192" s="5"/>
      <c r="F192" s="5"/>
      <c r="G192" s="5">
        <v>-2.0476434696206747E-2</v>
      </c>
      <c r="H192" s="15">
        <f t="shared" si="14"/>
        <v>-2.0476434696206747E-2</v>
      </c>
      <c r="I192" s="5"/>
      <c r="J192" s="5">
        <v>3.5159460005185883E-2</v>
      </c>
      <c r="K192" s="15">
        <f t="shared" si="15"/>
        <v>3.5159460005185883E-2</v>
      </c>
      <c r="L192" s="5">
        <f>((1+H192)/('real returns 1793-2019'!$E192))-1</f>
        <v>-9.630381567942714E-2</v>
      </c>
      <c r="M192" s="5">
        <f>((1+K192)/('real returns 1793-2019'!$E192))-1</f>
        <v>-4.4974835414091419E-2</v>
      </c>
      <c r="N192" s="16">
        <f t="shared" si="16"/>
        <v>122967.92689065084</v>
      </c>
      <c r="O192" s="16">
        <f t="shared" si="17"/>
        <v>256.72505036957034</v>
      </c>
      <c r="P192" s="18">
        <f t="shared" si="12"/>
        <v>176242.92280146666</v>
      </c>
      <c r="Q192" s="18">
        <f t="shared" si="13"/>
        <v>799.82278569507753</v>
      </c>
    </row>
    <row r="193" spans="1:17" x14ac:dyDescent="0.55000000000000004">
      <c r="A193">
        <v>1983</v>
      </c>
      <c r="D193" s="5"/>
      <c r="E193" s="5"/>
      <c r="F193" s="5"/>
      <c r="G193" s="5">
        <v>0.27748490444688212</v>
      </c>
      <c r="H193" s="15">
        <f t="shared" si="14"/>
        <v>0.27748490444688212</v>
      </c>
      <c r="I193" s="5"/>
      <c r="J193" s="5">
        <v>0.35390745306387017</v>
      </c>
      <c r="K193" s="15">
        <f t="shared" si="15"/>
        <v>0.35390745306387017</v>
      </c>
      <c r="L193" s="5">
        <f>((1+H193)/('real returns 1793-2019'!$E193))-1</f>
        <v>0.23176714201780135</v>
      </c>
      <c r="M193" s="5">
        <f>((1+K193)/('real returns 1793-2019'!$E193))-1</f>
        <v>0.30545473235095044</v>
      </c>
      <c r="N193" s="16">
        <f t="shared" si="16"/>
        <v>151467.85186595091</v>
      </c>
      <c r="O193" s="16">
        <f t="shared" si="17"/>
        <v>335.14293191799175</v>
      </c>
      <c r="P193" s="18">
        <f t="shared" si="12"/>
        <v>187874.95570636346</v>
      </c>
      <c r="Q193" s="18">
        <f t="shared" si="13"/>
        <v>828.61640598010035</v>
      </c>
    </row>
    <row r="194" spans="1:17" x14ac:dyDescent="0.55000000000000004">
      <c r="A194">
        <v>1984</v>
      </c>
      <c r="D194" s="5"/>
      <c r="E194" s="5"/>
      <c r="F194" s="5"/>
      <c r="G194" s="5">
        <v>0.17490193031055679</v>
      </c>
      <c r="H194" s="15">
        <f t="shared" si="14"/>
        <v>0.17490193031055679</v>
      </c>
      <c r="I194" s="5"/>
      <c r="J194" s="5">
        <v>6.3954316654238674E-2</v>
      </c>
      <c r="K194" s="15">
        <f t="shared" si="15"/>
        <v>6.3954316654238674E-2</v>
      </c>
      <c r="L194" s="5">
        <f>((1+H194)/('real returns 1793-2019'!$E194))-1</f>
        <v>0.12762913429217315</v>
      </c>
      <c r="M194" s="5">
        <f>((1+K194)/('real returns 1793-2019'!$E194))-1</f>
        <v>2.1145556121536124E-2</v>
      </c>
      <c r="N194" s="16">
        <f t="shared" si="16"/>
        <v>170799.56267269736</v>
      </c>
      <c r="O194" s="16">
        <f t="shared" si="17"/>
        <v>342.22971559359979</v>
      </c>
      <c r="P194" s="18">
        <f t="shared" si="12"/>
        <v>200274.70278298346</v>
      </c>
      <c r="Q194" s="18">
        <f t="shared" si="13"/>
        <v>858.44659659538399</v>
      </c>
    </row>
    <row r="195" spans="1:17" x14ac:dyDescent="0.55000000000000004">
      <c r="A195">
        <v>1985</v>
      </c>
      <c r="D195" s="5"/>
      <c r="E195" s="5"/>
      <c r="F195" s="5"/>
      <c r="G195" s="5">
        <v>0.15176292502703537</v>
      </c>
      <c r="H195" s="15">
        <f t="shared" si="14"/>
        <v>0.15176292502703537</v>
      </c>
      <c r="I195" s="5"/>
      <c r="J195" s="5">
        <v>0.16845397213630586</v>
      </c>
      <c r="K195" s="15">
        <f t="shared" si="15"/>
        <v>0.16845397213630586</v>
      </c>
      <c r="L195" s="5">
        <f>((1+H195)/('real returns 1793-2019'!$E195))-1</f>
        <v>0.11246106218251106</v>
      </c>
      <c r="M195" s="5">
        <f>((1+K195)/('real returns 1793-2019'!$E195))-1</f>
        <v>0.12858255697336096</v>
      </c>
      <c r="N195" s="16">
        <f t="shared" si="16"/>
        <v>190007.86291117728</v>
      </c>
      <c r="O195" s="16">
        <f t="shared" si="17"/>
        <v>386.23448749689095</v>
      </c>
      <c r="P195" s="18">
        <f t="shared" si="12"/>
        <v>213492.83316666036</v>
      </c>
      <c r="Q195" s="18">
        <f t="shared" si="13"/>
        <v>889.35067407281781</v>
      </c>
    </row>
    <row r="196" spans="1:17" x14ac:dyDescent="0.55000000000000004">
      <c r="A196">
        <v>1986</v>
      </c>
      <c r="D196" s="5"/>
      <c r="E196" s="5"/>
      <c r="F196" s="5"/>
      <c r="G196" s="5">
        <v>0.22902426347297178</v>
      </c>
      <c r="H196" s="15">
        <f t="shared" si="14"/>
        <v>0.22902426347297178</v>
      </c>
      <c r="I196" s="5"/>
      <c r="J196" s="5">
        <v>0.26055304074431862</v>
      </c>
      <c r="K196" s="15">
        <f t="shared" si="15"/>
        <v>0.26055304074431862</v>
      </c>
      <c r="L196" s="5">
        <f>((1+H196)/('real returns 1793-2019'!$E196))-1</f>
        <v>0.18304799084305245</v>
      </c>
      <c r="M196" s="5">
        <f>((1+K196)/('real returns 1793-2019'!$E196))-1</f>
        <v>0.21339731567997844</v>
      </c>
      <c r="N196" s="16">
        <f t="shared" si="16"/>
        <v>224788.42046145041</v>
      </c>
      <c r="O196" s="16">
        <f t="shared" si="17"/>
        <v>468.65589035175969</v>
      </c>
      <c r="P196" s="18">
        <f t="shared" si="12"/>
        <v>227583.36015565996</v>
      </c>
      <c r="Q196" s="18">
        <f t="shared" si="13"/>
        <v>921.36729833943923</v>
      </c>
    </row>
    <row r="197" spans="1:17" x14ac:dyDescent="0.55000000000000004">
      <c r="A197">
        <v>1987</v>
      </c>
      <c r="D197" s="5"/>
      <c r="E197" s="5"/>
      <c r="F197" s="5"/>
      <c r="G197" s="5">
        <v>0.33902798313052251</v>
      </c>
      <c r="H197" s="15">
        <f t="shared" si="14"/>
        <v>0.33902798313052251</v>
      </c>
      <c r="I197" s="5"/>
      <c r="J197" s="5">
        <v>0.26843137654059612</v>
      </c>
      <c r="K197" s="15">
        <f t="shared" si="15"/>
        <v>0.26843137654059612</v>
      </c>
      <c r="L197" s="5">
        <f>((1+H197)/('real returns 1793-2019'!$E197))-1</f>
        <v>0.31976139344519128</v>
      </c>
      <c r="M197" s="5">
        <f>((1+K197)/('real returns 1793-2019'!$E197))-1</f>
        <v>0.25018056536735012</v>
      </c>
      <c r="N197" s="16">
        <f t="shared" si="16"/>
        <v>296667.07901854732</v>
      </c>
      <c r="O197" s="16">
        <f t="shared" si="17"/>
        <v>585.90448596270176</v>
      </c>
      <c r="P197" s="18">
        <f t="shared" ref="P197:P229" si="18">P196*1.066</f>
        <v>242603.86192593354</v>
      </c>
      <c r="Q197" s="18">
        <f t="shared" ref="Q197:Q229" si="19">Q196*1.036</f>
        <v>954.53652107965911</v>
      </c>
    </row>
    <row r="198" spans="1:17" x14ac:dyDescent="0.55000000000000004">
      <c r="A198">
        <v>1988</v>
      </c>
      <c r="D198" s="5"/>
      <c r="E198" s="5"/>
      <c r="F198" s="5"/>
      <c r="G198" s="5">
        <v>-3.3274176789068077E-2</v>
      </c>
      <c r="H198" s="15">
        <f t="shared" si="14"/>
        <v>-3.3274176789068077E-2</v>
      </c>
      <c r="I198" s="5"/>
      <c r="J198" s="5">
        <v>2.1184018193397325E-2</v>
      </c>
      <c r="K198" s="15">
        <f t="shared" si="15"/>
        <v>2.1184018193397325E-2</v>
      </c>
      <c r="L198" s="5">
        <f>((1+H198)/('real returns 1793-2019'!$E198))-1</f>
        <v>-7.0873711831844211E-2</v>
      </c>
      <c r="M198" s="5">
        <f>((1+K198)/('real returns 1793-2019'!$E198))-1</f>
        <v>-1.8533597034522287E-2</v>
      </c>
      <c r="N198" s="16">
        <f t="shared" si="16"/>
        <v>275641.18195019185</v>
      </c>
      <c r="O198" s="16">
        <f t="shared" si="17"/>
        <v>575.04556831915011</v>
      </c>
      <c r="P198" s="18">
        <f t="shared" si="18"/>
        <v>258615.71681304518</v>
      </c>
      <c r="Q198" s="18">
        <f t="shared" si="19"/>
        <v>988.89983583852688</v>
      </c>
    </row>
    <row r="199" spans="1:17" x14ac:dyDescent="0.55000000000000004">
      <c r="A199">
        <v>1989</v>
      </c>
      <c r="D199" s="5"/>
      <c r="E199" s="5"/>
      <c r="F199" s="5"/>
      <c r="G199" s="5">
        <v>0.20078338070961976</v>
      </c>
      <c r="H199" s="15">
        <f t="shared" si="14"/>
        <v>0.20078338070961976</v>
      </c>
      <c r="I199" s="5"/>
      <c r="J199" s="5">
        <v>4.9060724529012223E-2</v>
      </c>
      <c r="K199" s="15">
        <f t="shared" si="15"/>
        <v>4.9060724529012223E-2</v>
      </c>
      <c r="L199" s="5">
        <f>((1+H199)/('real returns 1793-2019'!$E199))-1</f>
        <v>0.14723895250291519</v>
      </c>
      <c r="M199" s="5">
        <f>((1+K199)/('real returns 1793-2019'!$E199))-1</f>
        <v>2.2817987448944255E-3</v>
      </c>
      <c r="N199" s="16">
        <f t="shared" si="16"/>
        <v>316226.30084720353</v>
      </c>
      <c r="O199" s="16">
        <f t="shared" si="17"/>
        <v>576.35770657519788</v>
      </c>
      <c r="P199" s="19">
        <f t="shared" si="18"/>
        <v>275684.35412270617</v>
      </c>
      <c r="Q199" s="19">
        <f t="shared" si="19"/>
        <v>1024.5002299287139</v>
      </c>
    </row>
    <row r="200" spans="1:17" x14ac:dyDescent="0.55000000000000004">
      <c r="A200">
        <v>1990</v>
      </c>
      <c r="D200" s="5"/>
      <c r="E200" s="5"/>
      <c r="F200" s="5"/>
      <c r="G200" s="5">
        <v>0.14458021577735902</v>
      </c>
      <c r="H200" s="15">
        <f t="shared" si="14"/>
        <v>0.14458021577735902</v>
      </c>
      <c r="I200" s="5"/>
      <c r="J200" s="5">
        <v>0.11777668834264654</v>
      </c>
      <c r="K200" s="15">
        <f t="shared" si="15"/>
        <v>0.11777668834264654</v>
      </c>
      <c r="L200" s="5">
        <f>((1+H200)/('real returns 1793-2019'!$E200))-1</f>
        <v>8.7980095216940057E-2</v>
      </c>
      <c r="M200" s="5">
        <f>((1+K200)/('real returns 1793-2019'!$E200))-1</f>
        <v>6.2502016941087035E-2</v>
      </c>
      <c r="N200" s="16">
        <f t="shared" si="16"/>
        <v>344047.92090584122</v>
      </c>
      <c r="O200" s="16">
        <f t="shared" si="17"/>
        <v>612.38122571568692</v>
      </c>
      <c r="P200" s="19">
        <f t="shared" si="18"/>
        <v>293879.52149480477</v>
      </c>
      <c r="Q200" s="19">
        <f t="shared" si="19"/>
        <v>1061.3822382061476</v>
      </c>
    </row>
    <row r="201" spans="1:17" x14ac:dyDescent="0.55000000000000004">
      <c r="A201">
        <v>1991</v>
      </c>
      <c r="D201" s="5"/>
      <c r="E201" s="5"/>
      <c r="F201" s="5"/>
      <c r="G201" s="5">
        <v>8.4015591778893173E-2</v>
      </c>
      <c r="H201" s="15">
        <f t="shared" si="14"/>
        <v>8.4015591778893173E-2</v>
      </c>
      <c r="I201" s="5"/>
      <c r="J201" s="5">
        <v>0.11369421356690812</v>
      </c>
      <c r="K201" s="15">
        <f t="shared" si="15"/>
        <v>0.11369421356690812</v>
      </c>
      <c r="L201" s="5">
        <f>((1+H201)/('real returns 1793-2019'!$E201))-1</f>
        <v>2.6029616587154525E-2</v>
      </c>
      <c r="M201" s="5">
        <f>((1+K201)/('real returns 1793-2019'!$E201))-1</f>
        <v>5.4120674653968193E-2</v>
      </c>
      <c r="N201" s="16">
        <f t="shared" si="16"/>
        <v>353003.35637462791</v>
      </c>
      <c r="O201" s="16">
        <f t="shared" si="17"/>
        <v>645.52371079684383</v>
      </c>
      <c r="P201" s="19">
        <f t="shared" si="18"/>
        <v>313275.56991346192</v>
      </c>
      <c r="Q201" s="19">
        <f t="shared" si="19"/>
        <v>1099.5919987815689</v>
      </c>
    </row>
    <row r="202" spans="1:17" x14ac:dyDescent="0.55000000000000004">
      <c r="A202">
        <v>1992</v>
      </c>
      <c r="D202" s="5"/>
      <c r="E202" s="5"/>
      <c r="F202" s="5"/>
      <c r="G202" s="5">
        <v>0.22694865015542209</v>
      </c>
      <c r="H202" s="15">
        <f t="shared" ref="H202:H229" si="20">G202</f>
        <v>0.22694865015542209</v>
      </c>
      <c r="I202" s="5"/>
      <c r="J202" s="5">
        <v>0.13919798545186945</v>
      </c>
      <c r="K202" s="15">
        <f t="shared" ref="K202:K229" si="21">J202</f>
        <v>0.13919798545186945</v>
      </c>
      <c r="L202" s="5">
        <f>((1+H202)/('real returns 1793-2019'!$E202))-1</f>
        <v>0.19585292042664615</v>
      </c>
      <c r="M202" s="5">
        <f>((1+K202)/('real returns 1793-2019'!$E202))-1</f>
        <v>0.11032620450269115</v>
      </c>
      <c r="N202" s="16">
        <f t="shared" si="16"/>
        <v>422140.0946410069</v>
      </c>
      <c r="O202" s="16">
        <f t="shared" si="17"/>
        <v>716.74189172555248</v>
      </c>
      <c r="P202" s="19">
        <f t="shared" si="18"/>
        <v>333951.75752775045</v>
      </c>
      <c r="Q202" s="19">
        <f t="shared" si="19"/>
        <v>1139.1773107377055</v>
      </c>
    </row>
    <row r="203" spans="1:17" x14ac:dyDescent="0.55000000000000004">
      <c r="A203">
        <v>1993</v>
      </c>
      <c r="D203" s="5"/>
      <c r="E203" s="5"/>
      <c r="F203" s="5"/>
      <c r="G203" s="5">
        <v>0.10616210483288824</v>
      </c>
      <c r="H203" s="15">
        <f t="shared" si="20"/>
        <v>0.10616210483288824</v>
      </c>
      <c r="I203" s="5"/>
      <c r="J203" s="5">
        <v>0.14798552981659796</v>
      </c>
      <c r="K203" s="15">
        <f t="shared" si="21"/>
        <v>0.14798552981659796</v>
      </c>
      <c r="L203" s="5">
        <f>((1+H203)/('real returns 1793-2019'!$E203))-1</f>
        <v>7.125516604082649E-2</v>
      </c>
      <c r="M203" s="5">
        <f>((1+K203)/('real returns 1793-2019'!$E203))-1</f>
        <v>0.11175877747315699</v>
      </c>
      <c r="N203" s="16">
        <f t="shared" si="16"/>
        <v>452219.75717714208</v>
      </c>
      <c r="O203" s="16">
        <f t="shared" si="17"/>
        <v>796.84408930859809</v>
      </c>
      <c r="P203" s="19">
        <f t="shared" si="18"/>
        <v>355992.57352458203</v>
      </c>
      <c r="Q203" s="19">
        <f t="shared" si="19"/>
        <v>1180.1876939242629</v>
      </c>
    </row>
    <row r="204" spans="1:17" x14ac:dyDescent="0.55000000000000004">
      <c r="A204">
        <v>1994</v>
      </c>
      <c r="D204" s="5"/>
      <c r="E204" s="5"/>
      <c r="F204" s="5"/>
      <c r="G204" s="5">
        <v>0.12873913560093353</v>
      </c>
      <c r="H204" s="15">
        <f t="shared" si="20"/>
        <v>0.12873913560093353</v>
      </c>
      <c r="I204" s="5"/>
      <c r="J204" s="5">
        <v>0.17970049203883209</v>
      </c>
      <c r="K204" s="15">
        <f t="shared" si="21"/>
        <v>0.17970049203883209</v>
      </c>
      <c r="L204" s="5">
        <f>((1+H204)/('real returns 1793-2019'!$E204))-1</f>
        <v>0.10094528547669701</v>
      </c>
      <c r="M204" s="5">
        <f>((1+K204)/('real returns 1793-2019'!$E204))-1</f>
        <v>0.15065177951256814</v>
      </c>
      <c r="N204" s="16">
        <f t="shared" si="16"/>
        <v>497869.20966359129</v>
      </c>
      <c r="O204" s="16">
        <f t="shared" si="17"/>
        <v>916.89006935701013</v>
      </c>
      <c r="P204" s="19">
        <f t="shared" si="18"/>
        <v>379488.08337720449</v>
      </c>
      <c r="Q204" s="19">
        <f t="shared" si="19"/>
        <v>1222.6744509055363</v>
      </c>
    </row>
    <row r="205" spans="1:17" x14ac:dyDescent="0.55000000000000004">
      <c r="A205">
        <v>1995</v>
      </c>
      <c r="D205" s="5"/>
      <c r="E205" s="5"/>
      <c r="F205" s="5"/>
      <c r="G205" s="5">
        <v>5.2248646117776243E-3</v>
      </c>
      <c r="H205" s="15">
        <f t="shared" si="20"/>
        <v>5.2248646117776243E-3</v>
      </c>
      <c r="I205" s="5"/>
      <c r="J205" s="5">
        <v>-7.633218139724729E-2</v>
      </c>
      <c r="K205" s="15">
        <f t="shared" si="21"/>
        <v>-7.633218139724729E-2</v>
      </c>
      <c r="L205" s="5">
        <f>((1+H205)/('real returns 1793-2019'!$E205))-1</f>
        <v>-2.2196439080227059E-2</v>
      </c>
      <c r="M205" s="5">
        <f>((1+K205)/('real returns 1793-2019'!$E205))-1</f>
        <v>-0.10152870871774822</v>
      </c>
      <c r="N205" s="16">
        <f t="shared" si="16"/>
        <v>486818.28608137259</v>
      </c>
      <c r="O205" s="16">
        <f t="shared" si="17"/>
        <v>823.79940457906628</v>
      </c>
      <c r="P205" s="19">
        <f t="shared" si="18"/>
        <v>404534.29688009998</v>
      </c>
      <c r="Q205" s="19">
        <f t="shared" si="19"/>
        <v>1266.6907311381358</v>
      </c>
    </row>
    <row r="206" spans="1:17" x14ac:dyDescent="0.55000000000000004">
      <c r="A206">
        <v>1996</v>
      </c>
      <c r="D206" s="5"/>
      <c r="E206" s="5"/>
      <c r="F206" s="5"/>
      <c r="G206" s="5">
        <v>0.38661201881860863</v>
      </c>
      <c r="H206" s="15">
        <f t="shared" si="20"/>
        <v>0.38661201881860863</v>
      </c>
      <c r="I206" s="5"/>
      <c r="J206" s="5">
        <v>0.28016811764842542</v>
      </c>
      <c r="K206" s="15">
        <f t="shared" si="21"/>
        <v>0.28016811764842542</v>
      </c>
      <c r="L206" s="5">
        <f>((1+H206)/('real returns 1793-2019'!$E206))-1</f>
        <v>0.34979136287847701</v>
      </c>
      <c r="M206" s="5">
        <f>((1+K206)/('real returns 1793-2019'!$E206))-1</f>
        <v>0.24617401607874556</v>
      </c>
      <c r="N206" s="16">
        <f t="shared" ref="N206:N229" si="22">N205*(1+L206)</f>
        <v>657103.11784394027</v>
      </c>
      <c r="O206" s="16">
        <f t="shared" ref="O206:O229" si="23">O205*(1+M206)</f>
        <v>1026.5974124475745</v>
      </c>
      <c r="P206" s="19">
        <f t="shared" si="18"/>
        <v>431233.56047418661</v>
      </c>
      <c r="Q206" s="19">
        <f t="shared" si="19"/>
        <v>1312.2915974591087</v>
      </c>
    </row>
    <row r="207" spans="1:17" x14ac:dyDescent="0.55000000000000004">
      <c r="A207">
        <v>1997</v>
      </c>
      <c r="D207" s="5"/>
      <c r="E207" s="5"/>
      <c r="F207" s="5"/>
      <c r="G207" s="5">
        <v>0.2634506111295678</v>
      </c>
      <c r="H207" s="15">
        <f t="shared" si="20"/>
        <v>0.2634506111295678</v>
      </c>
      <c r="I207" s="5"/>
      <c r="J207" s="5">
        <v>-1.5929518263747E-2</v>
      </c>
      <c r="K207" s="15">
        <f t="shared" si="21"/>
        <v>-1.5929518263747E-2</v>
      </c>
      <c r="L207" s="5">
        <f>((1+H207)/('real returns 1793-2019'!$E207))-1</f>
        <v>0.22612680300694721</v>
      </c>
      <c r="M207" s="5">
        <f>((1+K207)/('real returns 1793-2019'!$E207))-1</f>
        <v>-4.5000110747470234E-2</v>
      </c>
      <c r="N207" s="16">
        <f t="shared" si="22"/>
        <v>805691.74512788781</v>
      </c>
      <c r="O207" s="16">
        <f t="shared" si="23"/>
        <v>980.40041519436727</v>
      </c>
      <c r="P207" s="19">
        <f t="shared" si="18"/>
        <v>459694.97546548297</v>
      </c>
      <c r="Q207" s="19">
        <f t="shared" si="19"/>
        <v>1359.5340949676367</v>
      </c>
    </row>
    <row r="208" spans="1:17" x14ac:dyDescent="0.55000000000000004">
      <c r="A208">
        <v>1998</v>
      </c>
      <c r="D208" s="5"/>
      <c r="E208" s="5"/>
      <c r="F208" s="5"/>
      <c r="G208" s="5">
        <v>0.26924859006088098</v>
      </c>
      <c r="H208" s="15">
        <f t="shared" si="20"/>
        <v>0.26924859006088098</v>
      </c>
      <c r="I208" s="5"/>
      <c r="J208" s="5">
        <v>0.19124106651323758</v>
      </c>
      <c r="K208" s="15">
        <f t="shared" si="21"/>
        <v>0.19124106651323758</v>
      </c>
      <c r="L208" s="5">
        <f>((1+H208)/('real returns 1793-2019'!$E208))-1</f>
        <v>0.24961293736810752</v>
      </c>
      <c r="M208" s="5">
        <f>((1+K208)/('real returns 1793-2019'!$E208))-1</f>
        <v>0.17281221338029762</v>
      </c>
      <c r="N208" s="16">
        <f t="shared" si="22"/>
        <v>1006802.8282424965</v>
      </c>
      <c r="O208" s="16">
        <f t="shared" si="23"/>
        <v>1149.8255809430686</v>
      </c>
      <c r="P208" s="19">
        <f t="shared" si="18"/>
        <v>490034.84384620487</v>
      </c>
      <c r="Q208" s="19">
        <f t="shared" si="19"/>
        <v>1408.4773223864718</v>
      </c>
    </row>
    <row r="209" spans="1:17" x14ac:dyDescent="0.55000000000000004">
      <c r="A209">
        <v>1999</v>
      </c>
      <c r="D209" s="5"/>
      <c r="E209" s="5"/>
      <c r="F209" s="5"/>
      <c r="G209" s="5">
        <v>0.32483320598966658</v>
      </c>
      <c r="H209" s="15">
        <f t="shared" si="20"/>
        <v>0.32483320598966658</v>
      </c>
      <c r="I209" s="5"/>
      <c r="J209" s="5">
        <v>0.12194662325507855</v>
      </c>
      <c r="K209" s="15">
        <f t="shared" si="21"/>
        <v>0.12194662325507855</v>
      </c>
      <c r="L209" s="5">
        <f>((1+H209)/('real returns 1793-2019'!$E209))-1</f>
        <v>0.3030617534262332</v>
      </c>
      <c r="M209" s="5">
        <f>((1+K209)/('real returns 1793-2019'!$E209))-1</f>
        <v>0.1035092776507649</v>
      </c>
      <c r="N209" s="16">
        <f t="shared" si="22"/>
        <v>1311926.2587241582</v>
      </c>
      <c r="O209" s="16">
        <f t="shared" si="23"/>
        <v>1268.8431962508569</v>
      </c>
      <c r="P209" s="19">
        <f t="shared" si="18"/>
        <v>522377.14354005444</v>
      </c>
      <c r="Q209" s="19">
        <f t="shared" si="19"/>
        <v>1459.1825059923849</v>
      </c>
    </row>
    <row r="210" spans="1:17" x14ac:dyDescent="0.55000000000000004">
      <c r="A210">
        <v>2000</v>
      </c>
      <c r="D210" s="5"/>
      <c r="E210" s="5"/>
      <c r="F210" s="5"/>
      <c r="G210" s="5">
        <v>0.10355598615351758</v>
      </c>
      <c r="H210" s="15">
        <f t="shared" si="20"/>
        <v>0.10355598615351758</v>
      </c>
      <c r="I210" s="5"/>
      <c r="J210" s="5">
        <v>-8.0277665326854764E-2</v>
      </c>
      <c r="K210" s="15">
        <f t="shared" si="21"/>
        <v>-8.0277665326854764E-2</v>
      </c>
      <c r="L210" s="5">
        <f>((1+H210)/('real returns 1793-2019'!$E210))-1</f>
        <v>7.413654339468545E-2</v>
      </c>
      <c r="M210" s="5">
        <f>((1+K210)/('real returns 1793-2019'!$E210))-1</f>
        <v>-0.1047963294620986</v>
      </c>
      <c r="N210" s="16">
        <f t="shared" si="22"/>
        <v>1409187.9367346889</v>
      </c>
      <c r="O210" s="16">
        <f t="shared" si="23"/>
        <v>1135.8730866208098</v>
      </c>
      <c r="P210" s="19">
        <f t="shared" si="18"/>
        <v>556854.03501369804</v>
      </c>
      <c r="Q210" s="19">
        <f t="shared" si="19"/>
        <v>1511.7130762081108</v>
      </c>
    </row>
    <row r="211" spans="1:17" x14ac:dyDescent="0.55000000000000004">
      <c r="A211">
        <v>2001</v>
      </c>
      <c r="D211" s="5"/>
      <c r="E211" s="5"/>
      <c r="F211" s="5"/>
      <c r="G211" s="5">
        <v>-8.8432522729566809E-3</v>
      </c>
      <c r="H211" s="15">
        <f t="shared" si="20"/>
        <v>-8.8432522729566809E-3</v>
      </c>
      <c r="I211" s="5"/>
      <c r="J211" s="5">
        <v>0.1884452870796256</v>
      </c>
      <c r="K211" s="15">
        <f t="shared" si="21"/>
        <v>0.1884452870796256</v>
      </c>
      <c r="L211" s="5">
        <f>((1+H211)/('real returns 1793-2019'!$E211))-1</f>
        <v>-4.4504517325385962E-2</v>
      </c>
      <c r="M211" s="5">
        <f>((1+K211)/('real returns 1793-2019'!$E211))-1</f>
        <v>0.14568569079977611</v>
      </c>
      <c r="N211" s="16">
        <f t="shared" si="22"/>
        <v>1346472.707789555</v>
      </c>
      <c r="O211" s="16">
        <f t="shared" si="23"/>
        <v>1301.3535419060363</v>
      </c>
      <c r="P211" s="19">
        <f t="shared" si="18"/>
        <v>593606.40132460219</v>
      </c>
      <c r="Q211" s="19">
        <f t="shared" si="19"/>
        <v>1566.1347469516029</v>
      </c>
    </row>
    <row r="212" spans="1:17" x14ac:dyDescent="0.55000000000000004">
      <c r="A212">
        <v>2002</v>
      </c>
      <c r="D212" s="5"/>
      <c r="E212" s="5"/>
      <c r="F212" s="5"/>
      <c r="G212" s="5">
        <v>-0.16146004412980064</v>
      </c>
      <c r="H212" s="15">
        <f t="shared" si="20"/>
        <v>-0.16146004412980064</v>
      </c>
      <c r="I212" s="5"/>
      <c r="J212" s="5">
        <v>5.0813095682128218E-2</v>
      </c>
      <c r="K212" s="15">
        <f t="shared" si="21"/>
        <v>5.0813095682128218E-2</v>
      </c>
      <c r="L212" s="5">
        <f>((1+H212)/('real returns 1793-2019'!$E212))-1</f>
        <v>-0.17092972177937926</v>
      </c>
      <c r="M212" s="5">
        <f>((1+K212)/('real returns 1793-2019'!$E212))-1</f>
        <v>3.8946205838174208E-2</v>
      </c>
      <c r="N212" s="16">
        <f t="shared" si="22"/>
        <v>1116320.5024635589</v>
      </c>
      <c r="O212" s="16">
        <f t="shared" si="23"/>
        <v>1352.0363248173458</v>
      </c>
      <c r="P212" s="19">
        <f t="shared" si="18"/>
        <v>632784.42381202593</v>
      </c>
      <c r="Q212" s="19">
        <f t="shared" si="19"/>
        <v>1622.5155978418607</v>
      </c>
    </row>
    <row r="213" spans="1:17" x14ac:dyDescent="0.55000000000000004">
      <c r="A213">
        <v>2003</v>
      </c>
      <c r="D213" s="5"/>
      <c r="E213" s="5"/>
      <c r="F213" s="5"/>
      <c r="G213" s="5">
        <v>-0.23014914220140603</v>
      </c>
      <c r="H213" s="15">
        <f t="shared" si="20"/>
        <v>-0.23014914220140603</v>
      </c>
      <c r="I213" s="5"/>
      <c r="J213" s="5">
        <v>0.15005202206873647</v>
      </c>
      <c r="K213" s="15">
        <f t="shared" si="21"/>
        <v>0.15005202206873647</v>
      </c>
      <c r="L213" s="5">
        <f>((1+H213)/('real returns 1793-2019'!$E213))-1</f>
        <v>-0.24963903733554771</v>
      </c>
      <c r="M213" s="5">
        <f>((1+K213)/('real returns 1793-2019'!$E213))-1</f>
        <v>0.1209367810037052</v>
      </c>
      <c r="N213" s="16">
        <f t="shared" si="22"/>
        <v>837643.32687062118</v>
      </c>
      <c r="O213" s="16">
        <f t="shared" si="23"/>
        <v>1515.5472457408355</v>
      </c>
      <c r="P213" s="19">
        <f t="shared" si="18"/>
        <v>674548.19578361965</v>
      </c>
      <c r="Q213" s="19">
        <f t="shared" si="19"/>
        <v>1680.9261593641677</v>
      </c>
    </row>
    <row r="214" spans="1:17" x14ac:dyDescent="0.55000000000000004">
      <c r="A214">
        <v>2004</v>
      </c>
      <c r="D214" s="5"/>
      <c r="E214" s="5"/>
      <c r="F214" s="5"/>
      <c r="G214" s="5">
        <v>0.34584743263181617</v>
      </c>
      <c r="H214" s="15">
        <f t="shared" si="20"/>
        <v>0.34584743263181617</v>
      </c>
      <c r="I214" s="5"/>
      <c r="J214" s="5">
        <v>4.4463541571981846E-2</v>
      </c>
      <c r="K214" s="15">
        <f t="shared" si="21"/>
        <v>4.4463541571981846E-2</v>
      </c>
      <c r="L214" s="5">
        <f>((1+H214)/('real returns 1793-2019'!$E214))-1</f>
        <v>0.32041295091361244</v>
      </c>
      <c r="M214" s="5">
        <f>((1+K214)/('real returns 1793-2019'!$E214))-1</f>
        <v>2.4724759738818047E-2</v>
      </c>
      <c r="N214" s="16">
        <f t="shared" si="22"/>
        <v>1106035.0970463324</v>
      </c>
      <c r="O214" s="16">
        <f t="shared" si="23"/>
        <v>1553.0187872646052</v>
      </c>
      <c r="P214" s="19">
        <f t="shared" si="18"/>
        <v>719068.3767053386</v>
      </c>
      <c r="Q214" s="19">
        <f t="shared" si="19"/>
        <v>1741.4395011012778</v>
      </c>
    </row>
    <row r="215" spans="1:17" x14ac:dyDescent="0.55000000000000004">
      <c r="A215">
        <v>2005</v>
      </c>
      <c r="D215" s="5"/>
      <c r="E215" s="5"/>
      <c r="F215" s="5"/>
      <c r="G215" s="5">
        <v>6.2131108025111015E-2</v>
      </c>
      <c r="H215" s="15">
        <f t="shared" si="20"/>
        <v>6.2131108025111015E-2</v>
      </c>
      <c r="I215" s="5"/>
      <c r="J215" s="5">
        <v>9.7008324261440348E-2</v>
      </c>
      <c r="K215" s="15">
        <f t="shared" si="21"/>
        <v>9.7008324261440348E-2</v>
      </c>
      <c r="L215" s="5">
        <f>((1+H215)/('real returns 1793-2019'!$E215))-1</f>
        <v>3.1498066105141831E-2</v>
      </c>
      <c r="M215" s="5">
        <f>((1+K215)/('real returns 1793-2019'!$E215))-1</f>
        <v>6.5369384652431917E-2</v>
      </c>
      <c r="N215" s="16">
        <f t="shared" si="22"/>
        <v>1140873.0636477047</v>
      </c>
      <c r="O215" s="16">
        <f t="shared" si="23"/>
        <v>1654.5386697417584</v>
      </c>
      <c r="P215" s="19">
        <f t="shared" si="18"/>
        <v>766526.88956789102</v>
      </c>
      <c r="Q215" s="19">
        <f t="shared" si="19"/>
        <v>1804.1313231409238</v>
      </c>
    </row>
    <row r="216" spans="1:17" x14ac:dyDescent="0.55000000000000004">
      <c r="A216">
        <v>2006</v>
      </c>
      <c r="D216" s="5"/>
      <c r="E216" s="5"/>
      <c r="F216" s="5"/>
      <c r="G216" s="5">
        <v>0.10363860452564855</v>
      </c>
      <c r="H216" s="15">
        <f t="shared" si="20"/>
        <v>0.10363860452564855</v>
      </c>
      <c r="I216" s="5"/>
      <c r="J216" s="5">
        <v>3.4324563603827407E-2</v>
      </c>
      <c r="K216" s="15">
        <f t="shared" si="21"/>
        <v>3.4324563603827407E-2</v>
      </c>
      <c r="L216" s="5">
        <f>((1+H216)/('real returns 1793-2019'!$E216))-1</f>
        <v>6.1340806268487924E-2</v>
      </c>
      <c r="M216" s="5">
        <f>((1+K216)/('real returns 1793-2019'!$E216))-1</f>
        <v>-5.3167207299552599E-3</v>
      </c>
      <c r="N216" s="16">
        <f t="shared" si="22"/>
        <v>1210855.1372218549</v>
      </c>
      <c r="O216" s="16">
        <f t="shared" si="23"/>
        <v>1645.7419496978298</v>
      </c>
      <c r="P216" s="19">
        <f t="shared" si="18"/>
        <v>817117.66427937185</v>
      </c>
      <c r="Q216" s="19">
        <f t="shared" si="19"/>
        <v>1869.0800507739971</v>
      </c>
    </row>
    <row r="217" spans="1:17" x14ac:dyDescent="0.55000000000000004">
      <c r="A217">
        <v>2007</v>
      </c>
      <c r="D217" s="5"/>
      <c r="E217" s="5"/>
      <c r="F217" s="5"/>
      <c r="G217" s="5">
        <v>0.14507921761592568</v>
      </c>
      <c r="H217" s="15">
        <f t="shared" si="20"/>
        <v>0.14507921761592568</v>
      </c>
      <c r="I217" s="5"/>
      <c r="J217" s="5">
        <v>1.3397684503070106E-2</v>
      </c>
      <c r="K217" s="15">
        <f t="shared" si="21"/>
        <v>1.3397684503070106E-2</v>
      </c>
      <c r="L217" s="5">
        <f>((1+H217)/('real returns 1793-2019'!$E217))-1</f>
        <v>0.12179476352283447</v>
      </c>
      <c r="M217" s="5">
        <f>((1+K217)/('real returns 1793-2019'!$E217))-1</f>
        <v>-7.2091097691941997E-3</v>
      </c>
      <c r="N217" s="16">
        <f t="shared" si="22"/>
        <v>1358330.9523201999</v>
      </c>
      <c r="O217" s="16">
        <f t="shared" si="23"/>
        <v>1633.8776153306906</v>
      </c>
      <c r="P217" s="19">
        <f t="shared" si="18"/>
        <v>871047.43012181041</v>
      </c>
      <c r="Q217" s="19">
        <f t="shared" si="19"/>
        <v>1936.366932601861</v>
      </c>
    </row>
    <row r="218" spans="1:17" x14ac:dyDescent="0.55000000000000004">
      <c r="A218">
        <v>2008</v>
      </c>
      <c r="D218" s="5"/>
      <c r="E218" s="5"/>
      <c r="F218" s="5"/>
      <c r="G218" s="5">
        <v>-2.3081671498468515E-2</v>
      </c>
      <c r="H218" s="15">
        <f t="shared" si="20"/>
        <v>-2.3081671498468515E-2</v>
      </c>
      <c r="I218" s="5"/>
      <c r="J218" s="5">
        <v>0.13390091773151069</v>
      </c>
      <c r="K218" s="15">
        <f t="shared" si="21"/>
        <v>0.13390091773151069</v>
      </c>
      <c r="L218" s="5">
        <f>((1+H218)/('real returns 1793-2019'!$E218))-1</f>
        <v>-6.3180308973062371E-2</v>
      </c>
      <c r="M218" s="5">
        <f>((1+K218)/('real returns 1793-2019'!$E218))-1</f>
        <v>8.7358765224281987E-2</v>
      </c>
      <c r="N218" s="16">
        <f t="shared" si="22"/>
        <v>1272511.1830649357</v>
      </c>
      <c r="O218" s="16">
        <f t="shared" si="23"/>
        <v>1776.611146333574</v>
      </c>
      <c r="P218" s="19">
        <f t="shared" si="18"/>
        <v>928536.56050984992</v>
      </c>
      <c r="Q218" s="19">
        <f t="shared" si="19"/>
        <v>2006.076142175528</v>
      </c>
    </row>
    <row r="219" spans="1:17" x14ac:dyDescent="0.55000000000000004">
      <c r="A219">
        <v>2009</v>
      </c>
      <c r="D219" s="5"/>
      <c r="E219" s="5"/>
      <c r="F219" s="5"/>
      <c r="G219" s="5">
        <v>-0.3862651414070063</v>
      </c>
      <c r="H219" s="15">
        <f t="shared" si="20"/>
        <v>-0.3862651414070063</v>
      </c>
      <c r="I219" s="5"/>
      <c r="J219" s="5">
        <v>9.3850069324486363E-2</v>
      </c>
      <c r="K219" s="15">
        <f t="shared" si="21"/>
        <v>9.3850069324486363E-2</v>
      </c>
      <c r="L219" s="5">
        <f>((1+H219)/('real returns 1793-2019'!$E219))-1</f>
        <v>-0.38644826514822128</v>
      </c>
      <c r="M219" s="5">
        <f>((1+K219)/('real returns 1793-2019'!$E219))-1</f>
        <v>9.3523690735722198E-2</v>
      </c>
      <c r="N219" s="16">
        <f t="shared" si="22"/>
        <v>780751.44398778072</v>
      </c>
      <c r="O219" s="16">
        <f t="shared" si="23"/>
        <v>1942.766377740912</v>
      </c>
      <c r="P219" s="19">
        <f t="shared" si="18"/>
        <v>989819.97350350011</v>
      </c>
      <c r="Q219" s="19">
        <f t="shared" si="19"/>
        <v>2078.2948832938473</v>
      </c>
    </row>
    <row r="220" spans="1:17" x14ac:dyDescent="0.55000000000000004">
      <c r="A220">
        <v>2010</v>
      </c>
      <c r="D220" s="5"/>
      <c r="E220" s="5"/>
      <c r="F220" s="5"/>
      <c r="G220" s="5">
        <v>0.33136676394719888</v>
      </c>
      <c r="H220" s="15">
        <f t="shared" si="20"/>
        <v>0.33136676394719888</v>
      </c>
      <c r="I220" s="5"/>
      <c r="J220" s="5">
        <v>-1.5903414732561405E-2</v>
      </c>
      <c r="K220" s="15">
        <f t="shared" si="21"/>
        <v>-1.5903414732561405E-2</v>
      </c>
      <c r="L220" s="5">
        <f>((1+H220)/('real returns 1793-2019'!$E220))-1</f>
        <v>0.29730335756230608</v>
      </c>
      <c r="M220" s="5">
        <f>((1+K220)/('real returns 1793-2019'!$E220))-1</f>
        <v>-4.1081812461648437E-2</v>
      </c>
      <c r="N220" s="16">
        <f t="shared" si="22"/>
        <v>1012871.4697069667</v>
      </c>
      <c r="O220" s="16">
        <f t="shared" si="23"/>
        <v>1862.9540137537638</v>
      </c>
      <c r="P220" s="19">
        <f t="shared" si="18"/>
        <v>1055148.0917547313</v>
      </c>
      <c r="Q220" s="19">
        <f t="shared" si="19"/>
        <v>2153.1134990924261</v>
      </c>
    </row>
    <row r="221" spans="1:17" x14ac:dyDescent="0.55000000000000004">
      <c r="A221">
        <v>2011</v>
      </c>
      <c r="D221" s="5"/>
      <c r="E221" s="5"/>
      <c r="F221" s="5"/>
      <c r="G221" s="5">
        <v>0.2218604167166951</v>
      </c>
      <c r="H221" s="15">
        <f t="shared" si="20"/>
        <v>0.2218604167166951</v>
      </c>
      <c r="I221" s="5"/>
      <c r="J221" s="5">
        <v>5.2254427428019001E-2</v>
      </c>
      <c r="K221" s="15">
        <f t="shared" si="21"/>
        <v>5.2254427428019001E-2</v>
      </c>
      <c r="L221" s="5">
        <f>((1+H221)/('real returns 1793-2019'!$E221))-1</f>
        <v>0.20224167374475188</v>
      </c>
      <c r="M221" s="5">
        <f>((1+K221)/('real returns 1793-2019'!$E221))-1</f>
        <v>3.5358954859824543E-2</v>
      </c>
      <c r="N221" s="16">
        <f t="shared" si="22"/>
        <v>1217716.2910288104</v>
      </c>
      <c r="O221" s="16">
        <f t="shared" si="23"/>
        <v>1928.8261206320121</v>
      </c>
      <c r="P221" s="19">
        <f t="shared" si="18"/>
        <v>1124787.8658105435</v>
      </c>
      <c r="Q221" s="19">
        <f t="shared" si="19"/>
        <v>2230.6255850597536</v>
      </c>
    </row>
    <row r="222" spans="1:17" x14ac:dyDescent="0.55000000000000004">
      <c r="A222">
        <v>2012</v>
      </c>
      <c r="D222" s="5"/>
      <c r="E222" s="5"/>
      <c r="F222" s="5"/>
      <c r="G222" s="5">
        <v>4.2178690799222762E-2</v>
      </c>
      <c r="H222" s="15">
        <f t="shared" si="20"/>
        <v>4.2178690799222762E-2</v>
      </c>
      <c r="I222" s="5"/>
      <c r="J222" s="5">
        <v>0.29663060672544561</v>
      </c>
      <c r="K222" s="15">
        <f t="shared" si="21"/>
        <v>0.29663060672544561</v>
      </c>
      <c r="L222" s="5">
        <f>((1+H222)/('real returns 1793-2019'!$E222))-1</f>
        <v>1.2559141569617127E-2</v>
      </c>
      <c r="M222" s="5">
        <f>((1+K222)/('real returns 1793-2019'!$E222))-1</f>
        <v>0.2597793311931611</v>
      </c>
      <c r="N222" s="16">
        <f t="shared" si="22"/>
        <v>1233009.7623194703</v>
      </c>
      <c r="O222" s="16">
        <f t="shared" si="23"/>
        <v>2429.8952802376957</v>
      </c>
      <c r="P222" s="19">
        <f t="shared" si="18"/>
        <v>1199023.8649540395</v>
      </c>
      <c r="Q222" s="19">
        <f t="shared" si="19"/>
        <v>2310.9281061219049</v>
      </c>
    </row>
    <row r="223" spans="1:17" x14ac:dyDescent="0.55000000000000004">
      <c r="A223">
        <v>2013</v>
      </c>
      <c r="D223" s="5"/>
      <c r="E223" s="5"/>
      <c r="F223" s="5"/>
      <c r="G223" s="5">
        <v>0.16778378996782828</v>
      </c>
      <c r="H223" s="15">
        <f t="shared" si="20"/>
        <v>0.16778378996782828</v>
      </c>
      <c r="I223" s="5"/>
      <c r="J223" s="5">
        <v>-2.1159005696014255E-4</v>
      </c>
      <c r="K223" s="15">
        <f t="shared" si="21"/>
        <v>-2.1159005696014255E-4</v>
      </c>
      <c r="L223" s="5">
        <f>((1+H223)/('real returns 1793-2019'!$E223))-1</f>
        <v>0.14945159263964647</v>
      </c>
      <c r="M223" s="5">
        <f>((1+K223)/('real returns 1793-2019'!$E223))-1</f>
        <v>-1.5906548811276955E-2</v>
      </c>
      <c r="N223" s="16">
        <f t="shared" si="22"/>
        <v>1417285.0350383471</v>
      </c>
      <c r="O223" s="16">
        <f t="shared" si="23"/>
        <v>2391.2440323563033</v>
      </c>
      <c r="P223" s="19">
        <f t="shared" si="18"/>
        <v>1278159.4400410061</v>
      </c>
      <c r="Q223" s="19">
        <f t="shared" si="19"/>
        <v>2394.1215179422934</v>
      </c>
    </row>
    <row r="224" spans="1:17" x14ac:dyDescent="0.55000000000000004">
      <c r="A224">
        <v>2014</v>
      </c>
      <c r="D224" s="5"/>
      <c r="E224" s="5"/>
      <c r="F224" s="5"/>
      <c r="G224" s="5">
        <v>0.21516993991956457</v>
      </c>
      <c r="H224" s="15">
        <f t="shared" si="20"/>
        <v>0.21516993991956457</v>
      </c>
      <c r="I224" s="5"/>
      <c r="J224" s="5">
        <v>-4.8413585263442971E-2</v>
      </c>
      <c r="K224" s="15">
        <f t="shared" si="21"/>
        <v>-4.8413585263442971E-2</v>
      </c>
      <c r="L224" s="5">
        <f>((1+H224)/('real returns 1793-2019'!$E224))-1</f>
        <v>0.19628128800371636</v>
      </c>
      <c r="M224" s="5">
        <f>((1+K224)/('real returns 1793-2019'!$E224))-1</f>
        <v>-6.3205083938104534E-2</v>
      </c>
      <c r="N224" s="16">
        <f t="shared" si="22"/>
        <v>1695471.5671840662</v>
      </c>
      <c r="O224" s="16">
        <f t="shared" si="23"/>
        <v>2240.1052525747314</v>
      </c>
      <c r="P224" s="19">
        <f t="shared" si="18"/>
        <v>1362517.9630837126</v>
      </c>
      <c r="Q224" s="19">
        <f t="shared" si="19"/>
        <v>2480.3098925882159</v>
      </c>
    </row>
    <row r="225" spans="1:17" x14ac:dyDescent="0.55000000000000004">
      <c r="A225">
        <v>2015</v>
      </c>
      <c r="D225" s="5"/>
      <c r="E225" s="5"/>
      <c r="F225" s="5"/>
      <c r="G225" s="5">
        <v>0.14224891455944388</v>
      </c>
      <c r="H225" s="15">
        <f t="shared" si="20"/>
        <v>0.14224891455944388</v>
      </c>
      <c r="I225" s="5"/>
      <c r="J225" s="5">
        <v>0.26611748169630545</v>
      </c>
      <c r="K225" s="15">
        <f t="shared" si="21"/>
        <v>0.26611748169630545</v>
      </c>
      <c r="L225" s="5">
        <f>((1+H225)/('real returns 1793-2019'!$E225))-1</f>
        <v>0.14327040738226438</v>
      </c>
      <c r="M225" s="5">
        <f>((1+K225)/('real returns 1793-2019'!$E225))-1</f>
        <v>0.26724974796849477</v>
      </c>
      <c r="N225" s="16">
        <f t="shared" si="22"/>
        <v>1938382.4693195736</v>
      </c>
      <c r="O225" s="16">
        <f t="shared" si="23"/>
        <v>2838.7728167482296</v>
      </c>
      <c r="P225" s="19">
        <f t="shared" si="18"/>
        <v>1452444.1486472378</v>
      </c>
      <c r="Q225" s="19">
        <f t="shared" si="19"/>
        <v>2569.6010487213916</v>
      </c>
    </row>
    <row r="226" spans="1:17" x14ac:dyDescent="0.55000000000000004">
      <c r="A226">
        <v>2016</v>
      </c>
      <c r="D226" s="5"/>
      <c r="E226" s="5"/>
      <c r="F226" s="5"/>
      <c r="G226" s="5">
        <v>-6.6531723660664399E-3</v>
      </c>
      <c r="H226" s="15">
        <f t="shared" si="20"/>
        <v>-6.6531723660664399E-3</v>
      </c>
      <c r="I226" s="5"/>
      <c r="J226" s="5">
        <v>-2.8024595678296293E-2</v>
      </c>
      <c r="K226" s="15">
        <f t="shared" si="21"/>
        <v>-2.8024595678296293E-2</v>
      </c>
      <c r="L226" s="5">
        <f>((1+H226)/('real returns 1793-2019'!$E226))-1</f>
        <v>-2.0107941017729059E-2</v>
      </c>
      <c r="M226" s="5">
        <f>((1+K226)/('real returns 1793-2019'!$E226))-1</f>
        <v>-4.1189890856622613E-2</v>
      </c>
      <c r="N226" s="16">
        <f t="shared" si="22"/>
        <v>1899405.5889566955</v>
      </c>
      <c r="O226" s="16">
        <f t="shared" si="23"/>
        <v>2721.8440742596231</v>
      </c>
      <c r="P226" s="19">
        <f t="shared" si="18"/>
        <v>1548305.4624579556</v>
      </c>
      <c r="Q226" s="19">
        <f t="shared" si="19"/>
        <v>2662.106686475362</v>
      </c>
    </row>
    <row r="227" spans="1:17" x14ac:dyDescent="0.55000000000000004">
      <c r="A227">
        <v>2017</v>
      </c>
      <c r="D227" s="5"/>
      <c r="E227" s="5"/>
      <c r="F227" s="5"/>
      <c r="G227" s="5">
        <v>0.20040301179384379</v>
      </c>
      <c r="H227" s="15">
        <f t="shared" si="20"/>
        <v>0.20040301179384379</v>
      </c>
      <c r="I227" s="5"/>
      <c r="J227" s="5">
        <v>-2.4449720648105466E-2</v>
      </c>
      <c r="K227" s="15">
        <f t="shared" si="21"/>
        <v>-2.4449720648105466E-2</v>
      </c>
      <c r="L227" s="5">
        <f>((1+H227)/('real returns 1793-2019'!$E227))-1</f>
        <v>0.17112440729104583</v>
      </c>
      <c r="M227" s="5">
        <f>((1+K227)/('real returns 1793-2019'!$E227))-1</f>
        <v>-4.8244021829551897E-2</v>
      </c>
      <c r="N227" s="16">
        <f t="shared" si="22"/>
        <v>2224440.2445722097</v>
      </c>
      <c r="O227" s="16">
        <f t="shared" si="23"/>
        <v>2590.5313693244052</v>
      </c>
      <c r="P227" s="19">
        <f t="shared" si="18"/>
        <v>1650493.6229801807</v>
      </c>
      <c r="Q227" s="19">
        <f t="shared" si="19"/>
        <v>2757.9425271884752</v>
      </c>
    </row>
    <row r="228" spans="1:17" x14ac:dyDescent="0.55000000000000004">
      <c r="A228">
        <v>2018</v>
      </c>
      <c r="D228" s="5"/>
      <c r="E228" s="5"/>
      <c r="F228" s="5"/>
      <c r="G228" s="5">
        <v>0.26409377425471692</v>
      </c>
      <c r="H228" s="15">
        <f t="shared" si="20"/>
        <v>0.26409377425471692</v>
      </c>
      <c r="I228" s="5"/>
      <c r="J228" s="5">
        <v>2.4473316803018896E-2</v>
      </c>
      <c r="K228" s="15">
        <f t="shared" si="21"/>
        <v>2.4473316803018896E-2</v>
      </c>
      <c r="L228" s="5">
        <f>((1+H228)/('real returns 1793-2019'!$E228))-1</f>
        <v>0.23845154073047725</v>
      </c>
      <c r="M228" s="5">
        <f>((1+K228)/('real returns 1793-2019'!$E228))-1</f>
        <v>3.6918015674869409E-3</v>
      </c>
      <c r="N228" s="16">
        <f t="shared" si="22"/>
        <v>2754861.4481533328</v>
      </c>
      <c r="O228" s="16">
        <f t="shared" si="23"/>
        <v>2600.0950970943013</v>
      </c>
      <c r="P228" s="19">
        <f t="shared" si="18"/>
        <v>1759426.2020968727</v>
      </c>
      <c r="Q228" s="19">
        <f t="shared" si="19"/>
        <v>2857.2284581672602</v>
      </c>
    </row>
    <row r="229" spans="1:17" x14ac:dyDescent="0.55000000000000004">
      <c r="A229">
        <v>2019</v>
      </c>
      <c r="D229" s="5"/>
      <c r="E229" s="5"/>
      <c r="F229" s="5"/>
      <c r="G229" s="5">
        <v>-2.3149638226200753E-2</v>
      </c>
      <c r="H229" s="15">
        <f t="shared" si="20"/>
        <v>-2.3149638226200753E-2</v>
      </c>
      <c r="I229" s="5"/>
      <c r="J229" s="5">
        <v>3.4931768267778995E-2</v>
      </c>
      <c r="K229" s="15">
        <f t="shared" si="21"/>
        <v>3.4931768267778995E-2</v>
      </c>
      <c r="L229" s="5">
        <f>((1+H229)/('real returns 1793-2019'!$E229))-1</f>
        <v>-3.8071412480190525E-2</v>
      </c>
      <c r="M229" s="5">
        <f>((1+K229)/('real returns 1793-2019'!$E229))-1</f>
        <v>1.9122777639641875E-2</v>
      </c>
      <c r="N229" s="16">
        <f t="shared" si="22"/>
        <v>2649979.9816349121</v>
      </c>
      <c r="O229" s="16">
        <f t="shared" si="23"/>
        <v>2649.8161374779588</v>
      </c>
      <c r="P229" s="19">
        <f t="shared" si="18"/>
        <v>1875548.3314352664</v>
      </c>
      <c r="Q229" s="19">
        <f t="shared" si="19"/>
        <v>2960.0886826612818</v>
      </c>
    </row>
  </sheetData>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814E-83E7-4257-9B57-D8FB79EAFB79}">
  <dimension ref="A1:M229"/>
  <sheetViews>
    <sheetView workbookViewId="0">
      <pane xSplit="1" ySplit="2" topLeftCell="B191" activePane="bottomRight" state="frozen"/>
      <selection pane="topRight" activeCell="B1" sqref="B1"/>
      <selection pane="bottomLeft" activeCell="A3" sqref="A3"/>
      <selection pane="bottomRight" activeCell="B178" sqref="B157:B178"/>
    </sheetView>
  </sheetViews>
  <sheetFormatPr defaultRowHeight="14.4" x14ac:dyDescent="0.55000000000000004"/>
  <cols>
    <col min="1" max="1" width="10.47265625" customWidth="1"/>
    <col min="2" max="2" width="10.3125" customWidth="1"/>
    <col min="3" max="4" width="11.05078125" customWidth="1"/>
    <col min="5" max="6" width="10.15625" customWidth="1"/>
    <col min="9" max="9" width="11.3671875" customWidth="1"/>
  </cols>
  <sheetData>
    <row r="1" spans="1:12" s="1" customFormat="1" ht="62.4" customHeight="1" x14ac:dyDescent="0.55000000000000004">
      <c r="A1" s="1" t="s">
        <v>80</v>
      </c>
      <c r="B1" s="1" t="s">
        <v>79</v>
      </c>
      <c r="C1" s="1" t="s">
        <v>25</v>
      </c>
      <c r="D1" s="1" t="s">
        <v>74</v>
      </c>
      <c r="E1" s="1" t="s">
        <v>89</v>
      </c>
      <c r="F1" s="1" t="s">
        <v>76</v>
      </c>
      <c r="G1" s="1" t="s">
        <v>77</v>
      </c>
      <c r="H1" s="1" t="s">
        <v>78</v>
      </c>
      <c r="I1" s="1" t="s">
        <v>26</v>
      </c>
      <c r="J1" s="1" t="s">
        <v>73</v>
      </c>
      <c r="K1" s="1" t="s">
        <v>75</v>
      </c>
    </row>
    <row r="2" spans="1:12" ht="28.8" x14ac:dyDescent="0.55000000000000004">
      <c r="A2" s="1" t="s">
        <v>22</v>
      </c>
      <c r="B2" t="s">
        <v>60</v>
      </c>
      <c r="C2" t="s">
        <v>61</v>
      </c>
      <c r="D2" t="s">
        <v>62</v>
      </c>
      <c r="E2" t="s">
        <v>63</v>
      </c>
      <c r="F2" t="s">
        <v>64</v>
      </c>
      <c r="G2" t="s">
        <v>65</v>
      </c>
      <c r="H2" t="s">
        <v>66</v>
      </c>
      <c r="I2" t="s">
        <v>67</v>
      </c>
      <c r="J2" t="s">
        <v>68</v>
      </c>
      <c r="K2" t="s">
        <v>69</v>
      </c>
    </row>
    <row r="3" spans="1:12" x14ac:dyDescent="0.55000000000000004">
      <c r="A3">
        <v>1793</v>
      </c>
    </row>
    <row r="4" spans="1:12" x14ac:dyDescent="0.55000000000000004">
      <c r="A4">
        <v>1794</v>
      </c>
    </row>
    <row r="5" spans="1:12" x14ac:dyDescent="0.55000000000000004">
      <c r="A5">
        <v>1795</v>
      </c>
    </row>
    <row r="6" spans="1:12" x14ac:dyDescent="0.55000000000000004">
      <c r="A6">
        <v>1796</v>
      </c>
    </row>
    <row r="7" spans="1:12" x14ac:dyDescent="0.55000000000000004">
      <c r="A7">
        <v>1797</v>
      </c>
    </row>
    <row r="8" spans="1:12" x14ac:dyDescent="0.55000000000000004">
      <c r="A8">
        <v>1798</v>
      </c>
    </row>
    <row r="9" spans="1:12" x14ac:dyDescent="0.55000000000000004">
      <c r="A9">
        <v>1799</v>
      </c>
    </row>
    <row r="10" spans="1:12" x14ac:dyDescent="0.55000000000000004">
      <c r="A10">
        <v>1800</v>
      </c>
    </row>
    <row r="11" spans="1:12" x14ac:dyDescent="0.55000000000000004">
      <c r="A11">
        <v>1801</v>
      </c>
    </row>
    <row r="12" spans="1:12" x14ac:dyDescent="0.55000000000000004">
      <c r="A12">
        <v>1802</v>
      </c>
      <c r="G12" s="5">
        <v>5.2499999999999998E-2</v>
      </c>
      <c r="H12" s="5"/>
      <c r="L12" s="5"/>
    </row>
    <row r="13" spans="1:12" x14ac:dyDescent="0.55000000000000004">
      <c r="A13">
        <v>1803</v>
      </c>
      <c r="G13" s="5">
        <v>5.0599999999999999E-2</v>
      </c>
      <c r="H13" s="5"/>
      <c r="L13" s="5"/>
    </row>
    <row r="14" spans="1:12" x14ac:dyDescent="0.55000000000000004">
      <c r="A14">
        <v>1804</v>
      </c>
      <c r="G14" s="5">
        <v>5.1399999999999994E-2</v>
      </c>
      <c r="H14" s="5"/>
      <c r="L14" s="5"/>
    </row>
    <row r="15" spans="1:12" x14ac:dyDescent="0.55000000000000004">
      <c r="A15">
        <v>1805</v>
      </c>
      <c r="G15" s="5">
        <v>5.3600000000000002E-2</v>
      </c>
      <c r="H15" s="5"/>
      <c r="L15" s="5"/>
    </row>
    <row r="16" spans="1:12" x14ac:dyDescent="0.55000000000000004">
      <c r="A16">
        <v>1806</v>
      </c>
      <c r="G16" s="5">
        <v>5.3200000000000004E-2</v>
      </c>
      <c r="H16" s="5"/>
      <c r="L16" s="5"/>
    </row>
    <row r="17" spans="1:12" x14ac:dyDescent="0.55000000000000004">
      <c r="A17">
        <v>1807</v>
      </c>
      <c r="G17" s="5">
        <v>5.2900000000000003E-2</v>
      </c>
      <c r="H17" s="5"/>
      <c r="L17" s="5"/>
    </row>
    <row r="18" spans="1:12" x14ac:dyDescent="0.55000000000000004">
      <c r="A18">
        <v>1808</v>
      </c>
      <c r="G18" s="5">
        <v>5.1900000000000002E-2</v>
      </c>
      <c r="H18" s="5"/>
      <c r="L18" s="5"/>
    </row>
    <row r="19" spans="1:12" x14ac:dyDescent="0.55000000000000004">
      <c r="A19">
        <v>1809</v>
      </c>
      <c r="G19" s="5">
        <v>5.0199999999999995E-2</v>
      </c>
      <c r="H19" s="5"/>
      <c r="L19" s="5"/>
    </row>
    <row r="20" spans="1:12" x14ac:dyDescent="0.55000000000000004">
      <c r="A20">
        <v>1810</v>
      </c>
      <c r="G20" s="5">
        <v>5.0199999999999995E-2</v>
      </c>
      <c r="H20" s="5"/>
      <c r="L20" s="5"/>
    </row>
    <row r="21" spans="1:12" x14ac:dyDescent="0.55000000000000004">
      <c r="A21">
        <v>1811</v>
      </c>
      <c r="G21" s="5">
        <v>5.0900000000000001E-2</v>
      </c>
      <c r="H21" s="5"/>
      <c r="L21" s="5"/>
    </row>
    <row r="22" spans="1:12" x14ac:dyDescent="0.55000000000000004">
      <c r="A22">
        <v>1812</v>
      </c>
      <c r="G22" s="5">
        <v>5.1299999999999998E-2</v>
      </c>
      <c r="H22" s="5"/>
      <c r="L22" s="5"/>
    </row>
    <row r="23" spans="1:12" x14ac:dyDescent="0.55000000000000004">
      <c r="A23">
        <v>1813</v>
      </c>
      <c r="G23" s="5">
        <v>5.0300000000000004E-2</v>
      </c>
      <c r="H23" s="5"/>
      <c r="L23" s="5"/>
    </row>
    <row r="24" spans="1:12" x14ac:dyDescent="0.55000000000000004">
      <c r="A24">
        <v>1814</v>
      </c>
      <c r="G24" s="5">
        <v>5.2600000000000001E-2</v>
      </c>
      <c r="H24" s="5"/>
      <c r="L24" s="5"/>
    </row>
    <row r="25" spans="1:12" x14ac:dyDescent="0.55000000000000004">
      <c r="A25">
        <v>1815</v>
      </c>
      <c r="G25" s="5">
        <v>5.2900000000000003E-2</v>
      </c>
      <c r="H25" s="5"/>
      <c r="L25" s="5"/>
    </row>
    <row r="26" spans="1:12" x14ac:dyDescent="0.55000000000000004">
      <c r="A26">
        <v>1816</v>
      </c>
      <c r="G26" s="5">
        <v>5.7200000000000001E-2</v>
      </c>
      <c r="H26" s="5"/>
      <c r="L26" s="5"/>
    </row>
    <row r="27" spans="1:12" x14ac:dyDescent="0.55000000000000004">
      <c r="A27">
        <v>1817</v>
      </c>
      <c r="G27" s="5">
        <v>5.2699999999999997E-2</v>
      </c>
      <c r="H27" s="5"/>
      <c r="L27" s="5"/>
    </row>
    <row r="28" spans="1:12" x14ac:dyDescent="0.55000000000000004">
      <c r="A28">
        <v>1818</v>
      </c>
      <c r="G28" s="5">
        <v>5.0799999999999998E-2</v>
      </c>
      <c r="H28" s="5"/>
      <c r="L28" s="5"/>
    </row>
    <row r="29" spans="1:12" x14ac:dyDescent="0.55000000000000004">
      <c r="A29">
        <v>1819</v>
      </c>
      <c r="G29" s="5">
        <v>5.1699999999999996E-2</v>
      </c>
      <c r="H29" s="5"/>
      <c r="L29" s="5"/>
    </row>
    <row r="30" spans="1:12" x14ac:dyDescent="0.55000000000000004">
      <c r="A30">
        <v>1820</v>
      </c>
      <c r="G30" s="5">
        <v>0.05</v>
      </c>
      <c r="H30" s="5"/>
      <c r="L30" s="5"/>
    </row>
    <row r="31" spans="1:12" x14ac:dyDescent="0.55000000000000004">
      <c r="A31">
        <v>1821</v>
      </c>
      <c r="G31" s="5">
        <v>4.5700000000000005E-2</v>
      </c>
      <c r="H31" s="5"/>
      <c r="L31" s="5"/>
    </row>
    <row r="32" spans="1:12" x14ac:dyDescent="0.55000000000000004">
      <c r="A32">
        <v>1822</v>
      </c>
      <c r="G32" s="5">
        <v>4.6500000000000007E-2</v>
      </c>
      <c r="H32" s="5"/>
      <c r="L32" s="5"/>
    </row>
    <row r="33" spans="1:12" x14ac:dyDescent="0.55000000000000004">
      <c r="A33">
        <v>1823</v>
      </c>
      <c r="G33" s="5">
        <v>4.7199999999999999E-2</v>
      </c>
      <c r="H33" s="5"/>
      <c r="L33" s="5"/>
    </row>
    <row r="34" spans="1:12" x14ac:dyDescent="0.55000000000000004">
      <c r="A34">
        <v>1824</v>
      </c>
      <c r="G34" s="5">
        <v>4.2500000000000003E-2</v>
      </c>
      <c r="H34" s="5"/>
      <c r="L34" s="5"/>
    </row>
    <row r="35" spans="1:12" x14ac:dyDescent="0.55000000000000004">
      <c r="A35">
        <v>1825</v>
      </c>
      <c r="G35" s="5">
        <v>4.3200000000000002E-2</v>
      </c>
      <c r="H35" s="5"/>
      <c r="L35" s="5"/>
    </row>
    <row r="36" spans="1:12" x14ac:dyDescent="0.55000000000000004">
      <c r="A36">
        <v>1826</v>
      </c>
      <c r="G36" s="5">
        <v>4.4999999999999998E-2</v>
      </c>
      <c r="H36" s="5"/>
      <c r="L36" s="5"/>
    </row>
    <row r="37" spans="1:12" x14ac:dyDescent="0.55000000000000004">
      <c r="A37">
        <v>1827</v>
      </c>
      <c r="G37" s="5">
        <v>4.3700000000000003E-2</v>
      </c>
      <c r="H37" s="5"/>
      <c r="L37" s="5"/>
    </row>
    <row r="38" spans="1:12" x14ac:dyDescent="0.55000000000000004">
      <c r="A38">
        <v>1828</v>
      </c>
      <c r="G38" s="5">
        <v>4.4800000000000006E-2</v>
      </c>
      <c r="H38" s="5"/>
      <c r="L38" s="5"/>
    </row>
    <row r="39" spans="1:12" x14ac:dyDescent="0.55000000000000004">
      <c r="A39">
        <v>1829</v>
      </c>
      <c r="G39" s="5">
        <v>4.4999999999999998E-2</v>
      </c>
      <c r="H39" s="5"/>
      <c r="L39" s="5"/>
    </row>
    <row r="40" spans="1:12" x14ac:dyDescent="0.55000000000000004">
      <c r="A40">
        <v>1830</v>
      </c>
      <c r="G40" s="5">
        <v>4.3700000000000003E-2</v>
      </c>
      <c r="H40" s="5"/>
      <c r="L40" s="5"/>
    </row>
    <row r="41" spans="1:12" x14ac:dyDescent="0.55000000000000004">
      <c r="A41">
        <v>1831</v>
      </c>
      <c r="G41" s="5">
        <v>4.41E-2</v>
      </c>
      <c r="H41" s="5"/>
      <c r="L41" s="5"/>
    </row>
    <row r="42" spans="1:12" x14ac:dyDescent="0.55000000000000004">
      <c r="A42">
        <v>1832</v>
      </c>
      <c r="G42" s="5">
        <v>4.4500000000000005E-2</v>
      </c>
      <c r="H42" s="5"/>
      <c r="L42" s="5"/>
    </row>
    <row r="43" spans="1:12" x14ac:dyDescent="0.55000000000000004">
      <c r="A43">
        <v>1833</v>
      </c>
      <c r="G43" s="5">
        <v>4.87E-2</v>
      </c>
      <c r="H43" s="5"/>
      <c r="L43" s="5"/>
    </row>
    <row r="44" spans="1:12" x14ac:dyDescent="0.55000000000000004">
      <c r="A44">
        <v>1834</v>
      </c>
      <c r="G44" s="5">
        <v>4.87E-2</v>
      </c>
      <c r="H44" s="5"/>
      <c r="L44" s="5"/>
    </row>
    <row r="45" spans="1:12" x14ac:dyDescent="0.55000000000000004">
      <c r="A45">
        <v>1835</v>
      </c>
      <c r="G45" s="5">
        <v>4.8300000000000003E-2</v>
      </c>
      <c r="H45" s="5"/>
      <c r="L45" s="5"/>
    </row>
    <row r="46" spans="1:12" x14ac:dyDescent="0.55000000000000004">
      <c r="A46">
        <v>1836</v>
      </c>
      <c r="G46" s="5">
        <v>4.9599999999999998E-2</v>
      </c>
      <c r="H46" s="5"/>
      <c r="L46" s="5"/>
    </row>
    <row r="47" spans="1:12" x14ac:dyDescent="0.55000000000000004">
      <c r="A47">
        <v>1837</v>
      </c>
      <c r="G47" s="5">
        <v>4.9500000000000002E-2</v>
      </c>
      <c r="H47" s="5"/>
      <c r="L47" s="5"/>
    </row>
    <row r="48" spans="1:12" x14ac:dyDescent="0.55000000000000004">
      <c r="A48">
        <v>1838</v>
      </c>
      <c r="G48" s="5">
        <v>5.0099999999999999E-2</v>
      </c>
      <c r="H48" s="5"/>
      <c r="L48" s="5"/>
    </row>
    <row r="49" spans="1:12" x14ac:dyDescent="0.55000000000000004">
      <c r="A49">
        <v>1839</v>
      </c>
      <c r="G49" s="5">
        <v>5.21E-2</v>
      </c>
      <c r="H49" s="5"/>
      <c r="L49" s="5"/>
    </row>
    <row r="50" spans="1:12" x14ac:dyDescent="0.55000000000000004">
      <c r="A50">
        <v>1840</v>
      </c>
      <c r="G50" s="5">
        <v>5.0700000000000002E-2</v>
      </c>
      <c r="H50" s="5"/>
      <c r="L50" s="5"/>
    </row>
    <row r="51" spans="1:12" x14ac:dyDescent="0.55000000000000004">
      <c r="A51">
        <v>1841</v>
      </c>
      <c r="G51" s="5">
        <v>4.99E-2</v>
      </c>
      <c r="H51" s="5"/>
      <c r="L51" s="5"/>
    </row>
    <row r="52" spans="1:12" x14ac:dyDescent="0.55000000000000004">
      <c r="A52">
        <v>1842</v>
      </c>
      <c r="G52" s="5">
        <v>4.9500000000000002E-2</v>
      </c>
      <c r="H52" s="5"/>
      <c r="L52" s="5"/>
    </row>
    <row r="53" spans="1:12" x14ac:dyDescent="0.55000000000000004">
      <c r="A53">
        <v>1843</v>
      </c>
      <c r="G53" s="5">
        <v>4.8799999999999996E-2</v>
      </c>
      <c r="H53" s="5"/>
      <c r="L53" s="5"/>
    </row>
    <row r="54" spans="1:12" x14ac:dyDescent="0.55000000000000004">
      <c r="A54">
        <v>1844</v>
      </c>
      <c r="G54" s="5">
        <v>4.8399999999999999E-2</v>
      </c>
      <c r="H54" s="5"/>
      <c r="L54" s="5"/>
    </row>
    <row r="55" spans="1:12" x14ac:dyDescent="0.55000000000000004">
      <c r="A55">
        <v>1845</v>
      </c>
      <c r="G55" s="5">
        <v>4.8600000000000004E-2</v>
      </c>
      <c r="H55" s="5"/>
      <c r="L55" s="5"/>
    </row>
    <row r="56" spans="1:12" x14ac:dyDescent="0.55000000000000004">
      <c r="A56">
        <v>1846</v>
      </c>
      <c r="G56" s="5">
        <v>4.9200000000000001E-2</v>
      </c>
      <c r="H56" s="5"/>
      <c r="L56" s="5"/>
    </row>
    <row r="57" spans="1:12" x14ac:dyDescent="0.55000000000000004">
      <c r="A57">
        <v>1847</v>
      </c>
      <c r="G57" s="5">
        <v>5.1399999999999994E-2</v>
      </c>
      <c r="H57" s="5"/>
      <c r="L57" s="5"/>
    </row>
    <row r="58" spans="1:12" x14ac:dyDescent="0.55000000000000004">
      <c r="A58">
        <v>1848</v>
      </c>
      <c r="G58" s="5">
        <v>5.3099999999999994E-2</v>
      </c>
      <c r="H58" s="5"/>
      <c r="L58" s="5"/>
    </row>
    <row r="59" spans="1:12" x14ac:dyDescent="0.55000000000000004">
      <c r="A59">
        <v>1849</v>
      </c>
      <c r="G59" s="5">
        <v>5.16E-2</v>
      </c>
      <c r="H59" s="5"/>
      <c r="L59" s="5"/>
    </row>
    <row r="60" spans="1:12" x14ac:dyDescent="0.55000000000000004">
      <c r="A60">
        <v>1850</v>
      </c>
      <c r="G60" s="5">
        <v>4.58E-2</v>
      </c>
      <c r="H60" s="5"/>
      <c r="L60" s="5"/>
    </row>
    <row r="61" spans="1:12" x14ac:dyDescent="0.55000000000000004">
      <c r="A61">
        <v>1851</v>
      </c>
      <c r="G61" s="5">
        <v>4.4699999999999997E-2</v>
      </c>
      <c r="H61" s="5"/>
      <c r="L61" s="5"/>
    </row>
    <row r="62" spans="1:12" x14ac:dyDescent="0.55000000000000004">
      <c r="A62">
        <v>1852</v>
      </c>
      <c r="G62" s="5">
        <v>4.3899999999999995E-2</v>
      </c>
      <c r="H62" s="5"/>
      <c r="L62" s="5"/>
    </row>
    <row r="63" spans="1:12" x14ac:dyDescent="0.55000000000000004">
      <c r="A63">
        <v>1853</v>
      </c>
      <c r="G63" s="5">
        <v>4.0199999999999993E-2</v>
      </c>
      <c r="H63" s="5"/>
      <c r="L63" s="5"/>
    </row>
    <row r="64" spans="1:12" x14ac:dyDescent="0.55000000000000004">
      <c r="A64">
        <v>1854</v>
      </c>
      <c r="G64" s="5">
        <v>4.1399999999999999E-2</v>
      </c>
      <c r="H64" s="5"/>
      <c r="L64" s="5"/>
    </row>
    <row r="65" spans="1:12" x14ac:dyDescent="0.55000000000000004">
      <c r="A65">
        <v>1855</v>
      </c>
      <c r="G65" s="5">
        <v>4.1799999999999997E-2</v>
      </c>
      <c r="H65" s="5"/>
      <c r="L65" s="5"/>
    </row>
    <row r="66" spans="1:12" x14ac:dyDescent="0.55000000000000004">
      <c r="A66">
        <v>1856</v>
      </c>
      <c r="G66" s="5">
        <v>4.1100000000000005E-2</v>
      </c>
      <c r="H66" s="5"/>
      <c r="L66" s="5"/>
    </row>
    <row r="67" spans="1:12" x14ac:dyDescent="0.55000000000000004">
      <c r="A67">
        <v>1857</v>
      </c>
      <c r="G67" s="5">
        <v>4.2999999999999997E-2</v>
      </c>
      <c r="H67" s="5"/>
      <c r="L67" s="5"/>
    </row>
    <row r="68" spans="1:12" x14ac:dyDescent="0.55000000000000004">
      <c r="A68">
        <v>1858</v>
      </c>
      <c r="G68" s="5">
        <v>4.3200000000000002E-2</v>
      </c>
      <c r="H68" s="5"/>
      <c r="L68" s="5"/>
    </row>
    <row r="69" spans="1:12" x14ac:dyDescent="0.55000000000000004">
      <c r="A69">
        <v>1859</v>
      </c>
      <c r="G69" s="5">
        <v>4.7199999999999999E-2</v>
      </c>
      <c r="H69" s="5"/>
      <c r="L69" s="5"/>
    </row>
    <row r="70" spans="1:12" x14ac:dyDescent="0.55000000000000004">
      <c r="A70">
        <v>1860</v>
      </c>
      <c r="G70" s="5">
        <v>4.7899999999999998E-2</v>
      </c>
      <c r="H70" s="5"/>
      <c r="L70" s="5"/>
    </row>
    <row r="71" spans="1:12" x14ac:dyDescent="0.55000000000000004">
      <c r="A71">
        <v>1861</v>
      </c>
      <c r="G71" s="5">
        <v>5.04E-2</v>
      </c>
      <c r="H71" s="5"/>
      <c r="L71" s="5"/>
    </row>
    <row r="72" spans="1:12" x14ac:dyDescent="0.55000000000000004">
      <c r="A72">
        <v>1862</v>
      </c>
      <c r="G72" s="5">
        <v>4.9100000000000005E-2</v>
      </c>
      <c r="H72" s="5"/>
      <c r="L72" s="5"/>
    </row>
    <row r="73" spans="1:12" x14ac:dyDescent="0.55000000000000004">
      <c r="A73">
        <v>1863</v>
      </c>
      <c r="G73" s="5">
        <v>4.3700000000000003E-2</v>
      </c>
      <c r="H73" s="5"/>
      <c r="L73" s="5"/>
    </row>
    <row r="74" spans="1:12" x14ac:dyDescent="0.55000000000000004">
      <c r="A74">
        <v>1864</v>
      </c>
      <c r="G74" s="5">
        <v>4.8000000000000001E-2</v>
      </c>
      <c r="H74" s="5"/>
      <c r="L74" s="5"/>
    </row>
    <row r="75" spans="1:12" x14ac:dyDescent="0.55000000000000004">
      <c r="A75">
        <v>1865</v>
      </c>
      <c r="G75" s="5">
        <v>5.1900000000000002E-2</v>
      </c>
      <c r="H75" s="5"/>
      <c r="L75" s="5"/>
    </row>
    <row r="76" spans="1:12" x14ac:dyDescent="0.55000000000000004">
      <c r="A76">
        <v>1866</v>
      </c>
      <c r="G76" s="5">
        <v>5.5E-2</v>
      </c>
      <c r="H76" s="5"/>
      <c r="L76" s="5"/>
    </row>
    <row r="77" spans="1:12" x14ac:dyDescent="0.55000000000000004">
      <c r="A77">
        <v>1867</v>
      </c>
      <c r="G77" s="5">
        <v>5.3399999999999996E-2</v>
      </c>
      <c r="H77" s="5"/>
      <c r="L77" s="5"/>
    </row>
    <row r="78" spans="1:12" x14ac:dyDescent="0.55000000000000004">
      <c r="A78">
        <v>1868</v>
      </c>
      <c r="G78" s="5">
        <v>5.28E-2</v>
      </c>
      <c r="H78" s="5"/>
      <c r="L78" s="5"/>
    </row>
    <row r="79" spans="1:12" x14ac:dyDescent="0.55000000000000004">
      <c r="A79">
        <v>1869</v>
      </c>
      <c r="G79" s="5">
        <v>5.3699999999999998E-2</v>
      </c>
      <c r="H79" s="5"/>
      <c r="L79" s="5"/>
    </row>
    <row r="80" spans="1:12" x14ac:dyDescent="0.55000000000000004">
      <c r="A80">
        <v>1870</v>
      </c>
      <c r="G80" s="5">
        <v>5.4400000000000004E-2</v>
      </c>
      <c r="H80" s="5"/>
      <c r="L80" s="5"/>
    </row>
    <row r="81" spans="1:12" x14ac:dyDescent="0.55000000000000004">
      <c r="A81">
        <v>1871</v>
      </c>
      <c r="G81" s="5">
        <v>5.3200000000000004E-2</v>
      </c>
      <c r="H81" s="5"/>
      <c r="L81" s="5"/>
    </row>
    <row r="82" spans="1:12" x14ac:dyDescent="0.55000000000000004">
      <c r="A82">
        <v>1872</v>
      </c>
      <c r="G82" s="5">
        <v>5.3600000000000002E-2</v>
      </c>
      <c r="H82" s="5"/>
      <c r="L82" s="5"/>
    </row>
    <row r="83" spans="1:12" x14ac:dyDescent="0.55000000000000004">
      <c r="A83">
        <v>1873</v>
      </c>
      <c r="G83" s="5">
        <v>5.5800000000000002E-2</v>
      </c>
      <c r="H83" s="5"/>
      <c r="L83" s="5"/>
    </row>
    <row r="84" spans="1:12" x14ac:dyDescent="0.55000000000000004">
      <c r="A84">
        <v>1874</v>
      </c>
      <c r="G84" s="5">
        <v>5.4699999999999999E-2</v>
      </c>
      <c r="H84" s="5"/>
      <c r="L84" s="5"/>
    </row>
    <row r="85" spans="1:12" x14ac:dyDescent="0.55000000000000004">
      <c r="A85">
        <v>1875</v>
      </c>
      <c r="G85" s="5">
        <v>5.0700000000000002E-2</v>
      </c>
      <c r="H85" s="5"/>
      <c r="L85" s="5"/>
    </row>
    <row r="86" spans="1:12" x14ac:dyDescent="0.55000000000000004">
      <c r="A86">
        <v>1876</v>
      </c>
      <c r="G86" s="5">
        <v>4.5899999999999996E-2</v>
      </c>
      <c r="H86" s="5"/>
      <c r="L86" s="5"/>
    </row>
    <row r="87" spans="1:12" x14ac:dyDescent="0.55000000000000004">
      <c r="A87">
        <v>1877</v>
      </c>
      <c r="G87" s="5">
        <v>4.4500000000000005E-2</v>
      </c>
      <c r="H87" s="5"/>
      <c r="L87" s="5"/>
    </row>
    <row r="88" spans="1:12" x14ac:dyDescent="0.55000000000000004">
      <c r="A88">
        <v>1878</v>
      </c>
      <c r="G88" s="5">
        <v>4.3400000000000001E-2</v>
      </c>
      <c r="H88" s="5"/>
      <c r="L88" s="5"/>
    </row>
    <row r="89" spans="1:12" x14ac:dyDescent="0.55000000000000004">
      <c r="A89">
        <v>1879</v>
      </c>
      <c r="G89" s="5">
        <v>4.2199999999999994E-2</v>
      </c>
      <c r="H89" s="5"/>
      <c r="L89" s="5"/>
    </row>
    <row r="90" spans="1:12" x14ac:dyDescent="0.55000000000000004">
      <c r="A90">
        <v>1880</v>
      </c>
      <c r="E90" s="5">
        <v>5.8200000000000002E-2</v>
      </c>
      <c r="G90" s="5">
        <v>4.0199999999999993E-2</v>
      </c>
      <c r="H90" s="5"/>
      <c r="L90" s="5"/>
    </row>
    <row r="91" spans="1:12" x14ac:dyDescent="0.55000000000000004">
      <c r="A91">
        <v>1881</v>
      </c>
      <c r="E91" s="5">
        <v>5.1900000000000002E-2</v>
      </c>
      <c r="G91" s="5">
        <v>3.7000000000000005E-2</v>
      </c>
      <c r="H91" s="5"/>
      <c r="L91" s="5"/>
    </row>
    <row r="92" spans="1:12" x14ac:dyDescent="0.55000000000000004">
      <c r="A92">
        <v>1882</v>
      </c>
      <c r="E92" s="5">
        <v>5.2400000000000002E-2</v>
      </c>
      <c r="G92" s="5">
        <v>3.6200000000000003E-2</v>
      </c>
      <c r="H92" s="5"/>
      <c r="L92" s="5"/>
    </row>
    <row r="93" spans="1:12" x14ac:dyDescent="0.55000000000000004">
      <c r="A93">
        <v>1883</v>
      </c>
      <c r="E93" s="5">
        <v>5.1999999999999998E-2</v>
      </c>
      <c r="G93" s="5">
        <v>3.6299999999999999E-2</v>
      </c>
      <c r="H93" s="5"/>
      <c r="L93" s="5"/>
    </row>
    <row r="94" spans="1:12" x14ac:dyDescent="0.55000000000000004">
      <c r="A94">
        <v>1884</v>
      </c>
      <c r="E94" s="5">
        <v>5.1499999999999997E-2</v>
      </c>
      <c r="G94" s="5">
        <v>3.6200000000000003E-2</v>
      </c>
      <c r="H94" s="5"/>
      <c r="L94" s="5"/>
    </row>
    <row r="95" spans="1:12" x14ac:dyDescent="0.55000000000000004">
      <c r="A95">
        <v>1885</v>
      </c>
      <c r="E95" s="5">
        <v>5.0799999999999998E-2</v>
      </c>
      <c r="G95" s="5">
        <v>3.5200000000000002E-2</v>
      </c>
      <c r="H95" s="5"/>
      <c r="L95" s="5"/>
    </row>
    <row r="96" spans="1:12" x14ac:dyDescent="0.55000000000000004">
      <c r="A96">
        <v>1886</v>
      </c>
      <c r="E96" s="5">
        <v>4.6399999999999997E-2</v>
      </c>
      <c r="G96" s="5">
        <v>3.3700000000000001E-2</v>
      </c>
      <c r="H96" s="5"/>
      <c r="L96" s="5"/>
    </row>
    <row r="97" spans="1:12" x14ac:dyDescent="0.55000000000000004">
      <c r="A97">
        <v>1887</v>
      </c>
      <c r="E97" s="5">
        <v>4.5599999999999995E-2</v>
      </c>
      <c r="G97" s="5">
        <v>3.5200000000000002E-2</v>
      </c>
      <c r="H97" s="5"/>
      <c r="L97" s="5"/>
    </row>
    <row r="98" spans="1:12" x14ac:dyDescent="0.55000000000000004">
      <c r="A98">
        <v>1888</v>
      </c>
      <c r="E98" s="5">
        <v>4.6399999999999997E-2</v>
      </c>
      <c r="G98" s="5">
        <v>3.6699999999999997E-2</v>
      </c>
      <c r="H98" s="5"/>
      <c r="L98" s="5"/>
    </row>
    <row r="99" spans="1:12" x14ac:dyDescent="0.55000000000000004">
      <c r="A99">
        <v>1889</v>
      </c>
      <c r="E99" s="5">
        <v>4.4999999999999998E-2</v>
      </c>
      <c r="G99" s="5">
        <v>3.4500000000000003E-2</v>
      </c>
      <c r="H99" s="5"/>
      <c r="L99" s="5"/>
    </row>
    <row r="100" spans="1:12" x14ac:dyDescent="0.55000000000000004">
      <c r="A100">
        <v>1890</v>
      </c>
      <c r="E100" s="5">
        <v>4.4699999999999997E-2</v>
      </c>
      <c r="G100" s="5">
        <v>3.4200000000000001E-2</v>
      </c>
      <c r="H100" s="5"/>
      <c r="L100" s="5"/>
    </row>
    <row r="101" spans="1:12" x14ac:dyDescent="0.55000000000000004">
      <c r="A101">
        <v>1891</v>
      </c>
      <c r="E101" s="5">
        <v>4.6199999999999998E-2</v>
      </c>
      <c r="G101" s="5">
        <v>3.6200000000000003E-2</v>
      </c>
      <c r="H101" s="5"/>
      <c r="L101" s="5"/>
    </row>
    <row r="102" spans="1:12" x14ac:dyDescent="0.55000000000000004">
      <c r="A102">
        <v>1892</v>
      </c>
      <c r="E102" s="5">
        <v>4.58E-2</v>
      </c>
      <c r="G102" s="5">
        <v>3.6000000000000004E-2</v>
      </c>
      <c r="H102" s="5"/>
      <c r="L102" s="5"/>
    </row>
    <row r="103" spans="1:12" x14ac:dyDescent="0.55000000000000004">
      <c r="A103">
        <v>1893</v>
      </c>
      <c r="E103" s="5">
        <v>4.53E-2</v>
      </c>
      <c r="G103" s="5">
        <v>3.7499999999999999E-2</v>
      </c>
      <c r="H103" s="5"/>
      <c r="L103" s="5"/>
    </row>
    <row r="104" spans="1:12" x14ac:dyDescent="0.55000000000000004">
      <c r="A104">
        <v>1894</v>
      </c>
      <c r="E104" s="5">
        <v>4.5499999999999999E-2</v>
      </c>
      <c r="G104" s="5">
        <v>3.7000000000000005E-2</v>
      </c>
      <c r="H104" s="5"/>
      <c r="L104" s="5"/>
    </row>
    <row r="105" spans="1:12" x14ac:dyDescent="0.55000000000000004">
      <c r="A105">
        <v>1895</v>
      </c>
      <c r="E105" s="5">
        <v>4.3099999999999999E-2</v>
      </c>
      <c r="G105" s="5">
        <v>3.4599999999999999E-2</v>
      </c>
      <c r="H105" s="5"/>
      <c r="L105" s="5"/>
    </row>
    <row r="106" spans="1:12" x14ac:dyDescent="0.55000000000000004">
      <c r="A106">
        <v>1896</v>
      </c>
      <c r="E106" s="5">
        <v>4.3299999999999998E-2</v>
      </c>
      <c r="G106" s="5">
        <v>3.6000000000000004E-2</v>
      </c>
      <c r="H106" s="5"/>
      <c r="L106" s="5"/>
    </row>
    <row r="107" spans="1:12" x14ac:dyDescent="0.55000000000000004">
      <c r="A107">
        <v>1897</v>
      </c>
      <c r="B107" s="5">
        <v>4.7319450945470201E-2</v>
      </c>
      <c r="E107" s="22">
        <v>4.2200000000000001E-2</v>
      </c>
      <c r="F107" s="22"/>
      <c r="G107" s="5">
        <v>3.4000000000000002E-2</v>
      </c>
      <c r="H107" s="5"/>
      <c r="L107" s="5"/>
    </row>
    <row r="108" spans="1:12" x14ac:dyDescent="0.55000000000000004">
      <c r="A108">
        <v>1898</v>
      </c>
      <c r="B108" s="5">
        <v>4.4983001709259327E-2</v>
      </c>
      <c r="E108" s="22">
        <v>0.04</v>
      </c>
      <c r="F108" s="22"/>
      <c r="G108" s="5">
        <v>3.3500000000000002E-2</v>
      </c>
      <c r="H108" s="5"/>
      <c r="L108" s="5"/>
    </row>
    <row r="109" spans="1:12" x14ac:dyDescent="0.55000000000000004">
      <c r="A109">
        <v>1899</v>
      </c>
      <c r="B109" s="5">
        <v>4.1179716252950402E-2</v>
      </c>
      <c r="E109" s="22">
        <v>3.8600000000000002E-2</v>
      </c>
      <c r="F109" s="22"/>
      <c r="G109" s="5">
        <v>3.1E-2</v>
      </c>
      <c r="H109" s="5"/>
      <c r="L109" s="5"/>
    </row>
    <row r="110" spans="1:12" x14ac:dyDescent="0.55000000000000004">
      <c r="A110">
        <v>1900</v>
      </c>
      <c r="B110" s="5">
        <v>4.1535441234620468E-2</v>
      </c>
      <c r="E110" s="5">
        <v>3.9230000000000001E-2</v>
      </c>
      <c r="F110" s="5"/>
      <c r="G110" s="5">
        <v>3.15E-2</v>
      </c>
      <c r="H110" s="5"/>
      <c r="J110" s="5">
        <v>4.8300000000000003E-2</v>
      </c>
      <c r="L110" s="5"/>
    </row>
    <row r="111" spans="1:12" x14ac:dyDescent="0.55000000000000004">
      <c r="A111">
        <v>1901</v>
      </c>
      <c r="B111" s="5">
        <v>3.9883023688847503E-2</v>
      </c>
      <c r="E111" s="5">
        <v>3.8240000000000003E-2</v>
      </c>
      <c r="F111" s="5"/>
      <c r="G111" s="5">
        <v>3.1E-2</v>
      </c>
      <c r="H111" s="5"/>
      <c r="J111" s="5">
        <v>4.8300000000000003E-2</v>
      </c>
      <c r="L111" s="5"/>
    </row>
    <row r="112" spans="1:12" x14ac:dyDescent="0.55000000000000004">
      <c r="A112">
        <v>1902</v>
      </c>
      <c r="B112" s="5">
        <v>3.9503735812088249E-2</v>
      </c>
      <c r="E112" s="5">
        <v>3.8100000000000002E-2</v>
      </c>
      <c r="F112" s="5"/>
      <c r="G112" s="5">
        <v>3.1800000000000002E-2</v>
      </c>
      <c r="H112" s="5"/>
      <c r="J112" s="5">
        <v>4.7100000000000003E-2</v>
      </c>
      <c r="L112" s="5"/>
    </row>
    <row r="113" spans="1:12" x14ac:dyDescent="0.55000000000000004">
      <c r="A113">
        <v>1903</v>
      </c>
      <c r="B113" s="5">
        <v>4.0851478568958058E-2</v>
      </c>
      <c r="E113" s="5">
        <v>3.918E-2</v>
      </c>
      <c r="F113" s="5"/>
      <c r="G113" s="5">
        <v>3.3000000000000002E-2</v>
      </c>
      <c r="H113" s="5"/>
      <c r="J113" s="5">
        <v>4.7699999999999992E-2</v>
      </c>
      <c r="L113" s="5"/>
    </row>
    <row r="114" spans="1:12" x14ac:dyDescent="0.55000000000000004">
      <c r="A114">
        <v>1904</v>
      </c>
      <c r="B114" s="5">
        <v>4.2788604416322061E-2</v>
      </c>
      <c r="E114" s="5">
        <v>4.0349999999999997E-2</v>
      </c>
      <c r="F114" s="5"/>
      <c r="G114" s="5">
        <v>3.4000000000000002E-2</v>
      </c>
      <c r="H114" s="5"/>
      <c r="J114" s="5">
        <v>5.0300000000000004E-2</v>
      </c>
      <c r="L114" s="5"/>
    </row>
    <row r="115" spans="1:12" x14ac:dyDescent="0.55000000000000004">
      <c r="A115">
        <v>1905</v>
      </c>
      <c r="B115" s="5">
        <v>4.0384088229993141E-2</v>
      </c>
      <c r="E115" s="5">
        <v>3.8850000000000003E-2</v>
      </c>
      <c r="F115" s="5"/>
      <c r="G115" s="5">
        <v>3.4799999999999998E-2</v>
      </c>
      <c r="H115" s="5"/>
      <c r="J115" s="5">
        <v>4.58E-2</v>
      </c>
      <c r="L115" s="5"/>
    </row>
    <row r="116" spans="1:12" x14ac:dyDescent="0.55000000000000004">
      <c r="A116">
        <v>1906</v>
      </c>
      <c r="B116" s="5">
        <v>4.0979038727845959E-2</v>
      </c>
      <c r="E116" s="5">
        <v>3.9120000000000002E-2</v>
      </c>
      <c r="F116" s="5"/>
      <c r="G116" s="5">
        <v>3.4300000000000004E-2</v>
      </c>
      <c r="H116" s="5"/>
      <c r="J116" s="5">
        <v>4.4900000000000002E-2</v>
      </c>
      <c r="L116" s="5"/>
    </row>
    <row r="117" spans="1:12" x14ac:dyDescent="0.55000000000000004">
      <c r="A117">
        <v>1907</v>
      </c>
      <c r="B117" s="5">
        <v>4.3047545276435895E-2</v>
      </c>
      <c r="E117" s="5">
        <v>4.0649999999999999E-2</v>
      </c>
      <c r="F117" s="5"/>
      <c r="G117" s="5">
        <v>3.6699999999999997E-2</v>
      </c>
      <c r="H117" s="5"/>
      <c r="J117" s="5">
        <v>4.6699999999999998E-2</v>
      </c>
      <c r="L117" s="5"/>
    </row>
    <row r="118" spans="1:12" x14ac:dyDescent="0.55000000000000004">
      <c r="A118">
        <v>1908</v>
      </c>
      <c r="B118" s="5">
        <v>4.760860309397489E-2</v>
      </c>
      <c r="E118" s="5">
        <v>4.3159999999999997E-2</v>
      </c>
      <c r="F118" s="5"/>
      <c r="G118" s="5">
        <v>3.8699999999999998E-2</v>
      </c>
      <c r="H118" s="5"/>
      <c r="J118" s="5">
        <v>5.3099999999999994E-2</v>
      </c>
      <c r="L118" s="5"/>
    </row>
    <row r="119" spans="1:12" x14ac:dyDescent="0.55000000000000004">
      <c r="A119">
        <v>1909</v>
      </c>
      <c r="B119" s="5">
        <v>4.3892686131980198E-2</v>
      </c>
      <c r="D119" s="5">
        <v>3.944710440887695E-2</v>
      </c>
      <c r="E119" s="5">
        <v>4.0579999999999998E-2</v>
      </c>
      <c r="F119" s="5"/>
      <c r="G119" s="5">
        <v>3.7599999999999995E-2</v>
      </c>
      <c r="H119" s="5"/>
      <c r="J119" s="5">
        <v>4.7599999999999996E-2</v>
      </c>
      <c r="L119" s="5"/>
    </row>
    <row r="120" spans="1:12" x14ac:dyDescent="0.55000000000000004">
      <c r="A120">
        <v>1910</v>
      </c>
      <c r="B120" s="5">
        <v>4.4640655380965288E-2</v>
      </c>
      <c r="D120" s="5">
        <v>4.0694722986244665E-2</v>
      </c>
      <c r="E120" s="5">
        <v>4.1160000000000002E-2</v>
      </c>
      <c r="F120" s="5"/>
      <c r="G120" s="5">
        <v>3.9100000000000003E-2</v>
      </c>
      <c r="H120" s="5"/>
      <c r="J120" s="5">
        <v>4.7599999999999996E-2</v>
      </c>
      <c r="L120" s="5"/>
    </row>
    <row r="121" spans="1:12" x14ac:dyDescent="0.55000000000000004">
      <c r="A121">
        <v>1911</v>
      </c>
      <c r="B121" s="5">
        <v>4.5430859317350157E-2</v>
      </c>
      <c r="D121" s="5">
        <v>4.1577987849537833E-2</v>
      </c>
      <c r="E121" s="5">
        <v>4.1739999999999999E-2</v>
      </c>
      <c r="F121" s="5"/>
      <c r="G121" s="5">
        <v>3.9800000000000002E-2</v>
      </c>
      <c r="H121" s="5"/>
      <c r="J121" s="5">
        <v>4.7699999999999992E-2</v>
      </c>
      <c r="L121" s="5"/>
    </row>
    <row r="122" spans="1:12" x14ac:dyDescent="0.55000000000000004">
      <c r="A122">
        <v>1912</v>
      </c>
      <c r="B122" s="5">
        <v>4.5352572560628197E-2</v>
      </c>
      <c r="D122" s="5">
        <v>4.1235016284004881E-2</v>
      </c>
      <c r="E122" s="5">
        <v>4.1869999999999997E-2</v>
      </c>
      <c r="F122" s="5"/>
      <c r="G122" s="5">
        <v>4.0099999999999997E-2</v>
      </c>
      <c r="H122" s="5"/>
      <c r="J122" s="5">
        <v>4.82E-2</v>
      </c>
      <c r="L122" s="5"/>
    </row>
    <row r="123" spans="1:12" x14ac:dyDescent="0.55000000000000004">
      <c r="A123">
        <v>1913</v>
      </c>
      <c r="B123" s="5">
        <v>4.6595138906918646E-2</v>
      </c>
      <c r="D123" s="5">
        <v>4.2542863784228648E-2</v>
      </c>
      <c r="E123" s="5">
        <v>4.2759999999999999E-2</v>
      </c>
      <c r="F123" s="5"/>
      <c r="G123" s="5">
        <v>4.4500000000000005E-2</v>
      </c>
      <c r="H123" s="5"/>
      <c r="J123" s="5">
        <v>4.8600000000000004E-2</v>
      </c>
      <c r="L123" s="5"/>
    </row>
    <row r="124" spans="1:12" x14ac:dyDescent="0.55000000000000004">
      <c r="A124">
        <v>1914</v>
      </c>
      <c r="B124" s="5">
        <v>4.828865307452853E-2</v>
      </c>
      <c r="D124" s="5">
        <v>4.2585198418676938E-2</v>
      </c>
      <c r="E124" s="5">
        <v>4.4510000000000001E-2</v>
      </c>
      <c r="F124" s="5"/>
      <c r="G124" s="5">
        <v>4.1599999999999998E-2</v>
      </c>
      <c r="H124" s="5"/>
      <c r="J124" s="5">
        <v>4.9800000000000004E-2</v>
      </c>
      <c r="L124" s="5"/>
    </row>
    <row r="125" spans="1:12" x14ac:dyDescent="0.55000000000000004">
      <c r="A125">
        <v>1915</v>
      </c>
      <c r="B125" s="5">
        <v>4.9831356513243608E-2</v>
      </c>
      <c r="D125" s="5">
        <v>4.2658447825010735E-2</v>
      </c>
      <c r="E125" s="5">
        <v>4.5949999999999998E-2</v>
      </c>
      <c r="F125" s="5"/>
      <c r="G125" s="5">
        <v>4.24E-2</v>
      </c>
      <c r="H125" s="5"/>
      <c r="J125" s="5">
        <v>5.0199999999999995E-2</v>
      </c>
      <c r="L125" s="5"/>
    </row>
    <row r="126" spans="1:12" x14ac:dyDescent="0.55000000000000004">
      <c r="A126">
        <v>1916</v>
      </c>
      <c r="B126" s="5">
        <v>4.7616067950973187E-2</v>
      </c>
      <c r="D126" s="5">
        <v>4.1654387031303038E-2</v>
      </c>
      <c r="E126" s="5">
        <v>4.4760000000000001E-2</v>
      </c>
      <c r="F126" s="5"/>
      <c r="G126" s="5">
        <v>4.0500000000000001E-2</v>
      </c>
      <c r="H126" s="5"/>
      <c r="J126" s="5">
        <v>4.8600000000000004E-2</v>
      </c>
      <c r="L126" s="5"/>
    </row>
    <row r="127" spans="1:12" x14ac:dyDescent="0.55000000000000004">
      <c r="A127">
        <v>1917</v>
      </c>
      <c r="B127" s="5">
        <v>4.725993041473936E-2</v>
      </c>
      <c r="D127" s="5">
        <v>3.9981550051784102E-2</v>
      </c>
      <c r="E127" s="5">
        <v>4.376E-2</v>
      </c>
      <c r="F127" s="5"/>
      <c r="G127" s="5">
        <v>4.2300000000000004E-2</v>
      </c>
      <c r="H127" s="5"/>
      <c r="J127" s="5">
        <v>4.8600000000000004E-2</v>
      </c>
      <c r="L127" s="5"/>
    </row>
    <row r="128" spans="1:12" x14ac:dyDescent="0.55000000000000004">
      <c r="A128">
        <v>1918</v>
      </c>
      <c r="B128" s="5">
        <v>5.698794268591232E-2</v>
      </c>
      <c r="D128" s="5">
        <v>4.2322809442539022E-2</v>
      </c>
      <c r="E128" s="5">
        <v>5.2150000000000002E-2</v>
      </c>
      <c r="F128" s="5"/>
      <c r="G128" s="5">
        <v>4.5700000000000005E-2</v>
      </c>
      <c r="H128" s="5"/>
      <c r="J128" s="5">
        <v>5.4800000000000001E-2</v>
      </c>
      <c r="L128" s="5"/>
    </row>
    <row r="129" spans="1:13" x14ac:dyDescent="0.55000000000000004">
      <c r="A129">
        <v>1919</v>
      </c>
      <c r="B129" s="5">
        <v>5.5020674152289749E-2</v>
      </c>
      <c r="D129" s="5">
        <v>4.5516466558289302E-2</v>
      </c>
      <c r="E129" s="5">
        <v>5.0770000000000003E-2</v>
      </c>
      <c r="F129" s="5"/>
      <c r="G129" s="5">
        <v>4.4999999999999998E-2</v>
      </c>
      <c r="H129" s="5"/>
      <c r="J129" s="5">
        <v>5.3800000000000001E-2</v>
      </c>
      <c r="L129" s="5"/>
    </row>
    <row r="130" spans="1:13" x14ac:dyDescent="0.55000000000000004">
      <c r="A130">
        <v>1920</v>
      </c>
      <c r="B130" s="5">
        <v>6.0612430043490394E-2</v>
      </c>
      <c r="D130" s="5">
        <v>4.7991576440613228E-2</v>
      </c>
      <c r="E130" s="5">
        <v>5.5169999999999997E-2</v>
      </c>
      <c r="F130" s="5"/>
      <c r="G130" s="5">
        <v>4.9699999999999994E-2</v>
      </c>
      <c r="H130" s="5"/>
      <c r="J130" s="5">
        <v>5.5500000000000001E-2</v>
      </c>
      <c r="L130" s="5"/>
    </row>
    <row r="131" spans="1:13" x14ac:dyDescent="0.55000000000000004">
      <c r="A131">
        <v>1921</v>
      </c>
      <c r="B131" s="5">
        <v>6.2060751408748158E-2</v>
      </c>
      <c r="D131" s="5">
        <v>5.1680852532114227E-2</v>
      </c>
      <c r="E131" s="5">
        <v>5.5840000000000001E-2</v>
      </c>
      <c r="F131" s="5"/>
      <c r="G131" s="5"/>
      <c r="H131" s="5">
        <v>5.0900000000000001E-2</v>
      </c>
      <c r="J131" s="5">
        <v>6.1100000000000002E-2</v>
      </c>
      <c r="M131" s="5"/>
    </row>
    <row r="132" spans="1:13" x14ac:dyDescent="0.55000000000000004">
      <c r="A132">
        <v>1922</v>
      </c>
      <c r="B132" s="5">
        <v>5.5525749187945415E-2</v>
      </c>
      <c r="D132" s="5">
        <v>4.4353449462687933E-2</v>
      </c>
      <c r="E132" s="5">
        <v>5.0110000000000002E-2</v>
      </c>
      <c r="F132" s="5"/>
      <c r="G132" s="5"/>
      <c r="H132" s="5">
        <v>4.2999999999999997E-2</v>
      </c>
      <c r="J132" s="5">
        <v>5.4299999999999994E-2</v>
      </c>
      <c r="M132" s="5"/>
    </row>
    <row r="133" spans="1:13" x14ac:dyDescent="0.55000000000000004">
      <c r="A133">
        <v>1923</v>
      </c>
      <c r="B133" s="5">
        <v>5.3570810248591012E-2</v>
      </c>
      <c r="D133" s="5">
        <v>4.2994867945587815E-2</v>
      </c>
      <c r="E133" s="5">
        <v>4.8570000000000002E-2</v>
      </c>
      <c r="F133" s="5"/>
      <c r="G133" s="5"/>
      <c r="H133" s="5">
        <v>4.36E-2</v>
      </c>
      <c r="J133" s="5">
        <v>5.1500000000000004E-2</v>
      </c>
      <c r="M133" s="5"/>
    </row>
    <row r="134" spans="1:13" x14ac:dyDescent="0.55000000000000004">
      <c r="A134">
        <v>1924</v>
      </c>
      <c r="B134" s="5">
        <v>5.4766335811119171E-2</v>
      </c>
      <c r="D134" s="5">
        <v>4.2250183278049372E-2</v>
      </c>
      <c r="E134" s="5">
        <v>4.9489999999999999E-2</v>
      </c>
      <c r="F134" s="5"/>
      <c r="G134" s="5"/>
      <c r="H134" s="5">
        <v>4.0599999999999997E-2</v>
      </c>
      <c r="J134" s="5">
        <v>5.2499999999999998E-2</v>
      </c>
      <c r="M134" s="5"/>
    </row>
    <row r="135" spans="1:13" x14ac:dyDescent="0.55000000000000004">
      <c r="A135">
        <v>1925</v>
      </c>
      <c r="B135" s="5">
        <v>5.2538248194526245E-2</v>
      </c>
      <c r="D135" s="5">
        <v>3.9535070143847661E-2</v>
      </c>
      <c r="E135" s="5">
        <v>4.7800000000000002E-2</v>
      </c>
      <c r="F135" s="5">
        <v>4.8422222222222228E-2</v>
      </c>
      <c r="G135" s="5"/>
      <c r="H135" s="5">
        <v>3.8599999999999995E-2</v>
      </c>
      <c r="J135" s="5">
        <v>5.1399999999999994E-2</v>
      </c>
      <c r="M135" s="5"/>
    </row>
    <row r="136" spans="1:13" x14ac:dyDescent="0.55000000000000004">
      <c r="A136">
        <v>1926</v>
      </c>
      <c r="B136" s="5">
        <v>5.0954393904050328E-2</v>
      </c>
      <c r="D136" s="5">
        <v>3.7199999999999997E-2</v>
      </c>
      <c r="F136" s="5">
        <v>4.7182608695652183E-2</v>
      </c>
      <c r="I136" s="5">
        <v>3.7400000000000003E-2</v>
      </c>
      <c r="J136" s="5">
        <v>4.9500000000000002E-2</v>
      </c>
    </row>
    <row r="137" spans="1:13" x14ac:dyDescent="0.55000000000000004">
      <c r="A137">
        <v>1927</v>
      </c>
      <c r="B137" s="5">
        <v>4.7619229346968925E-2</v>
      </c>
      <c r="D137" s="5">
        <v>3.4980059729164674E-2</v>
      </c>
      <c r="F137" s="5">
        <v>4.5381249999999998E-2</v>
      </c>
      <c r="I137" s="5">
        <v>3.5099999999999999E-2</v>
      </c>
      <c r="J137" s="5">
        <v>4.87E-2</v>
      </c>
    </row>
    <row r="138" spans="1:13" x14ac:dyDescent="0.55000000000000004">
      <c r="A138">
        <v>1928</v>
      </c>
      <c r="B138" s="5">
        <v>4.5937481339429292E-2</v>
      </c>
      <c r="D138" s="5">
        <v>3.1821659453182327E-2</v>
      </c>
      <c r="F138" s="5">
        <v>4.2772340425531921E-2</v>
      </c>
      <c r="I138" s="5">
        <v>3.2099999999999997E-2</v>
      </c>
      <c r="J138" s="5">
        <v>4.7599999999999996E-2</v>
      </c>
    </row>
    <row r="139" spans="1:13" x14ac:dyDescent="0.55000000000000004">
      <c r="A139">
        <v>1929</v>
      </c>
      <c r="B139" s="5">
        <v>4.8266906134082743E-2</v>
      </c>
      <c r="D139" s="5">
        <v>3.5421783827168964E-2</v>
      </c>
      <c r="F139" s="5">
        <v>4.6058139534883732E-2</v>
      </c>
      <c r="I139" s="5">
        <v>3.49E-2</v>
      </c>
      <c r="J139" s="5">
        <v>4.9800000000000004E-2</v>
      </c>
    </row>
    <row r="140" spans="1:13" x14ac:dyDescent="0.55000000000000004">
      <c r="A140">
        <v>1930</v>
      </c>
      <c r="B140" s="5">
        <v>4.8134179550880868E-2</v>
      </c>
      <c r="D140" s="5">
        <v>3.4692823092109158E-2</v>
      </c>
      <c r="F140" s="5">
        <v>4.6090697674418604E-2</v>
      </c>
      <c r="I140" s="5">
        <v>3.4700000000000002E-2</v>
      </c>
      <c r="J140" s="5">
        <v>5.0099999999999999E-2</v>
      </c>
    </row>
    <row r="141" spans="1:13" x14ac:dyDescent="0.55000000000000004">
      <c r="A141">
        <v>1931</v>
      </c>
      <c r="B141" s="5">
        <v>4.7251942633083757E-2</v>
      </c>
      <c r="D141" s="5">
        <v>3.3130761645978259E-2</v>
      </c>
      <c r="F141" s="5">
        <v>4.4083333333333335E-2</v>
      </c>
      <c r="I141" s="5">
        <v>3.4300000000000004E-2</v>
      </c>
      <c r="J141" s="5">
        <v>4.9100000000000005E-2</v>
      </c>
    </row>
    <row r="142" spans="1:13" x14ac:dyDescent="0.55000000000000004">
      <c r="A142">
        <v>1932</v>
      </c>
      <c r="B142" s="5">
        <v>6.0789159939502506E-2</v>
      </c>
      <c r="D142" s="5">
        <v>4.1478418800549186E-2</v>
      </c>
      <c r="F142" s="5">
        <v>5.7052380952380952E-2</v>
      </c>
      <c r="I142" s="5">
        <v>3.9E-2</v>
      </c>
      <c r="J142" s="5">
        <v>5.3600000000000002E-2</v>
      </c>
    </row>
    <row r="143" spans="1:13" x14ac:dyDescent="0.55000000000000004">
      <c r="A143">
        <v>1933</v>
      </c>
      <c r="B143" s="5">
        <v>6.0033301528534901E-2</v>
      </c>
      <c r="D143" s="5">
        <v>3.1008823199936829E-2</v>
      </c>
      <c r="F143" s="5">
        <v>5.1581250000000002E-2</v>
      </c>
      <c r="I143" s="5">
        <v>3.0800000000000001E-2</v>
      </c>
      <c r="J143" s="5">
        <v>5.2999999999999999E-2</v>
      </c>
    </row>
    <row r="144" spans="1:13" x14ac:dyDescent="0.55000000000000004">
      <c r="A144">
        <v>1934</v>
      </c>
      <c r="B144" s="5">
        <v>5.3514163575998697E-2</v>
      </c>
      <c r="D144" s="5">
        <v>3.2473298041212434E-2</v>
      </c>
      <c r="F144" s="5">
        <v>4.9054838709677424E-2</v>
      </c>
      <c r="I144" s="5">
        <v>3.2099999999999997E-2</v>
      </c>
      <c r="J144" s="5">
        <v>4.5899999999999996E-2</v>
      </c>
    </row>
    <row r="145" spans="1:11" x14ac:dyDescent="0.55000000000000004">
      <c r="A145">
        <v>1935</v>
      </c>
      <c r="B145" s="5">
        <v>4.5727849113210442E-2</v>
      </c>
      <c r="D145" s="5">
        <v>2.8082282094977751E-2</v>
      </c>
      <c r="F145" s="5">
        <v>4.0753571428571424E-2</v>
      </c>
      <c r="I145" s="5">
        <v>2.81E-2</v>
      </c>
      <c r="J145" s="5">
        <v>0.04</v>
      </c>
    </row>
    <row r="146" spans="1:11" x14ac:dyDescent="0.55000000000000004">
      <c r="A146">
        <v>1936</v>
      </c>
      <c r="B146" s="5">
        <v>4.1798714268550571E-2</v>
      </c>
      <c r="D146" s="5">
        <v>2.8128574086987497E-2</v>
      </c>
      <c r="F146" s="5">
        <v>3.9178571428571438E-2</v>
      </c>
      <c r="I146" s="5">
        <v>2.8500000000000001E-2</v>
      </c>
      <c r="J146" s="5">
        <v>3.44E-2</v>
      </c>
    </row>
    <row r="147" spans="1:11" x14ac:dyDescent="0.55000000000000004">
      <c r="A147">
        <v>1937</v>
      </c>
      <c r="B147" s="5">
        <v>3.7458256190831749E-2</v>
      </c>
      <c r="D147" s="5">
        <v>2.536455956200187E-2</v>
      </c>
      <c r="I147" s="5">
        <v>2.58E-2</v>
      </c>
      <c r="J147" s="5">
        <v>3.1899999999999998E-2</v>
      </c>
    </row>
    <row r="148" spans="1:11" x14ac:dyDescent="0.55000000000000004">
      <c r="A148">
        <v>1938</v>
      </c>
      <c r="B148" s="5">
        <v>4.2232036429767937E-2</v>
      </c>
      <c r="D148" s="5">
        <v>2.688089409541719E-2</v>
      </c>
      <c r="I148" s="5">
        <v>2.7099999999999999E-2</v>
      </c>
      <c r="J148" s="5">
        <v>2.8999999999999998E-2</v>
      </c>
    </row>
    <row r="149" spans="1:11" x14ac:dyDescent="0.55000000000000004">
      <c r="A149">
        <v>1939</v>
      </c>
      <c r="B149" s="5">
        <v>3.8485926221464746E-2</v>
      </c>
      <c r="D149" s="5">
        <v>2.5184725442325692E-2</v>
      </c>
      <c r="I149" s="5">
        <v>2.4900000000000002E-2</v>
      </c>
      <c r="J149" s="5">
        <v>2.53E-2</v>
      </c>
    </row>
    <row r="150" spans="1:11" x14ac:dyDescent="0.55000000000000004">
      <c r="A150">
        <v>1940</v>
      </c>
      <c r="B150" s="5">
        <v>3.8196973481348567E-2</v>
      </c>
      <c r="D150" s="5">
        <v>2.3379414413654098E-2</v>
      </c>
      <c r="I150" s="5">
        <v>2.29E-2</v>
      </c>
      <c r="J150" s="5">
        <v>2.5099999999999997E-2</v>
      </c>
    </row>
    <row r="151" spans="1:11" x14ac:dyDescent="0.55000000000000004">
      <c r="A151">
        <v>1941</v>
      </c>
      <c r="B151" s="5">
        <v>3.6277521033806645E-2</v>
      </c>
      <c r="D151" s="5">
        <v>2.161178190725772E-2</v>
      </c>
      <c r="I151" s="5">
        <v>2.1299999999999999E-2</v>
      </c>
      <c r="J151" s="5">
        <v>2.5000000000000001E-2</v>
      </c>
    </row>
    <row r="152" spans="1:11" x14ac:dyDescent="0.55000000000000004">
      <c r="A152">
        <v>1942</v>
      </c>
      <c r="B152" s="5">
        <v>3.5250096815267307E-2</v>
      </c>
      <c r="D152" s="5">
        <v>2.2229188356350217E-2</v>
      </c>
      <c r="I152" s="5">
        <v>2.4700000000000003E-2</v>
      </c>
      <c r="J152" s="5">
        <v>2.53E-2</v>
      </c>
    </row>
    <row r="153" spans="1:11" x14ac:dyDescent="0.55000000000000004">
      <c r="A153">
        <v>1943</v>
      </c>
      <c r="B153" s="5">
        <v>3.4438171174939365E-2</v>
      </c>
      <c r="D153" s="5">
        <v>2.3219872633148529E-2</v>
      </c>
      <c r="I153" s="5">
        <v>2.4500000000000001E-2</v>
      </c>
      <c r="J153" s="5">
        <v>2.5499999999999998E-2</v>
      </c>
    </row>
    <row r="154" spans="1:11" x14ac:dyDescent="0.55000000000000004">
      <c r="A154">
        <v>1944</v>
      </c>
      <c r="B154" s="5">
        <v>3.2461420255050916E-2</v>
      </c>
      <c r="D154" s="5">
        <v>2.2969923417326909E-2</v>
      </c>
      <c r="I154" s="5">
        <v>2.4799999999999999E-2</v>
      </c>
      <c r="J154" s="5">
        <v>2.5399999999999999E-2</v>
      </c>
    </row>
    <row r="155" spans="1:11" x14ac:dyDescent="0.55000000000000004">
      <c r="A155">
        <v>1945</v>
      </c>
      <c r="B155" s="5">
        <v>3.059082265434129E-2</v>
      </c>
      <c r="D155" s="5">
        <v>2.3186059022259488E-2</v>
      </c>
      <c r="I155" s="5">
        <v>2.4E-2</v>
      </c>
      <c r="J155" s="5">
        <v>2.5699999999999997E-2</v>
      </c>
    </row>
    <row r="156" spans="1:11" x14ac:dyDescent="0.55000000000000004">
      <c r="A156">
        <v>1946</v>
      </c>
      <c r="B156" s="5">
        <v>2.8899999999999999E-2</v>
      </c>
      <c r="D156" s="5">
        <v>2.044192690082778E-2</v>
      </c>
      <c r="I156" s="5">
        <v>1.9900000000000001E-2</v>
      </c>
      <c r="J156" s="5">
        <v>2.4E-2</v>
      </c>
      <c r="K156" s="5">
        <v>2.3900000000000001E-2</v>
      </c>
    </row>
    <row r="157" spans="1:11" x14ac:dyDescent="0.55000000000000004">
      <c r="A157">
        <v>1947</v>
      </c>
      <c r="B157" s="5">
        <v>2.9135833744784529E-2</v>
      </c>
      <c r="D157" s="5">
        <v>2.2094605358695129E-2</v>
      </c>
      <c r="I157" s="5">
        <v>2.1400000000000002E-2</v>
      </c>
      <c r="J157" s="5">
        <v>2.4900000000000002E-2</v>
      </c>
      <c r="K157" s="5">
        <v>2.5100000000000001E-2</v>
      </c>
    </row>
    <row r="158" spans="1:11" x14ac:dyDescent="0.55000000000000004">
      <c r="A158">
        <v>1948</v>
      </c>
      <c r="B158" s="5">
        <v>3.2868618732234373E-2</v>
      </c>
      <c r="D158" s="5">
        <v>2.4411558887087369E-2</v>
      </c>
      <c r="I158" s="5">
        <v>2.4300000000000002E-2</v>
      </c>
      <c r="J158" s="5">
        <v>2.7200000000000002E-2</v>
      </c>
      <c r="K158" s="5">
        <v>2.8199999999999999E-2</v>
      </c>
    </row>
    <row r="159" spans="1:11" x14ac:dyDescent="0.55000000000000004">
      <c r="A159">
        <v>1949</v>
      </c>
      <c r="B159" s="5">
        <v>3.161167624824017E-2</v>
      </c>
      <c r="D159" s="5">
        <v>2.3920584709360412E-2</v>
      </c>
      <c r="I159" s="5">
        <v>2.3300000000000001E-2</v>
      </c>
      <c r="J159" s="5">
        <v>2.58E-2</v>
      </c>
      <c r="K159" s="5">
        <v>2.7300000000000001E-2</v>
      </c>
    </row>
    <row r="160" spans="1:11" x14ac:dyDescent="0.55000000000000004">
      <c r="A160">
        <v>1950</v>
      </c>
      <c r="B160" s="5">
        <v>2.988606362562593E-2</v>
      </c>
      <c r="D160" s="5">
        <v>2.2147236188507377E-2</v>
      </c>
      <c r="I160" s="5">
        <v>2.1499999999999998E-2</v>
      </c>
      <c r="J160" s="5">
        <v>2.4199999999999999E-2</v>
      </c>
      <c r="K160" s="5">
        <v>2.7E-2</v>
      </c>
    </row>
    <row r="161" spans="1:11" x14ac:dyDescent="0.55000000000000004">
      <c r="A161">
        <v>1951</v>
      </c>
      <c r="B161" s="5">
        <v>2.9503107703264139E-2</v>
      </c>
      <c r="D161" s="5">
        <v>2.3760718712137051E-2</v>
      </c>
      <c r="I161" s="5">
        <v>2.2099999999999998E-2</v>
      </c>
      <c r="J161" s="5">
        <v>2.53E-2</v>
      </c>
      <c r="K161" s="5">
        <v>2.7596000000000002E-2</v>
      </c>
    </row>
    <row r="162" spans="1:11" x14ac:dyDescent="0.55000000000000004">
      <c r="A162">
        <v>1952</v>
      </c>
      <c r="B162" s="5">
        <v>3.3019105037489178E-2</v>
      </c>
      <c r="D162" s="5">
        <v>2.711584197901127E-2</v>
      </c>
      <c r="I162" s="5">
        <v>2.6800000000000001E-2</v>
      </c>
      <c r="J162" s="5">
        <v>2.86E-2</v>
      </c>
      <c r="K162" s="5">
        <v>3.0258E-2</v>
      </c>
    </row>
    <row r="163" spans="1:11" x14ac:dyDescent="0.55000000000000004">
      <c r="A163">
        <v>1953</v>
      </c>
      <c r="B163" s="5">
        <v>3.3607106365602199E-2</v>
      </c>
      <c r="D163" s="5">
        <v>2.795553090237048E-2</v>
      </c>
      <c r="I163" s="5">
        <v>2.7900000000000001E-2</v>
      </c>
      <c r="J163" s="5">
        <v>2.9500000000000002E-2</v>
      </c>
      <c r="K163" s="5">
        <v>3.1920000000000004E-2</v>
      </c>
    </row>
    <row r="164" spans="1:11" x14ac:dyDescent="0.55000000000000004">
      <c r="A164">
        <v>1954</v>
      </c>
      <c r="B164" s="5">
        <v>3.2640119220313374E-2</v>
      </c>
      <c r="D164" s="5">
        <v>2.6841902767670209E-2</v>
      </c>
      <c r="I164" s="5">
        <v>2.9100000000000001E-2</v>
      </c>
      <c r="J164" s="5">
        <v>2.92E-2</v>
      </c>
      <c r="K164" s="5">
        <v>3.0764E-2</v>
      </c>
    </row>
    <row r="165" spans="1:11" x14ac:dyDescent="0.55000000000000004">
      <c r="A165">
        <v>1955</v>
      </c>
      <c r="B165" s="5">
        <v>3.1365384184599797E-2</v>
      </c>
      <c r="D165" s="5">
        <v>2.7329805895544346E-2</v>
      </c>
      <c r="I165" s="5">
        <v>2.86E-2</v>
      </c>
      <c r="J165" s="5">
        <v>2.7999999999999997E-2</v>
      </c>
      <c r="K165" s="5">
        <v>3.0773999999999999E-2</v>
      </c>
    </row>
    <row r="166" spans="1:11" x14ac:dyDescent="0.55000000000000004">
      <c r="A166">
        <v>1956</v>
      </c>
      <c r="B166" s="5">
        <v>3.2574306119290013E-2</v>
      </c>
      <c r="D166" s="5">
        <v>2.8551750675009913E-2</v>
      </c>
      <c r="I166" s="5">
        <v>2.92E-2</v>
      </c>
      <c r="J166" s="5">
        <v>3.0499999999999999E-2</v>
      </c>
      <c r="K166" s="5">
        <v>3.1260999999999997E-2</v>
      </c>
    </row>
    <row r="167" spans="1:11" x14ac:dyDescent="0.55000000000000004">
      <c r="A167">
        <v>1957</v>
      </c>
      <c r="B167" s="5">
        <v>3.9468016658541369E-2</v>
      </c>
      <c r="D167" s="5">
        <v>3.208045469599153E-2</v>
      </c>
      <c r="I167" s="5">
        <v>3.2799999999999996E-2</v>
      </c>
      <c r="J167" s="5">
        <v>3.7599999999999995E-2</v>
      </c>
      <c r="K167" s="5">
        <v>3.8373999999999998E-2</v>
      </c>
    </row>
    <row r="168" spans="1:11" x14ac:dyDescent="0.55000000000000004">
      <c r="A168">
        <v>1958</v>
      </c>
      <c r="B168" s="5">
        <v>3.9299325814840205E-2</v>
      </c>
      <c r="D168" s="5">
        <v>3.2040471589742339E-2</v>
      </c>
      <c r="I168" s="5">
        <v>3.3000000000000002E-2</v>
      </c>
      <c r="J168" s="5">
        <v>3.4500000000000003E-2</v>
      </c>
      <c r="K168" s="5">
        <v>3.7472999999999999E-2</v>
      </c>
    </row>
    <row r="169" spans="1:11" x14ac:dyDescent="0.55000000000000004">
      <c r="A169">
        <v>1959</v>
      </c>
      <c r="B169" s="5">
        <v>4.3773257250907985E-2</v>
      </c>
      <c r="D169" s="5">
        <v>3.917625585743198E-2</v>
      </c>
      <c r="I169" s="5">
        <v>4.0800000000000003E-2</v>
      </c>
      <c r="J169" s="5">
        <v>4.0099999999999997E-2</v>
      </c>
      <c r="K169" s="5">
        <v>4.3181999999999998E-2</v>
      </c>
    </row>
    <row r="170" spans="1:11" x14ac:dyDescent="0.55000000000000004">
      <c r="A170">
        <v>1960</v>
      </c>
      <c r="B170" s="5">
        <v>4.7985999503623686E-2</v>
      </c>
      <c r="D170" s="5">
        <v>4.3373019137019596E-2</v>
      </c>
      <c r="I170" s="5">
        <v>4.41E-2</v>
      </c>
      <c r="J170" s="5">
        <v>4.4600000000000001E-2</v>
      </c>
      <c r="K170" s="5">
        <v>4.7133000000000001E-2</v>
      </c>
    </row>
    <row r="171" spans="1:11" x14ac:dyDescent="0.55000000000000004">
      <c r="A171">
        <v>1961</v>
      </c>
      <c r="B171" s="5">
        <v>4.4913274404246042E-2</v>
      </c>
      <c r="D171" s="5">
        <v>3.8957954268105631E-2</v>
      </c>
      <c r="I171" s="5">
        <v>4.0399999999999998E-2</v>
      </c>
      <c r="J171" s="5">
        <v>4.1599999999999998E-2</v>
      </c>
      <c r="K171" s="5">
        <v>4.4284999999999998E-2</v>
      </c>
    </row>
    <row r="172" spans="1:11" x14ac:dyDescent="0.55000000000000004">
      <c r="A172">
        <v>1962</v>
      </c>
      <c r="B172" s="5">
        <v>4.5562480352815099E-2</v>
      </c>
      <c r="D172" s="5">
        <v>4.0683394508120314E-2</v>
      </c>
      <c r="I172" s="5">
        <v>4.1900000000000007E-2</v>
      </c>
      <c r="J172" s="5">
        <v>4.2699999999999995E-2</v>
      </c>
      <c r="K172" s="5">
        <v>4.4755000000000003E-2</v>
      </c>
    </row>
    <row r="173" spans="1:11" x14ac:dyDescent="0.55000000000000004">
      <c r="A173">
        <v>1963</v>
      </c>
      <c r="B173" s="5">
        <v>4.3644440150679975E-2</v>
      </c>
      <c r="D173" s="5">
        <v>3.9006337434830181E-2</v>
      </c>
      <c r="I173" s="5">
        <v>3.9800000000000002E-2</v>
      </c>
      <c r="J173" s="5">
        <v>4.0599999999999997E-2</v>
      </c>
      <c r="K173" s="5">
        <v>4.2549000000000003E-2</v>
      </c>
    </row>
    <row r="174" spans="1:11" x14ac:dyDescent="0.55000000000000004">
      <c r="A174">
        <v>1964</v>
      </c>
      <c r="B174" s="5">
        <v>4.4840309893085253E-2</v>
      </c>
      <c r="D174" s="5">
        <v>4.1270401937236398E-2</v>
      </c>
      <c r="I174" s="5">
        <v>4.2099999999999999E-2</v>
      </c>
      <c r="J174" s="5">
        <v>4.24E-2</v>
      </c>
      <c r="K174" s="5">
        <v>4.4024999999999995E-2</v>
      </c>
    </row>
    <row r="175" spans="1:11" x14ac:dyDescent="0.55000000000000004">
      <c r="A175">
        <v>1965</v>
      </c>
      <c r="B175" s="5">
        <v>4.5076772255362947E-2</v>
      </c>
      <c r="D175" s="5">
        <v>4.1239131462915697E-2</v>
      </c>
      <c r="I175" s="5">
        <v>4.2199999999999994E-2</v>
      </c>
      <c r="J175" s="5">
        <v>4.2500000000000003E-2</v>
      </c>
      <c r="K175" s="5">
        <v>4.4044E-2</v>
      </c>
    </row>
    <row r="176" spans="1:11" x14ac:dyDescent="0.55000000000000004">
      <c r="A176">
        <v>1966</v>
      </c>
      <c r="B176" s="5">
        <v>4.9226090547160546E-2</v>
      </c>
      <c r="D176" s="5">
        <v>4.5228432968966573E-2</v>
      </c>
      <c r="I176" s="5">
        <v>4.5700000000000005E-2</v>
      </c>
      <c r="J176" s="5">
        <v>4.6799999999999994E-2</v>
      </c>
      <c r="K176" s="5">
        <v>4.8496999999999998E-2</v>
      </c>
    </row>
    <row r="177" spans="1:11" x14ac:dyDescent="0.55000000000000004">
      <c r="A177">
        <v>1967</v>
      </c>
      <c r="B177" s="5">
        <v>5.231453500467436E-2</v>
      </c>
      <c r="D177" s="5">
        <v>4.3397060905648599E-2</v>
      </c>
      <c r="I177" s="5">
        <v>4.4800000000000006E-2</v>
      </c>
      <c r="J177" s="5">
        <v>5.0300000000000004E-2</v>
      </c>
      <c r="K177" s="5">
        <v>5.0678000000000001E-2</v>
      </c>
    </row>
    <row r="178" spans="1:11" x14ac:dyDescent="0.55000000000000004">
      <c r="A178">
        <v>1968</v>
      </c>
      <c r="B178" s="5">
        <v>6.261911413097547E-2</v>
      </c>
      <c r="D178" s="5">
        <v>5.036315467095491E-2</v>
      </c>
      <c r="I178" s="5">
        <v>5.3600000000000002E-2</v>
      </c>
      <c r="J178" s="5">
        <v>0.06</v>
      </c>
      <c r="K178" s="5">
        <v>6.0985000000000004E-2</v>
      </c>
    </row>
    <row r="179" spans="1:11" x14ac:dyDescent="0.55000000000000004">
      <c r="A179">
        <v>1969</v>
      </c>
      <c r="B179" s="5">
        <v>6.5771530153185626E-2</v>
      </c>
      <c r="D179" s="5">
        <v>5.8118392002878896E-2</v>
      </c>
      <c r="I179" s="5">
        <v>6.1699999999999998E-2</v>
      </c>
      <c r="J179" s="5">
        <v>6.4500000000000002E-2</v>
      </c>
    </row>
    <row r="180" spans="1:11" x14ac:dyDescent="0.55000000000000004">
      <c r="A180">
        <v>1970</v>
      </c>
      <c r="B180" s="5">
        <v>8.0699999999999994E-2</v>
      </c>
      <c r="D180" s="5">
        <v>6.6733066725410697E-2</v>
      </c>
      <c r="I180" s="5">
        <v>6.93E-2</v>
      </c>
      <c r="J180" s="5">
        <v>7.6799999999999993E-2</v>
      </c>
    </row>
    <row r="181" spans="1:11" x14ac:dyDescent="0.55000000000000004">
      <c r="A181">
        <v>1971</v>
      </c>
      <c r="B181" s="5">
        <v>7.22E-2</v>
      </c>
      <c r="D181" s="5">
        <v>5.7842467739501517E-2</v>
      </c>
      <c r="I181" s="5">
        <v>6.1200000000000004E-2</v>
      </c>
      <c r="J181" s="5">
        <v>6.9500000000000006E-2</v>
      </c>
    </row>
    <row r="182" spans="1:11" x14ac:dyDescent="0.55000000000000004">
      <c r="A182">
        <v>1972</v>
      </c>
      <c r="B182" s="5">
        <v>7.3099999999999998E-2</v>
      </c>
      <c r="D182" s="5">
        <v>5.5233813457310932E-2</v>
      </c>
      <c r="I182" s="5">
        <v>6.0599999999999994E-2</v>
      </c>
      <c r="J182" s="5">
        <v>6.9400000000000003E-2</v>
      </c>
    </row>
    <row r="183" spans="1:11" x14ac:dyDescent="0.55000000000000004">
      <c r="A183">
        <v>1973</v>
      </c>
      <c r="B183" s="5">
        <v>7.4300000000000005E-2</v>
      </c>
      <c r="D183" s="5">
        <v>5.8391816376788919E-2</v>
      </c>
      <c r="I183" s="5">
        <v>6.8499999999999991E-2</v>
      </c>
    </row>
    <row r="184" spans="1:11" x14ac:dyDescent="0.55000000000000004">
      <c r="A184">
        <v>1974</v>
      </c>
      <c r="B184" s="5">
        <v>8.1299999999999997E-2</v>
      </c>
      <c r="D184" s="5">
        <v>5.8576964576917794E-2</v>
      </c>
      <c r="I184" s="5">
        <v>7.400000000000001E-2</v>
      </c>
    </row>
    <row r="185" spans="1:11" x14ac:dyDescent="0.55000000000000004">
      <c r="A185">
        <v>1975</v>
      </c>
      <c r="C185" s="5">
        <v>8.9800000000000005E-2</v>
      </c>
      <c r="D185" s="5"/>
      <c r="I185" s="5">
        <v>7.9600000000000004E-2</v>
      </c>
    </row>
    <row r="186" spans="1:11" x14ac:dyDescent="0.55000000000000004">
      <c r="A186">
        <v>1976</v>
      </c>
      <c r="C186" s="5">
        <v>8.8650000000000007E-2</v>
      </c>
      <c r="D186" s="5"/>
      <c r="I186" s="5">
        <v>8.0199999999999994E-2</v>
      </c>
    </row>
    <row r="187" spans="1:11" x14ac:dyDescent="0.55000000000000004">
      <c r="A187">
        <v>1977</v>
      </c>
      <c r="C187" s="5">
        <v>8.0600000000000005E-2</v>
      </c>
      <c r="D187" s="5"/>
      <c r="I187" s="5">
        <v>7.6399999999999996E-2</v>
      </c>
    </row>
    <row r="188" spans="1:11" x14ac:dyDescent="0.55000000000000004">
      <c r="A188">
        <v>1978</v>
      </c>
      <c r="C188" s="5">
        <v>8.5000000000000006E-2</v>
      </c>
      <c r="D188" s="5"/>
      <c r="I188" s="5">
        <v>8.1600000000000006E-2</v>
      </c>
    </row>
    <row r="189" spans="1:11" x14ac:dyDescent="0.55000000000000004">
      <c r="A189">
        <v>1979</v>
      </c>
      <c r="C189" s="5">
        <v>9.2549999999999993E-2</v>
      </c>
      <c r="D189" s="5"/>
      <c r="I189" s="5">
        <v>8.8599999999999998E-2</v>
      </c>
    </row>
    <row r="190" spans="1:11" x14ac:dyDescent="0.55000000000000004">
      <c r="A190">
        <v>1980</v>
      </c>
      <c r="C190" s="5">
        <v>0.11324999999999999</v>
      </c>
      <c r="D190" s="5"/>
      <c r="I190" s="5">
        <v>0.1114</v>
      </c>
    </row>
    <row r="191" spans="1:11" x14ac:dyDescent="0.55000000000000004">
      <c r="A191">
        <v>1981</v>
      </c>
      <c r="C191" s="5">
        <v>0.13164999999999999</v>
      </c>
      <c r="D191" s="5"/>
      <c r="I191" s="5">
        <v>0.1211</v>
      </c>
    </row>
    <row r="192" spans="1:11" x14ac:dyDescent="0.55000000000000004">
      <c r="A192">
        <v>1982</v>
      </c>
      <c r="C192" s="5">
        <v>0.15465000000000001</v>
      </c>
      <c r="D192" s="5"/>
      <c r="I192" s="5">
        <v>0.14150000000000001</v>
      </c>
    </row>
    <row r="193" spans="1:9" x14ac:dyDescent="0.55000000000000004">
      <c r="A193">
        <v>1983</v>
      </c>
      <c r="C193" s="5">
        <v>0.1207</v>
      </c>
      <c r="D193" s="5"/>
      <c r="I193" s="5">
        <v>0.11130000000000001</v>
      </c>
    </row>
    <row r="194" spans="1:9" x14ac:dyDescent="0.55000000000000004">
      <c r="A194">
        <v>1984</v>
      </c>
      <c r="C194" s="5">
        <v>0.12454999999999999</v>
      </c>
      <c r="D194" s="5"/>
      <c r="I194" s="5">
        <v>0.11800000000000001</v>
      </c>
    </row>
    <row r="195" spans="1:9" x14ac:dyDescent="0.55000000000000004">
      <c r="A195">
        <v>1985</v>
      </c>
      <c r="C195" s="5">
        <v>0.12254999999999999</v>
      </c>
      <c r="D195" s="5"/>
      <c r="I195" s="5">
        <v>0.11269999999999999</v>
      </c>
    </row>
    <row r="196" spans="1:9" x14ac:dyDescent="0.55000000000000004">
      <c r="A196">
        <v>1986</v>
      </c>
      <c r="C196" s="5">
        <v>0.10255</v>
      </c>
      <c r="D196" s="5"/>
      <c r="I196" s="5">
        <v>9.5799999999999996E-2</v>
      </c>
    </row>
    <row r="197" spans="1:9" x14ac:dyDescent="0.55000000000000004">
      <c r="A197">
        <v>1987</v>
      </c>
      <c r="C197" s="5">
        <v>8.6099999999999996E-2</v>
      </c>
      <c r="D197" s="5"/>
      <c r="I197" s="5">
        <v>7.7800000000000008E-2</v>
      </c>
    </row>
    <row r="198" spans="1:9" x14ac:dyDescent="0.55000000000000004">
      <c r="A198">
        <v>1988</v>
      </c>
      <c r="C198" s="5">
        <v>9.9849999999999994E-2</v>
      </c>
      <c r="D198" s="5"/>
      <c r="I198" s="5">
        <v>8.5199999999999998E-2</v>
      </c>
    </row>
    <row r="199" spans="1:9" x14ac:dyDescent="0.55000000000000004">
      <c r="A199">
        <v>1989</v>
      </c>
      <c r="C199" s="5">
        <v>9.715E-2</v>
      </c>
      <c r="D199" s="5"/>
      <c r="I199" s="5">
        <v>9.0299999999999991E-2</v>
      </c>
    </row>
    <row r="200" spans="1:9" x14ac:dyDescent="0.55000000000000004">
      <c r="A200">
        <v>1990</v>
      </c>
      <c r="C200" s="5">
        <v>9.1299999999999992E-2</v>
      </c>
      <c r="D200" s="5"/>
      <c r="I200" s="5">
        <v>8.6500000000000007E-2</v>
      </c>
    </row>
    <row r="201" spans="1:9" x14ac:dyDescent="0.55000000000000004">
      <c r="A201">
        <v>1991</v>
      </c>
      <c r="C201" s="5">
        <v>9.2049999999999979E-2</v>
      </c>
      <c r="D201" s="5"/>
      <c r="I201" s="5">
        <v>8.3699999999999997E-2</v>
      </c>
    </row>
    <row r="202" spans="1:9" x14ac:dyDescent="0.55000000000000004">
      <c r="A202">
        <v>1992</v>
      </c>
      <c r="C202" s="5">
        <v>8.3549999999999999E-2</v>
      </c>
      <c r="D202" s="5"/>
      <c r="I202" s="5">
        <v>7.7600000000000002E-2</v>
      </c>
    </row>
    <row r="203" spans="1:9" x14ac:dyDescent="0.55000000000000004">
      <c r="A203">
        <v>1993</v>
      </c>
      <c r="C203" s="5">
        <v>8.0100000000000005E-2</v>
      </c>
      <c r="D203" s="5"/>
      <c r="I203" s="5">
        <v>7.2499999999999995E-2</v>
      </c>
    </row>
    <row r="204" spans="1:9" x14ac:dyDescent="0.55000000000000004">
      <c r="A204">
        <v>1994</v>
      </c>
      <c r="C204" s="5">
        <v>7.0199999999999999E-2</v>
      </c>
      <c r="D204" s="5"/>
      <c r="I204" s="5">
        <v>6.3700000000000007E-2</v>
      </c>
    </row>
    <row r="205" spans="1:9" x14ac:dyDescent="0.55000000000000004">
      <c r="A205">
        <v>1995</v>
      </c>
      <c r="C205" s="5">
        <v>8.5300000000000015E-2</v>
      </c>
      <c r="D205" s="5"/>
      <c r="I205" s="5">
        <v>7.8E-2</v>
      </c>
    </row>
    <row r="206" spans="1:9" x14ac:dyDescent="0.55000000000000004">
      <c r="A206">
        <v>1996</v>
      </c>
      <c r="C206" s="5">
        <v>6.9000000000000006E-2</v>
      </c>
      <c r="D206" s="5"/>
      <c r="I206" s="5">
        <v>6.0899999999999996E-2</v>
      </c>
    </row>
    <row r="207" spans="1:9" x14ac:dyDescent="0.55000000000000004">
      <c r="A207">
        <v>1997</v>
      </c>
      <c r="C207" s="5">
        <v>7.5249999999999997E-2</v>
      </c>
      <c r="D207" s="5"/>
      <c r="I207" s="5">
        <v>6.8900000000000003E-2</v>
      </c>
    </row>
    <row r="208" spans="1:9" x14ac:dyDescent="0.55000000000000004">
      <c r="A208">
        <v>1998</v>
      </c>
      <c r="C208" s="5">
        <v>6.7150000000000001E-2</v>
      </c>
      <c r="D208" s="5"/>
      <c r="I208" s="5">
        <v>5.8899999999999994E-2</v>
      </c>
    </row>
    <row r="209" spans="1:9" x14ac:dyDescent="0.55000000000000004">
      <c r="A209">
        <v>1999</v>
      </c>
      <c r="C209" s="5">
        <v>6.4600000000000005E-2</v>
      </c>
      <c r="D209" s="5"/>
      <c r="I209" s="5">
        <v>5.3600000000000002E-2</v>
      </c>
    </row>
    <row r="210" spans="1:9" x14ac:dyDescent="0.55000000000000004">
      <c r="A210">
        <v>2000</v>
      </c>
      <c r="C210" s="5">
        <v>7.8700000000000006E-2</v>
      </c>
      <c r="D210" s="5"/>
      <c r="I210" s="5">
        <v>6.6600000000000006E-2</v>
      </c>
    </row>
    <row r="211" spans="1:9" x14ac:dyDescent="0.55000000000000004">
      <c r="A211">
        <v>2001</v>
      </c>
      <c r="C211" s="5">
        <v>7.306E-2</v>
      </c>
      <c r="D211" s="5"/>
      <c r="I211" s="5">
        <v>5.62E-2</v>
      </c>
    </row>
    <row r="212" spans="1:9" x14ac:dyDescent="0.55000000000000004">
      <c r="A212">
        <v>2002</v>
      </c>
      <c r="C212" s="5">
        <v>6.8140000000000006E-2</v>
      </c>
      <c r="D212" s="5"/>
      <c r="I212" s="5">
        <v>5.6900000000000006E-2</v>
      </c>
    </row>
    <row r="213" spans="1:9" x14ac:dyDescent="0.55000000000000004">
      <c r="A213">
        <v>2003</v>
      </c>
      <c r="C213" s="5">
        <v>6.4059999999999992E-2</v>
      </c>
      <c r="D213" s="5"/>
      <c r="I213" s="5">
        <v>4.9500000000000002E-2</v>
      </c>
    </row>
    <row r="214" spans="1:9" x14ac:dyDescent="0.55000000000000004">
      <c r="A214">
        <v>2004</v>
      </c>
      <c r="C214" s="5">
        <v>5.7200000000000001E-2</v>
      </c>
      <c r="D214" s="5"/>
      <c r="I214" s="5">
        <v>4.99E-2</v>
      </c>
    </row>
    <row r="215" spans="1:9" x14ac:dyDescent="0.55000000000000004">
      <c r="A215">
        <v>2005</v>
      </c>
      <c r="C215" s="5">
        <v>5.4919999999999997E-2</v>
      </c>
      <c r="D215" s="5"/>
      <c r="I215" s="5">
        <v>4.6500000000000007E-2</v>
      </c>
    </row>
    <row r="216" spans="1:9" x14ac:dyDescent="0.55000000000000004">
      <c r="A216">
        <v>2006</v>
      </c>
      <c r="C216" s="5">
        <v>5.4800000000000001E-2</v>
      </c>
      <c r="D216" s="5"/>
      <c r="I216" s="5">
        <v>4.7400000000000005E-2</v>
      </c>
    </row>
    <row r="217" spans="1:9" x14ac:dyDescent="0.55000000000000004">
      <c r="A217">
        <v>2007</v>
      </c>
      <c r="C217" s="5">
        <v>5.5879999999999999E-2</v>
      </c>
      <c r="D217" s="5"/>
      <c r="I217" s="5">
        <v>5.0199999999999995E-2</v>
      </c>
    </row>
    <row r="218" spans="1:9" x14ac:dyDescent="0.55000000000000004">
      <c r="A218">
        <v>2008</v>
      </c>
      <c r="C218" s="5">
        <v>5.5719999999999999E-2</v>
      </c>
      <c r="D218" s="5"/>
      <c r="I218" s="5">
        <v>4.36E-2</v>
      </c>
    </row>
    <row r="219" spans="1:9" x14ac:dyDescent="0.55000000000000004">
      <c r="A219">
        <v>2009</v>
      </c>
      <c r="C219" s="5">
        <v>5.6680000000000001E-2</v>
      </c>
      <c r="D219" s="5"/>
      <c r="I219" s="5">
        <v>3.9399999999999998E-2</v>
      </c>
    </row>
    <row r="220" spans="1:9" x14ac:dyDescent="0.55000000000000004">
      <c r="A220">
        <v>2010</v>
      </c>
      <c r="C220" s="5">
        <v>5.4580000000000004E-2</v>
      </c>
      <c r="D220" s="5"/>
      <c r="I220" s="5">
        <v>4.41E-2</v>
      </c>
    </row>
    <row r="221" spans="1:9" x14ac:dyDescent="0.55000000000000004">
      <c r="A221">
        <v>2011</v>
      </c>
      <c r="C221" s="5">
        <v>5.2499999999999998E-2</v>
      </c>
      <c r="D221" s="5"/>
      <c r="I221" s="5">
        <v>4.3200000000000002E-2</v>
      </c>
    </row>
    <row r="222" spans="1:9" x14ac:dyDescent="0.55000000000000004">
      <c r="A222">
        <v>2012</v>
      </c>
      <c r="C222" s="5">
        <v>4.1260000000000005E-2</v>
      </c>
      <c r="D222" s="5"/>
      <c r="I222" s="5">
        <v>2.4899999999999999E-2</v>
      </c>
    </row>
    <row r="223" spans="1:9" x14ac:dyDescent="0.55000000000000004">
      <c r="A223">
        <v>2013</v>
      </c>
      <c r="C223" s="5">
        <v>3.986E-2</v>
      </c>
      <c r="D223" s="5"/>
      <c r="I223" s="5">
        <v>2.9100000000000001E-2</v>
      </c>
    </row>
    <row r="224" spans="1:9" x14ac:dyDescent="0.55000000000000004">
      <c r="A224">
        <v>2014</v>
      </c>
      <c r="C224" s="5">
        <v>4.6300000000000001E-2</v>
      </c>
      <c r="D224" s="5"/>
      <c r="I224" s="5">
        <v>3.4200000000000001E-2</v>
      </c>
    </row>
    <row r="225" spans="1:1" x14ac:dyDescent="0.55000000000000004">
      <c r="A225">
        <v>2015</v>
      </c>
    </row>
    <row r="226" spans="1:1" x14ac:dyDescent="0.55000000000000004">
      <c r="A226">
        <v>2016</v>
      </c>
    </row>
    <row r="227" spans="1:1" x14ac:dyDescent="0.55000000000000004">
      <c r="A227">
        <v>2017</v>
      </c>
    </row>
    <row r="228" spans="1:1" x14ac:dyDescent="0.55000000000000004">
      <c r="A228">
        <v>2018</v>
      </c>
    </row>
    <row r="229" spans="1:1" x14ac:dyDescent="0.55000000000000004">
      <c r="A229">
        <v>2019</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4</vt:i4>
      </vt:variant>
      <vt:variant>
        <vt:lpstr>Named Ranges</vt:lpstr>
      </vt:variant>
      <vt:variant>
        <vt:i4>1</vt:i4>
      </vt:variant>
    </vt:vector>
  </HeadingPairs>
  <TitlesOfParts>
    <vt:vector size="11" baseType="lpstr">
      <vt:lpstr>readme_first</vt:lpstr>
      <vt:lpstr>Notes</vt:lpstr>
      <vt:lpstr>real returns 1793-2019</vt:lpstr>
      <vt:lpstr>my component series</vt:lpstr>
      <vt:lpstr>Reconstructed Siegel series</vt:lpstr>
      <vt:lpstr>Yield series</vt:lpstr>
      <vt:lpstr>chart 1 my returns fr 1792</vt:lpstr>
      <vt:lpstr>chart 2 compare Siegel stocks</vt:lpstr>
      <vt:lpstr>chart 3 compare Siegel bonds</vt:lpstr>
      <vt:lpstr>chart 4 Siegel stocks and bonds</vt:lpstr>
      <vt:lpstr>Notes!_Hlk43127016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McQuarrie</dc:creator>
  <cp:lastModifiedBy>Edward McQuarrie</cp:lastModifiedBy>
  <dcterms:created xsi:type="dcterms:W3CDTF">2020-05-19T21:12:01Z</dcterms:created>
  <dcterms:modified xsi:type="dcterms:W3CDTF">2021-03-25T16:48:52Z</dcterms:modified>
</cp:coreProperties>
</file>